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PT" sheetId="1" r:id="rId1"/>
    <sheet name="WC011" sheetId="2" r:id="rId2"/>
    <sheet name="WC012" sheetId="3" r:id="rId3"/>
    <sheet name="WC013" sheetId="4" r:id="rId4"/>
    <sheet name="WC014" sheetId="5" r:id="rId5"/>
    <sheet name="WC015" sheetId="6" r:id="rId6"/>
    <sheet name="DC1" sheetId="7" r:id="rId7"/>
    <sheet name="WC022" sheetId="8" r:id="rId8"/>
    <sheet name="WC023" sheetId="9" r:id="rId9"/>
    <sheet name="WC024" sheetId="10" r:id="rId10"/>
    <sheet name="WC025" sheetId="11" r:id="rId11"/>
    <sheet name="WC026" sheetId="12" r:id="rId12"/>
    <sheet name="DC2" sheetId="13" r:id="rId13"/>
    <sheet name="WC031" sheetId="14" r:id="rId14"/>
    <sheet name="WC032" sheetId="15" r:id="rId15"/>
    <sheet name="WC033" sheetId="16" r:id="rId16"/>
    <sheet name="WC034" sheetId="17" r:id="rId17"/>
    <sheet name="DC3" sheetId="18" r:id="rId18"/>
    <sheet name="WC041" sheetId="19" r:id="rId19"/>
    <sheet name="WC042" sheetId="20" r:id="rId20"/>
    <sheet name="WC043" sheetId="21" r:id="rId21"/>
    <sheet name="WC044" sheetId="22" r:id="rId22"/>
    <sheet name="WC045" sheetId="23" r:id="rId23"/>
    <sheet name="WC047" sheetId="24" r:id="rId24"/>
    <sheet name="WC048" sheetId="25" r:id="rId25"/>
    <sheet name="DC4" sheetId="26" r:id="rId26"/>
    <sheet name="WC051" sheetId="27" r:id="rId27"/>
    <sheet name="WC052" sheetId="28" r:id="rId28"/>
    <sheet name="WC053" sheetId="29" r:id="rId29"/>
    <sheet name="DC5" sheetId="30" r:id="rId30"/>
    <sheet name="Summary" sheetId="31" r:id="rId31"/>
  </sheets>
  <definedNames>
    <definedName name="_xlnm.Print_Area" localSheetId="0">'CPT'!$A$1:$Z$66</definedName>
    <definedName name="_xlnm.Print_Area" localSheetId="6">'DC1'!$A$1:$Z$66</definedName>
    <definedName name="_xlnm.Print_Area" localSheetId="12">'DC2'!$A$1:$Z$66</definedName>
    <definedName name="_xlnm.Print_Area" localSheetId="17">'DC3'!$A$1:$Z$66</definedName>
    <definedName name="_xlnm.Print_Area" localSheetId="25">'DC4'!$A$1:$Z$66</definedName>
    <definedName name="_xlnm.Print_Area" localSheetId="29">'DC5'!$A$1:$Z$66</definedName>
    <definedName name="_xlnm.Print_Area" localSheetId="30">'Summary'!$A$1:$Z$66</definedName>
    <definedName name="_xlnm.Print_Area" localSheetId="1">'WC011'!$A$1:$Z$66</definedName>
    <definedName name="_xlnm.Print_Area" localSheetId="2">'WC012'!$A$1:$Z$66</definedName>
    <definedName name="_xlnm.Print_Area" localSheetId="3">'WC013'!$A$1:$Z$66</definedName>
    <definedName name="_xlnm.Print_Area" localSheetId="4">'WC014'!$A$1:$Z$66</definedName>
    <definedName name="_xlnm.Print_Area" localSheetId="5">'WC015'!$A$1:$Z$66</definedName>
    <definedName name="_xlnm.Print_Area" localSheetId="7">'WC022'!$A$1:$Z$66</definedName>
    <definedName name="_xlnm.Print_Area" localSheetId="8">'WC023'!$A$1:$Z$66</definedName>
    <definedName name="_xlnm.Print_Area" localSheetId="9">'WC024'!$A$1:$Z$66</definedName>
    <definedName name="_xlnm.Print_Area" localSheetId="10">'WC025'!$A$1:$Z$66</definedName>
    <definedName name="_xlnm.Print_Area" localSheetId="11">'WC026'!$A$1:$Z$66</definedName>
    <definedName name="_xlnm.Print_Area" localSheetId="13">'WC031'!$A$1:$Z$66</definedName>
    <definedName name="_xlnm.Print_Area" localSheetId="14">'WC032'!$A$1:$Z$66</definedName>
    <definedName name="_xlnm.Print_Area" localSheetId="15">'WC033'!$A$1:$Z$66</definedName>
    <definedName name="_xlnm.Print_Area" localSheetId="16">'WC034'!$A$1:$Z$66</definedName>
    <definedName name="_xlnm.Print_Area" localSheetId="18">'WC041'!$A$1:$Z$66</definedName>
    <definedName name="_xlnm.Print_Area" localSheetId="19">'WC042'!$A$1:$Z$66</definedName>
    <definedName name="_xlnm.Print_Area" localSheetId="20">'WC043'!$A$1:$Z$66</definedName>
    <definedName name="_xlnm.Print_Area" localSheetId="21">'WC044'!$A$1:$Z$66</definedName>
    <definedName name="_xlnm.Print_Area" localSheetId="22">'WC045'!$A$1:$Z$66</definedName>
    <definedName name="_xlnm.Print_Area" localSheetId="23">'WC047'!$A$1:$Z$66</definedName>
    <definedName name="_xlnm.Print_Area" localSheetId="24">'WC048'!$A$1:$Z$66</definedName>
    <definedName name="_xlnm.Print_Area" localSheetId="26">'WC051'!$A$1:$Z$66</definedName>
    <definedName name="_xlnm.Print_Area" localSheetId="27">'WC052'!$A$1:$Z$66</definedName>
    <definedName name="_xlnm.Print_Area" localSheetId="28">'WC053'!$A$1:$Z$66</definedName>
  </definedNames>
  <calcPr fullCalcOnLoad="1"/>
</workbook>
</file>

<file path=xl/sharedStrings.xml><?xml version="1.0" encoding="utf-8"?>
<sst xmlns="http://schemas.openxmlformats.org/spreadsheetml/2006/main" count="3441" uniqueCount="121">
  <si>
    <t>Western Cape: Cape Town(CPT) - Table C1 Schedule Quarterly Budget Statement Summary for 1st Quarter ended 30 September 2014 (Figures Finalised as at 2014/10/30)</t>
  </si>
  <si>
    <t>Description</t>
  </si>
  <si>
    <t>2013/14</t>
  </si>
  <si>
    <t>2014/15</t>
  </si>
  <si>
    <t>Budget year 2014/15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</si>
  <si>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</si>
  <si>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</si>
  <si>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</si>
  <si>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</si>
  <si>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</si>
  <si>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</si>
  <si>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</si>
  <si>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</si>
  <si>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</si>
  <si>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</si>
  <si>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</si>
  <si>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</si>
  <si>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</si>
  <si>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</si>
  <si>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</si>
  <si>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</si>
  <si>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</si>
  <si>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</si>
  <si>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</si>
  <si>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</si>
  <si>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</si>
  <si>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</si>
  <si>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</si>
  <si>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</si>
  <si>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</si>
  <si>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</si>
  <si>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</si>
  <si>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</si>
  <si>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</si>
  <si>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</si>
  <si>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</si>
  <si>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Employee costs</t>
  </si>
  <si>
    <t>Remuneration of councillors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</si>
  <si>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</si>
  <si>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</si>
  <si>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</si>
  <si>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</si>
  <si>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</si>
  <si>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</si>
  <si>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</si>
  <si>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Share of surplus/ (deficit) of associate</t>
  </si>
  <si>
    <t>Surplus/(Deficit) for the year</t>
  </si>
  <si>
    <t>Capital expenditure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</si>
  <si>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</si>
  <si>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</si>
  <si>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</si>
  <si>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</si>
  <si>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</si>
  <si>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</si>
  <si>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</si>
  <si>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</si>
  <si>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</si>
  <si>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</si>
  <si>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</si>
  <si>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</si>
  <si>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</si>
  <si>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</si>
  <si>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</si>
  <si>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</si>
  <si>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</si>
  <si>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</si>
  <si>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Western Cape: Matzikama(WC011) - Table C1 Schedule Quarterly Budget Statement Summary for 1st Quarter ended 30 September 2014 (Figures Finalised as at 2014/10/30)</t>
  </si>
  <si>
    <t>Western Cape: Cederberg(WC012) - Table C1 Schedule Quarterly Budget Statement Summary for 1st Quarter ended 30 September 2014 (Figures Finalised as at 2014/10/30)</t>
  </si>
  <si>
    <t>Western Cape: Bergrivier(WC013) - Table C1 Schedule Quarterly Budget Statement Summary for 1st Quarter ended 30 September 2014 (Figures Finalised as at 2014/10/30)</t>
  </si>
  <si>
    <t>Western Cape: Saldanha Bay(WC014) - Table C1 Schedule Quarterly Budget Statement Summary for 1st Quarter ended 30 September 2014 (Figures Finalised as at 2014/10/30)</t>
  </si>
  <si>
    <t>Western Cape: Swartland(WC015) - Table C1 Schedule Quarterly Budget Statement Summary for 1st Quarter ended 30 September 2014 (Figures Finalised as at 2014/10/30)</t>
  </si>
  <si>
    <t>Western Cape: West Coast(DC1) - Table C1 Schedule Quarterly Budget Statement Summary for 1st Quarter ended 30 September 2014 (Figures Finalised as at 2014/10/30)</t>
  </si>
  <si>
    <t>Western Cape: Witzenberg(WC022) - Table C1 Schedule Quarterly Budget Statement Summary for 1st Quarter ended 30 September 2014 (Figures Finalised as at 2014/10/30)</t>
  </si>
  <si>
    <t>Western Cape: Drakenstein(WC023) - Table C1 Schedule Quarterly Budget Statement Summary for 1st Quarter ended 30 September 2014 (Figures Finalised as at 2014/10/30)</t>
  </si>
  <si>
    <t>Western Cape: Stellenbosch(WC024) - Table C1 Schedule Quarterly Budget Statement Summary for 1st Quarter ended 30 September 2014 (Figures Finalised as at 2014/10/30)</t>
  </si>
  <si>
    <t>Western Cape: Breede Valley(WC025) - Table C1 Schedule Quarterly Budget Statement Summary for 1st Quarter ended 30 September 2014 (Figures Finalised as at 2014/10/30)</t>
  </si>
  <si>
    <t>Western Cape: Langeberg(WC026) - Table C1 Schedule Quarterly Budget Statement Summary for 1st Quarter ended 30 September 2014 (Figures Finalised as at 2014/10/30)</t>
  </si>
  <si>
    <t>Western Cape: Cape Winelands DM(DC2) - Table C1 Schedule Quarterly Budget Statement Summary for 1st Quarter ended 30 September 2014 (Figures Finalised as at 2014/10/30)</t>
  </si>
  <si>
    <t>Western Cape: Theewaterskloof(WC031) - Table C1 Schedule Quarterly Budget Statement Summary for 1st Quarter ended 30 September 2014 (Figures Finalised as at 2014/10/30)</t>
  </si>
  <si>
    <t>Western Cape: Overstrand(WC032) - Table C1 Schedule Quarterly Budget Statement Summary for 1st Quarter ended 30 September 2014 (Figures Finalised as at 2014/10/30)</t>
  </si>
  <si>
    <t>Western Cape: Cape Agulhas(WC033) - Table C1 Schedule Quarterly Budget Statement Summary for 1st Quarter ended 30 September 2014 (Figures Finalised as at 2014/10/30)</t>
  </si>
  <si>
    <t>Western Cape: Swellendam(WC034) - Table C1 Schedule Quarterly Budget Statement Summary for 1st Quarter ended 30 September 2014 (Figures Finalised as at 2014/10/30)</t>
  </si>
  <si>
    <t>Western Cape: Overberg(DC3) - Table C1 Schedule Quarterly Budget Statement Summary for 1st Quarter ended 30 September 2014 (Figures Finalised as at 2014/10/30)</t>
  </si>
  <si>
    <t>Western Cape: Kannaland(WC041) - Table C1 Schedule Quarterly Budget Statement Summary for 1st Quarter ended 30 September 2014 (Figures Finalised as at 2014/10/30)</t>
  </si>
  <si>
    <t>Western Cape: Hessequa(WC042) - Table C1 Schedule Quarterly Budget Statement Summary for 1st Quarter ended 30 September 2014 (Figures Finalised as at 2014/10/30)</t>
  </si>
  <si>
    <t>Western Cape: Mossel Bay(WC043) - Table C1 Schedule Quarterly Budget Statement Summary for 1st Quarter ended 30 September 2014 (Figures Finalised as at 2014/10/30)</t>
  </si>
  <si>
    <t>Western Cape: George(WC044) - Table C1 Schedule Quarterly Budget Statement Summary for 1st Quarter ended 30 September 2014 (Figures Finalised as at 2014/10/30)</t>
  </si>
  <si>
    <t>Western Cape: Oudtshoorn(WC045) - Table C1 Schedule Quarterly Budget Statement Summary for 1st Quarter ended 30 September 2014 (Figures Finalised as at 2014/10/30)</t>
  </si>
  <si>
    <t>Western Cape: Bitou(WC047) - Table C1 Schedule Quarterly Budget Statement Summary for 1st Quarter ended 30 September 2014 (Figures Finalised as at 2014/10/30)</t>
  </si>
  <si>
    <t>Western Cape: Knysna(WC048) - Table C1 Schedule Quarterly Budget Statement Summary for 1st Quarter ended 30 September 2014 (Figures Finalised as at 2014/10/30)</t>
  </si>
  <si>
    <t>Western Cape: Eden(DC4) - Table C1 Schedule Quarterly Budget Statement Summary for 1st Quarter ended 30 September 2014 (Figures Finalised as at 2014/10/30)</t>
  </si>
  <si>
    <t>Western Cape: Laingsburg(WC051) - Table C1 Schedule Quarterly Budget Statement Summary for 1st Quarter ended 30 September 2014 (Figures Finalised as at 2014/10/30)</t>
  </si>
  <si>
    <t>Western Cape: Prince Albert(WC052) - Table C1 Schedule Quarterly Budget Statement Summary for 1st Quarter ended 30 September 2014 (Figures Finalised as at 2014/10/30)</t>
  </si>
  <si>
    <t>Western Cape: Beaufort West(WC053) - Table C1 Schedule Quarterly Budget Statement Summary for 1st Quarter ended 30 September 2014 (Figures Finalised as at 2014/10/30)</t>
  </si>
  <si>
    <t>Western Cape: Central Karoo(DC5) - Table C1 Schedule Quarterly Budget Statement Summary for 1st Quarter ended 30 September 2014 (Figures Finalised as at 2014/10/30)</t>
  </si>
  <si>
    <t>Summary - Table C1 Schedule Quarterly Budget Statement Summary for 1st Quarter ended 30 September 2014 (Figures Finalised as at 2014/10/30)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</si>
  <si>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</si>
  <si>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</si>
  <si>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</si>
  <si>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</si>
  <si>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</si>
  <si>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</si>
  <si>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</si>
  <si>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</si>
  <si>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</si>
  <si>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</si>
  <si>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</si>
  <si>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</si>
  <si>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</si>
  <si>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</si>
  <si>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</si>
  <si>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</si>
  <si>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</si>
  <si>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</si>
  <si>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</si>
  <si>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</si>
  <si>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</si>
  <si>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</si>
  <si>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Interest earned - outstanding debtors</t>
  </si>
  <si>
    <t>Financial Performance (Billing)</t>
  </si>
  <si>
    <t>Cash Flow (Receipts)</t>
  </si>
</sst>
</file>

<file path=xl/styles.xml><?xml version="1.0" encoding="utf-8"?>
<styleSheet xmlns="http://schemas.openxmlformats.org/spreadsheetml/2006/main">
  <numFmts count="1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_(* #,##0,,_);_(* \(#,##0,,\);_(* &quot;–&quot;?_);_(@_)"/>
    <numFmt numFmtId="172" formatCode="_ * #,##0.00_ ;_ * \(#,##0.00\)_ ;_ * &quot;-&quot;??_ ;_ @_ "/>
    <numFmt numFmtId="173" formatCode="_(* #,##0,_);_(* \(#,##0,\);_(* &quot;–&quot;?_);_(@_)"/>
    <numFmt numFmtId="174" formatCode="_(* #,##0,_);_(* \(#,##0,\);_(* &quot;- &quot;?_);_(@_)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5" fillId="32" borderId="7" applyNumberFormat="0" applyFont="0" applyAlignment="0" applyProtection="0"/>
    <xf numFmtId="0" fontId="40" fillId="27" borderId="8" applyNumberFormat="0" applyAlignment="0" applyProtection="0"/>
    <xf numFmtId="9" fontId="2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38">
    <xf numFmtId="0" fontId="0" fillId="0" borderId="0" xfId="0" applyFont="1" applyAlignment="1">
      <alignment/>
    </xf>
    <xf numFmtId="0" fontId="0" fillId="0" borderId="0" xfId="0" applyFont="1" applyAlignment="1">
      <alignment/>
    </xf>
    <xf numFmtId="172" fontId="5" fillId="0" borderId="10" xfId="0" applyNumberFormat="1" applyFont="1" applyBorder="1" applyAlignment="1">
      <alignment/>
    </xf>
    <xf numFmtId="172" fontId="5" fillId="0" borderId="11" xfId="0" applyNumberFormat="1" applyFont="1" applyBorder="1" applyAlignment="1">
      <alignment/>
    </xf>
    <xf numFmtId="172" fontId="5" fillId="0" borderId="12" xfId="0" applyNumberFormat="1" applyFont="1" applyBorder="1" applyAlignment="1">
      <alignment/>
    </xf>
    <xf numFmtId="172" fontId="3" fillId="0" borderId="13" xfId="0" applyNumberFormat="1" applyFont="1" applyBorder="1" applyAlignment="1">
      <alignment/>
    </xf>
    <xf numFmtId="172" fontId="3" fillId="0" borderId="14" xfId="0" applyNumberFormat="1" applyFont="1" applyBorder="1" applyAlignment="1">
      <alignment/>
    </xf>
    <xf numFmtId="172" fontId="3" fillId="0" borderId="15" xfId="0" applyNumberFormat="1" applyFont="1" applyBorder="1" applyAlignment="1">
      <alignment/>
    </xf>
    <xf numFmtId="172" fontId="3" fillId="0" borderId="16" xfId="0" applyNumberFormat="1" applyFont="1" applyBorder="1" applyAlignment="1">
      <alignment/>
    </xf>
    <xf numFmtId="172" fontId="5" fillId="0" borderId="17" xfId="0" applyNumberFormat="1" applyFont="1" applyBorder="1" applyAlignment="1">
      <alignment/>
    </xf>
    <xf numFmtId="172" fontId="5" fillId="0" borderId="18" xfId="0" applyNumberFormat="1" applyFont="1" applyBorder="1" applyAlignment="1">
      <alignment/>
    </xf>
    <xf numFmtId="172" fontId="5" fillId="0" borderId="19" xfId="0" applyNumberFormat="1" applyFont="1" applyBorder="1" applyAlignment="1">
      <alignment/>
    </xf>
    <xf numFmtId="172" fontId="5" fillId="0" borderId="20" xfId="0" applyNumberFormat="1" applyFont="1" applyBorder="1" applyAlignment="1">
      <alignment/>
    </xf>
    <xf numFmtId="172" fontId="5" fillId="0" borderId="21" xfId="0" applyNumberFormat="1" applyFont="1" applyBorder="1" applyAlignment="1">
      <alignment/>
    </xf>
    <xf numFmtId="172" fontId="5" fillId="0" borderId="22" xfId="0" applyNumberFormat="1" applyFont="1" applyBorder="1" applyAlignment="1">
      <alignment/>
    </xf>
    <xf numFmtId="172" fontId="5" fillId="0" borderId="23" xfId="0" applyNumberFormat="1" applyFont="1" applyBorder="1" applyAlignment="1">
      <alignment/>
    </xf>
    <xf numFmtId="172" fontId="5" fillId="0" borderId="24" xfId="0" applyNumberFormat="1" applyFont="1" applyBorder="1" applyAlignment="1">
      <alignment/>
    </xf>
    <xf numFmtId="172" fontId="5" fillId="0" borderId="25" xfId="0" applyNumberFormat="1" applyFont="1" applyBorder="1" applyAlignment="1">
      <alignment/>
    </xf>
    <xf numFmtId="174" fontId="5" fillId="0" borderId="20" xfId="0" applyNumberFormat="1" applyFont="1" applyFill="1" applyBorder="1" applyAlignment="1" applyProtection="1">
      <alignment/>
      <protection/>
    </xf>
    <xf numFmtId="174" fontId="5" fillId="0" borderId="11" xfId="0" applyNumberFormat="1" applyFont="1" applyFill="1" applyBorder="1" applyAlignment="1">
      <alignment/>
    </xf>
    <xf numFmtId="174" fontId="5" fillId="0" borderId="21" xfId="0" applyNumberFormat="1" applyFont="1" applyFill="1" applyBorder="1" applyAlignment="1">
      <alignment/>
    </xf>
    <xf numFmtId="174" fontId="3" fillId="0" borderId="20" xfId="0" applyNumberFormat="1" applyFont="1" applyFill="1" applyBorder="1" applyAlignment="1" applyProtection="1">
      <alignment/>
      <protection/>
    </xf>
    <xf numFmtId="174" fontId="5" fillId="0" borderId="26" xfId="0" applyNumberFormat="1" applyFont="1" applyFill="1" applyBorder="1" applyAlignment="1">
      <alignment/>
    </xf>
    <xf numFmtId="174" fontId="5" fillId="0" borderId="13" xfId="0" applyNumberFormat="1" applyFont="1" applyFill="1" applyBorder="1" applyAlignment="1" applyProtection="1">
      <alignment/>
      <protection/>
    </xf>
    <xf numFmtId="174" fontId="5" fillId="0" borderId="14" xfId="0" applyNumberFormat="1" applyFont="1" applyFill="1" applyBorder="1" applyAlignment="1">
      <alignment/>
    </xf>
    <xf numFmtId="174" fontId="5" fillId="0" borderId="15" xfId="0" applyNumberFormat="1" applyFont="1" applyFill="1" applyBorder="1" applyAlignment="1">
      <alignment/>
    </xf>
    <xf numFmtId="174" fontId="5" fillId="0" borderId="27" xfId="0" applyNumberFormat="1" applyFont="1" applyFill="1" applyBorder="1" applyAlignment="1">
      <alignment/>
    </xf>
    <xf numFmtId="174" fontId="5" fillId="0" borderId="23" xfId="0" applyNumberFormat="1" applyFont="1" applyFill="1" applyBorder="1" applyAlignment="1" applyProtection="1">
      <alignment/>
      <protection/>
    </xf>
    <xf numFmtId="174" fontId="5" fillId="0" borderId="12" xfId="0" applyNumberFormat="1" applyFont="1" applyFill="1" applyBorder="1" applyAlignment="1">
      <alignment/>
    </xf>
    <xf numFmtId="174" fontId="5" fillId="0" borderId="24" xfId="0" applyNumberFormat="1" applyFont="1" applyFill="1" applyBorder="1" applyAlignment="1">
      <alignment/>
    </xf>
    <xf numFmtId="174" fontId="5" fillId="0" borderId="28" xfId="0" applyNumberFormat="1" applyFont="1" applyFill="1" applyBorder="1" applyAlignment="1">
      <alignment/>
    </xf>
    <xf numFmtId="174" fontId="5" fillId="0" borderId="13" xfId="0" applyNumberFormat="1" applyFont="1" applyBorder="1" applyAlignment="1">
      <alignment/>
    </xf>
    <xf numFmtId="174" fontId="5" fillId="0" borderId="14" xfId="0" applyNumberFormat="1" applyFont="1" applyBorder="1" applyAlignment="1">
      <alignment/>
    </xf>
    <xf numFmtId="174" fontId="5" fillId="0" borderId="15" xfId="0" applyNumberFormat="1" applyFont="1" applyBorder="1" applyAlignment="1">
      <alignment/>
    </xf>
    <xf numFmtId="174" fontId="5" fillId="0" borderId="27" xfId="0" applyNumberFormat="1" applyFont="1" applyBorder="1" applyAlignment="1">
      <alignment/>
    </xf>
    <xf numFmtId="0" fontId="3" fillId="0" borderId="29" xfId="0" applyFont="1" applyFill="1" applyBorder="1" applyAlignment="1" applyProtection="1">
      <alignment/>
      <protection/>
    </xf>
    <xf numFmtId="0" fontId="5" fillId="0" borderId="17" xfId="0" applyNumberFormat="1" applyFont="1" applyBorder="1" applyAlignment="1" applyProtection="1">
      <alignment horizontal="left" indent="1"/>
      <protection/>
    </xf>
    <xf numFmtId="0" fontId="5" fillId="0" borderId="20" xfId="0" applyNumberFormat="1" applyFont="1" applyFill="1" applyBorder="1" applyAlignment="1" applyProtection="1">
      <alignment horizontal="left" indent="1"/>
      <protection/>
    </xf>
    <xf numFmtId="0" fontId="5" fillId="0" borderId="20" xfId="0" applyNumberFormat="1" applyFont="1" applyFill="1" applyBorder="1" applyAlignment="1" applyProtection="1">
      <alignment horizontal="left" indent="2"/>
      <protection/>
    </xf>
    <xf numFmtId="0" fontId="5" fillId="0" borderId="23" xfId="0" applyNumberFormat="1" applyFont="1" applyBorder="1" applyAlignment="1" applyProtection="1">
      <alignment horizontal="left" indent="1"/>
      <protection/>
    </xf>
    <xf numFmtId="0" fontId="3" fillId="0" borderId="13" xfId="0" applyNumberFormat="1" applyFont="1" applyBorder="1" applyAlignment="1" applyProtection="1">
      <alignment horizontal="left"/>
      <protection/>
    </xf>
    <xf numFmtId="0" fontId="6" fillId="0" borderId="13" xfId="0" applyNumberFormat="1" applyFont="1" applyBorder="1" applyAlignment="1" applyProtection="1">
      <alignment horizontal="left"/>
      <protection/>
    </xf>
    <xf numFmtId="0" fontId="3" fillId="0" borderId="17" xfId="0" applyFont="1" applyFill="1" applyBorder="1" applyAlignment="1" applyProtection="1">
      <alignment horizontal="center" vertical="center"/>
      <protection/>
    </xf>
    <xf numFmtId="0" fontId="3" fillId="0" borderId="30" xfId="0" applyFont="1" applyFill="1" applyBorder="1" applyAlignment="1" applyProtection="1">
      <alignment horizontal="center" vertical="center" wrapText="1"/>
      <protection/>
    </xf>
    <xf numFmtId="0" fontId="3" fillId="0" borderId="23" xfId="0" applyFont="1" applyFill="1" applyBorder="1" applyAlignment="1" applyProtection="1">
      <alignment horizontal="left" vertical="center"/>
      <protection/>
    </xf>
    <xf numFmtId="0" fontId="3" fillId="0" borderId="23" xfId="0" applyFont="1" applyFill="1" applyBorder="1" applyAlignment="1" applyProtection="1">
      <alignment horizontal="center" vertical="center" wrapText="1"/>
      <protection/>
    </xf>
    <xf numFmtId="0" fontId="3" fillId="0" borderId="31" xfId="0" applyFont="1" applyFill="1" applyBorder="1" applyAlignment="1" applyProtection="1">
      <alignment horizontal="center" vertical="center" wrapText="1"/>
      <protection/>
    </xf>
    <xf numFmtId="0" fontId="3" fillId="0" borderId="32" xfId="0" applyFont="1" applyFill="1" applyBorder="1" applyAlignment="1" applyProtection="1">
      <alignment horizontal="center" vertical="center" wrapText="1"/>
      <protection/>
    </xf>
    <xf numFmtId="0" fontId="3" fillId="0" borderId="33" xfId="0" applyFont="1" applyFill="1" applyBorder="1" applyAlignment="1" applyProtection="1">
      <alignment horizontal="center" vertical="center" wrapText="1"/>
      <protection/>
    </xf>
    <xf numFmtId="0" fontId="3" fillId="0" borderId="34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/>
      <protection/>
    </xf>
    <xf numFmtId="174" fontId="5" fillId="0" borderId="20" xfId="0" applyNumberFormat="1" applyFont="1" applyBorder="1" applyAlignment="1" applyProtection="1">
      <alignment/>
      <protection/>
    </xf>
    <xf numFmtId="174" fontId="5" fillId="0" borderId="11" xfId="0" applyNumberFormat="1" applyFont="1" applyBorder="1" applyAlignment="1" applyProtection="1">
      <alignment/>
      <protection/>
    </xf>
    <xf numFmtId="174" fontId="5" fillId="0" borderId="21" xfId="0" applyNumberFormat="1" applyFont="1" applyBorder="1" applyAlignment="1" applyProtection="1">
      <alignment/>
      <protection/>
    </xf>
    <xf numFmtId="174" fontId="5" fillId="0" borderId="18" xfId="0" applyNumberFormat="1" applyFont="1" applyBorder="1" applyAlignment="1" applyProtection="1">
      <alignment/>
      <protection/>
    </xf>
    <xf numFmtId="172" fontId="5" fillId="0" borderId="10" xfId="0" applyNumberFormat="1" applyFont="1" applyBorder="1" applyAlignment="1" applyProtection="1">
      <alignment/>
      <protection/>
    </xf>
    <xf numFmtId="174" fontId="5" fillId="0" borderId="35" xfId="0" applyNumberFormat="1" applyFont="1" applyBorder="1" applyAlignment="1" applyProtection="1">
      <alignment/>
      <protection/>
    </xf>
    <xf numFmtId="0" fontId="5" fillId="0" borderId="20" xfId="0" applyFont="1" applyBorder="1" applyAlignment="1" applyProtection="1">
      <alignment horizontal="left" indent="1"/>
      <protection/>
    </xf>
    <xf numFmtId="174" fontId="5" fillId="0" borderId="11" xfId="0" applyNumberFormat="1" applyFont="1" applyFill="1" applyBorder="1" applyAlignment="1" applyProtection="1">
      <alignment/>
      <protection/>
    </xf>
    <xf numFmtId="174" fontId="5" fillId="0" borderId="21" xfId="0" applyNumberFormat="1" applyFont="1" applyFill="1" applyBorder="1" applyAlignment="1" applyProtection="1">
      <alignment/>
      <protection/>
    </xf>
    <xf numFmtId="172" fontId="5" fillId="0" borderId="11" xfId="0" applyNumberFormat="1" applyFont="1" applyFill="1" applyBorder="1" applyAlignment="1" applyProtection="1">
      <alignment/>
      <protection/>
    </xf>
    <xf numFmtId="174" fontId="5" fillId="0" borderId="26" xfId="0" applyNumberFormat="1" applyFont="1" applyFill="1" applyBorder="1" applyAlignment="1" applyProtection="1">
      <alignment/>
      <protection/>
    </xf>
    <xf numFmtId="0" fontId="3" fillId="0" borderId="36" xfId="0" applyFont="1" applyBorder="1" applyAlignment="1" applyProtection="1">
      <alignment horizontal="left" vertical="top" wrapText="1"/>
      <protection/>
    </xf>
    <xf numFmtId="174" fontId="3" fillId="0" borderId="37" xfId="0" applyNumberFormat="1" applyFont="1" applyFill="1" applyBorder="1" applyAlignment="1" applyProtection="1">
      <alignment vertical="top"/>
      <protection/>
    </xf>
    <xf numFmtId="174" fontId="3" fillId="0" borderId="38" xfId="0" applyNumberFormat="1" applyFont="1" applyFill="1" applyBorder="1" applyAlignment="1" applyProtection="1">
      <alignment vertical="top"/>
      <protection/>
    </xf>
    <xf numFmtId="174" fontId="3" fillId="0" borderId="39" xfId="0" applyNumberFormat="1" applyFont="1" applyFill="1" applyBorder="1" applyAlignment="1" applyProtection="1">
      <alignment vertical="top"/>
      <protection/>
    </xf>
    <xf numFmtId="172" fontId="3" fillId="0" borderId="38" xfId="0" applyNumberFormat="1" applyFont="1" applyFill="1" applyBorder="1" applyAlignment="1" applyProtection="1">
      <alignment vertical="top"/>
      <protection/>
    </xf>
    <xf numFmtId="174" fontId="3" fillId="0" borderId="40" xfId="0" applyNumberFormat="1" applyFont="1" applyFill="1" applyBorder="1" applyAlignment="1" applyProtection="1">
      <alignment vertical="top"/>
      <protection/>
    </xf>
    <xf numFmtId="0" fontId="5" fillId="0" borderId="20" xfId="0" applyFont="1" applyFill="1" applyBorder="1" applyAlignment="1" applyProtection="1">
      <alignment horizontal="left" indent="1"/>
      <protection/>
    </xf>
    <xf numFmtId="0" fontId="3" fillId="0" borderId="20" xfId="0" applyFont="1" applyBorder="1" applyAlignment="1" applyProtection="1">
      <alignment/>
      <protection/>
    </xf>
    <xf numFmtId="174" fontId="3" fillId="0" borderId="37" xfId="0" applyNumberFormat="1" applyFont="1" applyFill="1" applyBorder="1" applyAlignment="1" applyProtection="1">
      <alignment/>
      <protection/>
    </xf>
    <xf numFmtId="174" fontId="3" fillId="0" borderId="38" xfId="0" applyNumberFormat="1" applyFont="1" applyFill="1" applyBorder="1" applyAlignment="1" applyProtection="1">
      <alignment/>
      <protection/>
    </xf>
    <xf numFmtId="174" fontId="3" fillId="0" borderId="39" xfId="0" applyNumberFormat="1" applyFont="1" applyFill="1" applyBorder="1" applyAlignment="1" applyProtection="1">
      <alignment/>
      <protection/>
    </xf>
    <xf numFmtId="174" fontId="3" fillId="0" borderId="40" xfId="0" applyNumberFormat="1" applyFont="1" applyFill="1" applyBorder="1" applyAlignment="1" applyProtection="1">
      <alignment/>
      <protection/>
    </xf>
    <xf numFmtId="174" fontId="3" fillId="0" borderId="41" xfId="0" applyNumberFormat="1" applyFont="1" applyFill="1" applyBorder="1" applyAlignment="1" applyProtection="1">
      <alignment/>
      <protection/>
    </xf>
    <xf numFmtId="174" fontId="3" fillId="0" borderId="42" xfId="0" applyNumberFormat="1" applyFont="1" applyFill="1" applyBorder="1" applyAlignment="1" applyProtection="1">
      <alignment/>
      <protection/>
    </xf>
    <xf numFmtId="174" fontId="3" fillId="0" borderId="43" xfId="0" applyNumberFormat="1" applyFont="1" applyFill="1" applyBorder="1" applyAlignment="1" applyProtection="1">
      <alignment/>
      <protection/>
    </xf>
    <xf numFmtId="172" fontId="3" fillId="0" borderId="42" xfId="0" applyNumberFormat="1" applyFont="1" applyFill="1" applyBorder="1" applyAlignment="1" applyProtection="1">
      <alignment/>
      <protection/>
    </xf>
    <xf numFmtId="174" fontId="3" fillId="0" borderId="44" xfId="0" applyNumberFormat="1" applyFont="1" applyFill="1" applyBorder="1" applyAlignment="1" applyProtection="1">
      <alignment/>
      <protection/>
    </xf>
    <xf numFmtId="174" fontId="5" fillId="0" borderId="45" xfId="0" applyNumberFormat="1" applyFont="1" applyFill="1" applyBorder="1" applyAlignment="1" applyProtection="1">
      <alignment/>
      <protection/>
    </xf>
    <xf numFmtId="174" fontId="5" fillId="0" borderId="46" xfId="0" applyNumberFormat="1" applyFont="1" applyFill="1" applyBorder="1" applyAlignment="1" applyProtection="1">
      <alignment/>
      <protection/>
    </xf>
    <xf numFmtId="174" fontId="5" fillId="0" borderId="47" xfId="0" applyNumberFormat="1" applyFont="1" applyFill="1" applyBorder="1" applyAlignment="1" applyProtection="1">
      <alignment/>
      <protection/>
    </xf>
    <xf numFmtId="172" fontId="5" fillId="0" borderId="46" xfId="0" applyNumberFormat="1" applyFont="1" applyFill="1" applyBorder="1" applyAlignment="1" applyProtection="1">
      <alignment/>
      <protection/>
    </xf>
    <xf numFmtId="174" fontId="5" fillId="0" borderId="48" xfId="0" applyNumberFormat="1" applyFont="1" applyFill="1" applyBorder="1" applyAlignment="1" applyProtection="1">
      <alignment/>
      <protection/>
    </xf>
    <xf numFmtId="0" fontId="3" fillId="0" borderId="20" xfId="0" applyFont="1" applyBorder="1" applyAlignment="1" applyProtection="1">
      <alignment vertical="top" wrapText="1"/>
      <protection/>
    </xf>
    <xf numFmtId="174" fontId="3" fillId="0" borderId="41" xfId="0" applyNumberFormat="1" applyFont="1" applyFill="1" applyBorder="1" applyAlignment="1" applyProtection="1">
      <alignment vertical="top"/>
      <protection/>
    </xf>
    <xf numFmtId="174" fontId="3" fillId="0" borderId="42" xfId="0" applyNumberFormat="1" applyFont="1" applyFill="1" applyBorder="1" applyAlignment="1" applyProtection="1">
      <alignment vertical="top"/>
      <protection/>
    </xf>
    <xf numFmtId="174" fontId="3" fillId="0" borderId="43" xfId="0" applyNumberFormat="1" applyFont="1" applyFill="1" applyBorder="1" applyAlignment="1" applyProtection="1">
      <alignment vertical="top"/>
      <protection/>
    </xf>
    <xf numFmtId="172" fontId="3" fillId="0" borderId="42" xfId="0" applyNumberFormat="1" applyFont="1" applyFill="1" applyBorder="1" applyAlignment="1" applyProtection="1">
      <alignment vertical="top"/>
      <protection/>
    </xf>
    <xf numFmtId="174" fontId="3" fillId="0" borderId="44" xfId="0" applyNumberFormat="1" applyFont="1" applyFill="1" applyBorder="1" applyAlignment="1" applyProtection="1">
      <alignment vertical="top"/>
      <protection/>
    </xf>
    <xf numFmtId="0" fontId="5" fillId="0" borderId="20" xfId="0" applyFont="1" applyBorder="1" applyAlignment="1" applyProtection="1">
      <alignment horizontal="left" wrapText="1" indent="1"/>
      <protection/>
    </xf>
    <xf numFmtId="0" fontId="3" fillId="0" borderId="20" xfId="0" applyFont="1" applyBorder="1" applyAlignment="1" applyProtection="1">
      <alignment wrapText="1"/>
      <protection/>
    </xf>
    <xf numFmtId="0" fontId="5" fillId="0" borderId="20" xfId="0" applyFont="1" applyBorder="1" applyAlignment="1" applyProtection="1">
      <alignment/>
      <protection/>
    </xf>
    <xf numFmtId="172" fontId="5" fillId="0" borderId="11" xfId="0" applyNumberFormat="1" applyFont="1" applyBorder="1" applyAlignment="1" applyProtection="1">
      <alignment/>
      <protection/>
    </xf>
    <xf numFmtId="174" fontId="5" fillId="0" borderId="26" xfId="0" applyNumberFormat="1" applyFont="1" applyBorder="1" applyAlignment="1" applyProtection="1">
      <alignment/>
      <protection/>
    </xf>
    <xf numFmtId="0" fontId="4" fillId="0" borderId="17" xfId="0" applyFont="1" applyBorder="1" applyAlignment="1" applyProtection="1">
      <alignment/>
      <protection/>
    </xf>
    <xf numFmtId="174" fontId="5" fillId="0" borderId="17" xfId="0" applyNumberFormat="1" applyFont="1" applyBorder="1" applyAlignment="1" applyProtection="1">
      <alignment/>
      <protection/>
    </xf>
    <xf numFmtId="174" fontId="5" fillId="0" borderId="10" xfId="0" applyNumberFormat="1" applyFont="1" applyBorder="1" applyAlignment="1" applyProtection="1">
      <alignment/>
      <protection/>
    </xf>
    <xf numFmtId="174" fontId="3" fillId="0" borderId="11" xfId="0" applyNumberFormat="1" applyFont="1" applyFill="1" applyBorder="1" applyAlignment="1" applyProtection="1">
      <alignment/>
      <protection/>
    </xf>
    <xf numFmtId="174" fontId="3" fillId="0" borderId="21" xfId="0" applyNumberFormat="1" applyFont="1" applyFill="1" applyBorder="1" applyAlignment="1" applyProtection="1">
      <alignment/>
      <protection/>
    </xf>
    <xf numFmtId="172" fontId="3" fillId="0" borderId="11" xfId="0" applyNumberFormat="1" applyFont="1" applyFill="1" applyBorder="1" applyAlignment="1" applyProtection="1">
      <alignment/>
      <protection/>
    </xf>
    <xf numFmtId="174" fontId="3" fillId="0" borderId="26" xfId="0" applyNumberFormat="1" applyFont="1" applyFill="1" applyBorder="1" applyAlignment="1" applyProtection="1">
      <alignment/>
      <protection/>
    </xf>
    <xf numFmtId="0" fontId="5" fillId="0" borderId="20" xfId="0" applyFont="1" applyBorder="1" applyAlignment="1" applyProtection="1">
      <alignment horizontal="left" vertical="top" indent="1"/>
      <protection/>
    </xf>
    <xf numFmtId="174" fontId="3" fillId="0" borderId="20" xfId="0" applyNumberFormat="1" applyFont="1" applyBorder="1" applyAlignment="1" applyProtection="1">
      <alignment/>
      <protection/>
    </xf>
    <xf numFmtId="174" fontId="3" fillId="0" borderId="11" xfId="0" applyNumberFormat="1" applyFont="1" applyBorder="1" applyAlignment="1" applyProtection="1">
      <alignment/>
      <protection/>
    </xf>
    <xf numFmtId="174" fontId="3" fillId="0" borderId="21" xfId="0" applyNumberFormat="1" applyFont="1" applyBorder="1" applyAlignment="1" applyProtection="1">
      <alignment/>
      <protection/>
    </xf>
    <xf numFmtId="172" fontId="3" fillId="0" borderId="11" xfId="0" applyNumberFormat="1" applyFont="1" applyBorder="1" applyAlignment="1" applyProtection="1">
      <alignment/>
      <protection/>
    </xf>
    <xf numFmtId="174" fontId="3" fillId="0" borderId="26" xfId="0" applyNumberFormat="1" applyFont="1" applyBorder="1" applyAlignment="1" applyProtection="1">
      <alignment/>
      <protection/>
    </xf>
    <xf numFmtId="0" fontId="5" fillId="0" borderId="23" xfId="0" applyFont="1" applyBorder="1" applyAlignment="1" applyProtection="1">
      <alignment/>
      <protection/>
    </xf>
    <xf numFmtId="174" fontId="5" fillId="0" borderId="23" xfId="0" applyNumberFormat="1" applyFont="1" applyBorder="1" applyAlignment="1" applyProtection="1">
      <alignment/>
      <protection/>
    </xf>
    <xf numFmtId="174" fontId="5" fillId="0" borderId="12" xfId="0" applyNumberFormat="1" applyFont="1" applyBorder="1" applyAlignment="1" applyProtection="1">
      <alignment/>
      <protection/>
    </xf>
    <xf numFmtId="174" fontId="5" fillId="0" borderId="24" xfId="0" applyNumberFormat="1" applyFont="1" applyBorder="1" applyAlignment="1" applyProtection="1">
      <alignment/>
      <protection/>
    </xf>
    <xf numFmtId="172" fontId="5" fillId="0" borderId="12" xfId="0" applyNumberFormat="1" applyFont="1" applyBorder="1" applyAlignment="1" applyProtection="1">
      <alignment/>
      <protection/>
    </xf>
    <xf numFmtId="174" fontId="5" fillId="0" borderId="28" xfId="0" applyNumberFormat="1" applyFont="1" applyBorder="1" applyAlignment="1" applyProtection="1">
      <alignment/>
      <protection/>
    </xf>
    <xf numFmtId="0" fontId="3" fillId="0" borderId="45" xfId="0" applyFont="1" applyFill="1" applyBorder="1" applyAlignment="1" applyProtection="1">
      <alignment horizontal="center" vertical="center" wrapText="1"/>
      <protection/>
    </xf>
    <xf numFmtId="0" fontId="3" fillId="0" borderId="46" xfId="0" applyFont="1" applyFill="1" applyBorder="1" applyAlignment="1" applyProtection="1">
      <alignment horizontal="center" vertical="center" wrapText="1"/>
      <protection/>
    </xf>
    <xf numFmtId="0" fontId="3" fillId="0" borderId="47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3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3" fillId="0" borderId="50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Fill="1" applyBorder="1" applyAlignment="1" applyProtection="1">
      <alignment/>
      <protection/>
    </xf>
    <xf numFmtId="174" fontId="5" fillId="0" borderId="20" xfId="0" applyNumberFormat="1" applyFont="1" applyBorder="1" applyAlignment="1" applyProtection="1">
      <alignment horizontal="left" wrapText="1"/>
      <protection/>
    </xf>
    <xf numFmtId="174" fontId="5" fillId="0" borderId="51" xfId="0" applyNumberFormat="1" applyFont="1" applyBorder="1" applyAlignment="1" applyProtection="1">
      <alignment horizontal="left" wrapText="1"/>
      <protection/>
    </xf>
    <xf numFmtId="174" fontId="5" fillId="0" borderId="21" xfId="0" applyNumberFormat="1" applyFont="1" applyBorder="1" applyAlignment="1" applyProtection="1">
      <alignment horizontal="left" wrapText="1"/>
      <protection/>
    </xf>
    <xf numFmtId="174" fontId="0" fillId="0" borderId="21" xfId="0" applyNumberFormat="1" applyBorder="1" applyAlignment="1" applyProtection="1">
      <alignment/>
      <protection/>
    </xf>
    <xf numFmtId="174" fontId="0" fillId="0" borderId="22" xfId="0" applyNumberFormat="1" applyBorder="1" applyAlignment="1" applyProtection="1">
      <alignment/>
      <protection/>
    </xf>
    <xf numFmtId="0" fontId="5" fillId="0" borderId="20" xfId="0" applyFont="1" applyFill="1" applyBorder="1" applyAlignment="1" applyProtection="1">
      <alignment/>
      <protection/>
    </xf>
    <xf numFmtId="174" fontId="5" fillId="0" borderId="51" xfId="0" applyNumberFormat="1" applyFont="1" applyBorder="1" applyAlignment="1" applyProtection="1">
      <alignment/>
      <protection/>
    </xf>
    <xf numFmtId="174" fontId="5" fillId="0" borderId="22" xfId="0" applyNumberFormat="1" applyFont="1" applyBorder="1" applyAlignment="1" applyProtection="1">
      <alignment/>
      <protection/>
    </xf>
    <xf numFmtId="0" fontId="5" fillId="0" borderId="23" xfId="0" applyFont="1" applyFill="1" applyBorder="1" applyAlignment="1" applyProtection="1">
      <alignment/>
      <protection/>
    </xf>
    <xf numFmtId="174" fontId="5" fillId="0" borderId="52" xfId="0" applyNumberFormat="1" applyFont="1" applyBorder="1" applyAlignment="1" applyProtection="1">
      <alignment/>
      <protection/>
    </xf>
    <xf numFmtId="174" fontId="5" fillId="0" borderId="25" xfId="0" applyNumberFormat="1" applyFont="1" applyBorder="1" applyAlignment="1" applyProtection="1">
      <alignment/>
      <protection/>
    </xf>
    <xf numFmtId="0" fontId="2" fillId="0" borderId="53" xfId="0" applyFont="1" applyFill="1" applyBorder="1" applyAlignment="1" applyProtection="1">
      <alignment horizontal="left"/>
      <protection/>
    </xf>
    <xf numFmtId="0" fontId="0" fillId="0" borderId="53" xfId="0" applyBorder="1" applyAlignment="1" applyProtection="1">
      <alignment/>
      <protection/>
    </xf>
    <xf numFmtId="0" fontId="3" fillId="0" borderId="54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133" t="s">
        <v>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5546773841</v>
      </c>
      <c r="C5" s="18">
        <v>0</v>
      </c>
      <c r="D5" s="58">
        <v>5942512865</v>
      </c>
      <c r="E5" s="59">
        <v>5942512865</v>
      </c>
      <c r="F5" s="59">
        <v>442595089</v>
      </c>
      <c r="G5" s="59">
        <v>576630041</v>
      </c>
      <c r="H5" s="59">
        <v>484267633</v>
      </c>
      <c r="I5" s="59">
        <v>1503492763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1503492763</v>
      </c>
      <c r="W5" s="59">
        <v>1485628215</v>
      </c>
      <c r="X5" s="59">
        <v>17864548</v>
      </c>
      <c r="Y5" s="60">
        <v>1.2</v>
      </c>
      <c r="Z5" s="61">
        <v>5942512865</v>
      </c>
    </row>
    <row r="6" spans="1:26" ht="13.5">
      <c r="A6" s="57" t="s">
        <v>32</v>
      </c>
      <c r="B6" s="18">
        <v>13903679348</v>
      </c>
      <c r="C6" s="18">
        <v>0</v>
      </c>
      <c r="D6" s="58">
        <v>15262263508</v>
      </c>
      <c r="E6" s="59">
        <v>15198242348</v>
      </c>
      <c r="F6" s="59">
        <v>1221699184</v>
      </c>
      <c r="G6" s="59">
        <v>1247039202</v>
      </c>
      <c r="H6" s="59">
        <v>1256579631</v>
      </c>
      <c r="I6" s="59">
        <v>3725318017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3725318017</v>
      </c>
      <c r="W6" s="59">
        <v>3885075072</v>
      </c>
      <c r="X6" s="59">
        <v>-159757055</v>
      </c>
      <c r="Y6" s="60">
        <v>-4.11</v>
      </c>
      <c r="Z6" s="61">
        <v>15198242348</v>
      </c>
    </row>
    <row r="7" spans="1:26" ht="13.5">
      <c r="A7" s="57" t="s">
        <v>33</v>
      </c>
      <c r="B7" s="18">
        <v>461390608</v>
      </c>
      <c r="C7" s="18">
        <v>0</v>
      </c>
      <c r="D7" s="58">
        <v>275762180</v>
      </c>
      <c r="E7" s="59">
        <v>275762180</v>
      </c>
      <c r="F7" s="59">
        <v>18086284</v>
      </c>
      <c r="G7" s="59">
        <v>61587050</v>
      </c>
      <c r="H7" s="59">
        <v>39572700</v>
      </c>
      <c r="I7" s="59">
        <v>119246034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119246034</v>
      </c>
      <c r="W7" s="59">
        <v>68940546</v>
      </c>
      <c r="X7" s="59">
        <v>50305488</v>
      </c>
      <c r="Y7" s="60">
        <v>72.97</v>
      </c>
      <c r="Z7" s="61">
        <v>275762180</v>
      </c>
    </row>
    <row r="8" spans="1:26" ht="13.5">
      <c r="A8" s="57" t="s">
        <v>34</v>
      </c>
      <c r="B8" s="18">
        <v>2399032695</v>
      </c>
      <c r="C8" s="18">
        <v>0</v>
      </c>
      <c r="D8" s="58">
        <v>3498168516</v>
      </c>
      <c r="E8" s="59">
        <v>3539580058</v>
      </c>
      <c r="F8" s="59">
        <v>610926375</v>
      </c>
      <c r="G8" s="59">
        <v>101852692</v>
      </c>
      <c r="H8" s="59">
        <v>56382007</v>
      </c>
      <c r="I8" s="59">
        <v>769161074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769161074</v>
      </c>
      <c r="W8" s="59">
        <v>864971220</v>
      </c>
      <c r="X8" s="59">
        <v>-95810146</v>
      </c>
      <c r="Y8" s="60">
        <v>-11.08</v>
      </c>
      <c r="Z8" s="61">
        <v>3539580058</v>
      </c>
    </row>
    <row r="9" spans="1:26" ht="13.5">
      <c r="A9" s="57" t="s">
        <v>35</v>
      </c>
      <c r="B9" s="18">
        <v>3794240486</v>
      </c>
      <c r="C9" s="18">
        <v>0</v>
      </c>
      <c r="D9" s="58">
        <v>3457503322</v>
      </c>
      <c r="E9" s="59">
        <v>4216490467</v>
      </c>
      <c r="F9" s="59">
        <v>108880863</v>
      </c>
      <c r="G9" s="59">
        <v>784149563</v>
      </c>
      <c r="H9" s="59">
        <v>108627798</v>
      </c>
      <c r="I9" s="59">
        <v>1001658224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1001658224</v>
      </c>
      <c r="W9" s="59">
        <v>847674240</v>
      </c>
      <c r="X9" s="59">
        <v>153983984</v>
      </c>
      <c r="Y9" s="60">
        <v>18.17</v>
      </c>
      <c r="Z9" s="61">
        <v>4216490467</v>
      </c>
    </row>
    <row r="10" spans="1:26" ht="25.5">
      <c r="A10" s="62" t="s">
        <v>105</v>
      </c>
      <c r="B10" s="63">
        <f>SUM(B5:B9)</f>
        <v>26105116978</v>
      </c>
      <c r="C10" s="63">
        <f>SUM(C5:C9)</f>
        <v>0</v>
      </c>
      <c r="D10" s="64">
        <f aca="true" t="shared" si="0" ref="D10:Z10">SUM(D5:D9)</f>
        <v>28436210391</v>
      </c>
      <c r="E10" s="65">
        <f t="shared" si="0"/>
        <v>29172587918</v>
      </c>
      <c r="F10" s="65">
        <f t="shared" si="0"/>
        <v>2402187795</v>
      </c>
      <c r="G10" s="65">
        <f t="shared" si="0"/>
        <v>2771258548</v>
      </c>
      <c r="H10" s="65">
        <f t="shared" si="0"/>
        <v>1945429769</v>
      </c>
      <c r="I10" s="65">
        <f t="shared" si="0"/>
        <v>7118876112</v>
      </c>
      <c r="J10" s="65">
        <f t="shared" si="0"/>
        <v>0</v>
      </c>
      <c r="K10" s="65">
        <f t="shared" si="0"/>
        <v>0</v>
      </c>
      <c r="L10" s="65">
        <f t="shared" si="0"/>
        <v>0</v>
      </c>
      <c r="M10" s="65">
        <f t="shared" si="0"/>
        <v>0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7118876112</v>
      </c>
      <c r="W10" s="65">
        <f t="shared" si="0"/>
        <v>7152289293</v>
      </c>
      <c r="X10" s="65">
        <f t="shared" si="0"/>
        <v>-33413181</v>
      </c>
      <c r="Y10" s="66">
        <f>+IF(W10&lt;&gt;0,(X10/W10)*100,0)</f>
        <v>-0.46716763865664296</v>
      </c>
      <c r="Z10" s="67">
        <f t="shared" si="0"/>
        <v>29172587918</v>
      </c>
    </row>
    <row r="11" spans="1:26" ht="13.5">
      <c r="A11" s="57" t="s">
        <v>36</v>
      </c>
      <c r="B11" s="18">
        <v>8486863933</v>
      </c>
      <c r="C11" s="18">
        <v>0</v>
      </c>
      <c r="D11" s="58">
        <v>8723324821</v>
      </c>
      <c r="E11" s="59">
        <v>8719228755</v>
      </c>
      <c r="F11" s="59">
        <v>596283154</v>
      </c>
      <c r="G11" s="59">
        <v>722226198</v>
      </c>
      <c r="H11" s="59">
        <v>710114067</v>
      </c>
      <c r="I11" s="59">
        <v>2028623419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2028623419</v>
      </c>
      <c r="W11" s="59">
        <v>2166579097</v>
      </c>
      <c r="X11" s="59">
        <v>-137955678</v>
      </c>
      <c r="Y11" s="60">
        <v>-6.37</v>
      </c>
      <c r="Z11" s="61">
        <v>8719228755</v>
      </c>
    </row>
    <row r="12" spans="1:26" ht="13.5">
      <c r="A12" s="57" t="s">
        <v>37</v>
      </c>
      <c r="B12" s="18">
        <v>119708835</v>
      </c>
      <c r="C12" s="18">
        <v>0</v>
      </c>
      <c r="D12" s="58">
        <v>133618707</v>
      </c>
      <c r="E12" s="59">
        <v>133618707</v>
      </c>
      <c r="F12" s="59">
        <v>9995613</v>
      </c>
      <c r="G12" s="59">
        <v>10044204</v>
      </c>
      <c r="H12" s="59">
        <v>10126502</v>
      </c>
      <c r="I12" s="59">
        <v>30166319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30166319</v>
      </c>
      <c r="W12" s="59">
        <v>33404676</v>
      </c>
      <c r="X12" s="59">
        <v>-3238357</v>
      </c>
      <c r="Y12" s="60">
        <v>-9.69</v>
      </c>
      <c r="Z12" s="61">
        <v>133618707</v>
      </c>
    </row>
    <row r="13" spans="1:26" ht="13.5">
      <c r="A13" s="57" t="s">
        <v>106</v>
      </c>
      <c r="B13" s="18">
        <v>1784969592</v>
      </c>
      <c r="C13" s="18">
        <v>0</v>
      </c>
      <c r="D13" s="58">
        <v>2154334690</v>
      </c>
      <c r="E13" s="59">
        <v>2154334690</v>
      </c>
      <c r="F13" s="59">
        <v>156471734</v>
      </c>
      <c r="G13" s="59">
        <v>162651098</v>
      </c>
      <c r="H13" s="59">
        <v>156512847</v>
      </c>
      <c r="I13" s="59">
        <v>475635679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475635679</v>
      </c>
      <c r="W13" s="59">
        <v>532783674</v>
      </c>
      <c r="X13" s="59">
        <v>-57147995</v>
      </c>
      <c r="Y13" s="60">
        <v>-10.73</v>
      </c>
      <c r="Z13" s="61">
        <v>2154334690</v>
      </c>
    </row>
    <row r="14" spans="1:26" ht="13.5">
      <c r="A14" s="57" t="s">
        <v>38</v>
      </c>
      <c r="B14" s="18">
        <v>807283370</v>
      </c>
      <c r="C14" s="18">
        <v>0</v>
      </c>
      <c r="D14" s="58">
        <v>919232014</v>
      </c>
      <c r="E14" s="59">
        <v>912232014</v>
      </c>
      <c r="F14" s="59">
        <v>62155080</v>
      </c>
      <c r="G14" s="59">
        <v>62165927</v>
      </c>
      <c r="H14" s="59">
        <v>62279977</v>
      </c>
      <c r="I14" s="59">
        <v>186600984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186600984</v>
      </c>
      <c r="W14" s="59">
        <v>221515488</v>
      </c>
      <c r="X14" s="59">
        <v>-34914504</v>
      </c>
      <c r="Y14" s="60">
        <v>-15.76</v>
      </c>
      <c r="Z14" s="61">
        <v>912232014</v>
      </c>
    </row>
    <row r="15" spans="1:26" ht="13.5">
      <c r="A15" s="57" t="s">
        <v>39</v>
      </c>
      <c r="B15" s="18">
        <v>6890385036</v>
      </c>
      <c r="C15" s="18">
        <v>0</v>
      </c>
      <c r="D15" s="58">
        <v>7437128699</v>
      </c>
      <c r="E15" s="59">
        <v>7428311878</v>
      </c>
      <c r="F15" s="59">
        <v>67653565</v>
      </c>
      <c r="G15" s="59">
        <v>920013790</v>
      </c>
      <c r="H15" s="59">
        <v>867669529</v>
      </c>
      <c r="I15" s="59">
        <v>1855336884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1855336884</v>
      </c>
      <c r="W15" s="59">
        <v>1906203369</v>
      </c>
      <c r="X15" s="59">
        <v>-50866485</v>
      </c>
      <c r="Y15" s="60">
        <v>-2.67</v>
      </c>
      <c r="Z15" s="61">
        <v>7428311878</v>
      </c>
    </row>
    <row r="16" spans="1:26" ht="13.5">
      <c r="A16" s="68" t="s">
        <v>40</v>
      </c>
      <c r="B16" s="18">
        <v>115020510</v>
      </c>
      <c r="C16" s="18">
        <v>0</v>
      </c>
      <c r="D16" s="58">
        <v>125354154</v>
      </c>
      <c r="E16" s="59">
        <v>125854154</v>
      </c>
      <c r="F16" s="59">
        <v>31017032</v>
      </c>
      <c r="G16" s="59">
        <v>-1690588</v>
      </c>
      <c r="H16" s="59">
        <v>24482259</v>
      </c>
      <c r="I16" s="59">
        <v>53808703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53808703</v>
      </c>
      <c r="W16" s="59">
        <v>28834249</v>
      </c>
      <c r="X16" s="59">
        <v>24974454</v>
      </c>
      <c r="Y16" s="60">
        <v>86.61</v>
      </c>
      <c r="Z16" s="61">
        <v>125854154</v>
      </c>
    </row>
    <row r="17" spans="1:26" ht="13.5">
      <c r="A17" s="57" t="s">
        <v>41</v>
      </c>
      <c r="B17" s="18">
        <v>8097497916</v>
      </c>
      <c r="C17" s="18">
        <v>0</v>
      </c>
      <c r="D17" s="58">
        <v>8945218058</v>
      </c>
      <c r="E17" s="59">
        <v>9749306658</v>
      </c>
      <c r="F17" s="59">
        <v>371245533</v>
      </c>
      <c r="G17" s="59">
        <v>614828313</v>
      </c>
      <c r="H17" s="59">
        <v>646582294</v>
      </c>
      <c r="I17" s="59">
        <v>1632656140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1632656140</v>
      </c>
      <c r="W17" s="59">
        <v>1801310744</v>
      </c>
      <c r="X17" s="59">
        <v>-168654604</v>
      </c>
      <c r="Y17" s="60">
        <v>-9.36</v>
      </c>
      <c r="Z17" s="61">
        <v>9749306658</v>
      </c>
    </row>
    <row r="18" spans="1:26" ht="13.5">
      <c r="A18" s="69" t="s">
        <v>42</v>
      </c>
      <c r="B18" s="70">
        <f>SUM(B11:B17)</f>
        <v>26301729192</v>
      </c>
      <c r="C18" s="70">
        <f>SUM(C11:C17)</f>
        <v>0</v>
      </c>
      <c r="D18" s="71">
        <f aca="true" t="shared" si="1" ref="D18:Z18">SUM(D11:D17)</f>
        <v>28438211143</v>
      </c>
      <c r="E18" s="72">
        <f t="shared" si="1"/>
        <v>29222886856</v>
      </c>
      <c r="F18" s="72">
        <f t="shared" si="1"/>
        <v>1294821711</v>
      </c>
      <c r="G18" s="72">
        <f t="shared" si="1"/>
        <v>2490238942</v>
      </c>
      <c r="H18" s="72">
        <f t="shared" si="1"/>
        <v>2477767475</v>
      </c>
      <c r="I18" s="72">
        <f t="shared" si="1"/>
        <v>6262828128</v>
      </c>
      <c r="J18" s="72">
        <f t="shared" si="1"/>
        <v>0</v>
      </c>
      <c r="K18" s="72">
        <f t="shared" si="1"/>
        <v>0</v>
      </c>
      <c r="L18" s="72">
        <f t="shared" si="1"/>
        <v>0</v>
      </c>
      <c r="M18" s="72">
        <f t="shared" si="1"/>
        <v>0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6262828128</v>
      </c>
      <c r="W18" s="72">
        <f t="shared" si="1"/>
        <v>6690631297</v>
      </c>
      <c r="X18" s="72">
        <f t="shared" si="1"/>
        <v>-427803169</v>
      </c>
      <c r="Y18" s="66">
        <f>+IF(W18&lt;&gt;0,(X18/W18)*100,0)</f>
        <v>-6.3940628321847885</v>
      </c>
      <c r="Z18" s="73">
        <f t="shared" si="1"/>
        <v>29222886856</v>
      </c>
    </row>
    <row r="19" spans="1:26" ht="13.5">
      <c r="A19" s="69" t="s">
        <v>43</v>
      </c>
      <c r="B19" s="74">
        <f>+B10-B18</f>
        <v>-196612214</v>
      </c>
      <c r="C19" s="74">
        <f>+C10-C18</f>
        <v>0</v>
      </c>
      <c r="D19" s="75">
        <f aca="true" t="shared" si="2" ref="D19:Z19">+D10-D18</f>
        <v>-2000752</v>
      </c>
      <c r="E19" s="76">
        <f t="shared" si="2"/>
        <v>-50298938</v>
      </c>
      <c r="F19" s="76">
        <f t="shared" si="2"/>
        <v>1107366084</v>
      </c>
      <c r="G19" s="76">
        <f t="shared" si="2"/>
        <v>281019606</v>
      </c>
      <c r="H19" s="76">
        <f t="shared" si="2"/>
        <v>-532337706</v>
      </c>
      <c r="I19" s="76">
        <f t="shared" si="2"/>
        <v>856047984</v>
      </c>
      <c r="J19" s="76">
        <f t="shared" si="2"/>
        <v>0</v>
      </c>
      <c r="K19" s="76">
        <f t="shared" si="2"/>
        <v>0</v>
      </c>
      <c r="L19" s="76">
        <f t="shared" si="2"/>
        <v>0</v>
      </c>
      <c r="M19" s="76">
        <f t="shared" si="2"/>
        <v>0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856047984</v>
      </c>
      <c r="W19" s="76">
        <f>IF(E10=E18,0,W10-W18)</f>
        <v>461657996</v>
      </c>
      <c r="X19" s="76">
        <f t="shared" si="2"/>
        <v>394389988</v>
      </c>
      <c r="Y19" s="77">
        <f>+IF(W19&lt;&gt;0,(X19/W19)*100,0)</f>
        <v>85.42903868603199</v>
      </c>
      <c r="Z19" s="78">
        <f t="shared" si="2"/>
        <v>-50298938</v>
      </c>
    </row>
    <row r="20" spans="1:26" ht="13.5">
      <c r="A20" s="57" t="s">
        <v>44</v>
      </c>
      <c r="B20" s="18">
        <v>2052757943</v>
      </c>
      <c r="C20" s="18">
        <v>0</v>
      </c>
      <c r="D20" s="58">
        <v>2817627456</v>
      </c>
      <c r="E20" s="59">
        <v>3102984572</v>
      </c>
      <c r="F20" s="59">
        <v>12763465</v>
      </c>
      <c r="G20" s="59">
        <v>110143704</v>
      </c>
      <c r="H20" s="59">
        <v>187851915</v>
      </c>
      <c r="I20" s="59">
        <v>310759084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310759084</v>
      </c>
      <c r="W20" s="59">
        <v>581302335</v>
      </c>
      <c r="X20" s="59">
        <v>-270543251</v>
      </c>
      <c r="Y20" s="60">
        <v>-46.54</v>
      </c>
      <c r="Z20" s="61">
        <v>3102984572</v>
      </c>
    </row>
    <row r="21" spans="1:26" ht="13.5">
      <c r="A21" s="57" t="s">
        <v>107</v>
      </c>
      <c r="B21" s="79">
        <v>-33386521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>
        <v>9638908</v>
      </c>
      <c r="X21" s="81">
        <v>-9638908</v>
      </c>
      <c r="Y21" s="82">
        <v>-100</v>
      </c>
      <c r="Z21" s="83">
        <v>0</v>
      </c>
    </row>
    <row r="22" spans="1:26" ht="25.5">
      <c r="A22" s="84" t="s">
        <v>108</v>
      </c>
      <c r="B22" s="85">
        <f>SUM(B19:B21)</f>
        <v>1822759208</v>
      </c>
      <c r="C22" s="85">
        <f>SUM(C19:C21)</f>
        <v>0</v>
      </c>
      <c r="D22" s="86">
        <f aca="true" t="shared" si="3" ref="D22:Z22">SUM(D19:D21)</f>
        <v>2815626704</v>
      </c>
      <c r="E22" s="87">
        <f t="shared" si="3"/>
        <v>3052685634</v>
      </c>
      <c r="F22" s="87">
        <f t="shared" si="3"/>
        <v>1120129549</v>
      </c>
      <c r="G22" s="87">
        <f t="shared" si="3"/>
        <v>391163310</v>
      </c>
      <c r="H22" s="87">
        <f t="shared" si="3"/>
        <v>-344485791</v>
      </c>
      <c r="I22" s="87">
        <f t="shared" si="3"/>
        <v>1166807068</v>
      </c>
      <c r="J22" s="87">
        <f t="shared" si="3"/>
        <v>0</v>
      </c>
      <c r="K22" s="87">
        <f t="shared" si="3"/>
        <v>0</v>
      </c>
      <c r="L22" s="87">
        <f t="shared" si="3"/>
        <v>0</v>
      </c>
      <c r="M22" s="87">
        <f t="shared" si="3"/>
        <v>0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1166807068</v>
      </c>
      <c r="W22" s="87">
        <f t="shared" si="3"/>
        <v>1052599239</v>
      </c>
      <c r="X22" s="87">
        <f t="shared" si="3"/>
        <v>114207829</v>
      </c>
      <c r="Y22" s="88">
        <f>+IF(W22&lt;&gt;0,(X22/W22)*100,0)</f>
        <v>10.850077101376282</v>
      </c>
      <c r="Z22" s="89">
        <f t="shared" si="3"/>
        <v>3052685634</v>
      </c>
    </row>
    <row r="23" spans="1:26" ht="13.5">
      <c r="A23" s="90" t="s">
        <v>45</v>
      </c>
      <c r="B23" s="18">
        <v>1</v>
      </c>
      <c r="C23" s="18">
        <v>0</v>
      </c>
      <c r="D23" s="58">
        <v>0</v>
      </c>
      <c r="E23" s="59">
        <v>0</v>
      </c>
      <c r="F23" s="59">
        <v>-1</v>
      </c>
      <c r="G23" s="59">
        <v>-1</v>
      </c>
      <c r="H23" s="59">
        <v>-1</v>
      </c>
      <c r="I23" s="59">
        <v>-3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-3</v>
      </c>
      <c r="W23" s="59">
        <v>0</v>
      </c>
      <c r="X23" s="59">
        <v>-3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1822759209</v>
      </c>
      <c r="C24" s="74">
        <f>SUM(C22:C23)</f>
        <v>0</v>
      </c>
      <c r="D24" s="75">
        <f aca="true" t="shared" si="4" ref="D24:Z24">SUM(D22:D23)</f>
        <v>2815626704</v>
      </c>
      <c r="E24" s="76">
        <f t="shared" si="4"/>
        <v>3052685634</v>
      </c>
      <c r="F24" s="76">
        <f t="shared" si="4"/>
        <v>1120129548</v>
      </c>
      <c r="G24" s="76">
        <f t="shared" si="4"/>
        <v>391163309</v>
      </c>
      <c r="H24" s="76">
        <f t="shared" si="4"/>
        <v>-344485792</v>
      </c>
      <c r="I24" s="76">
        <f t="shared" si="4"/>
        <v>1166807065</v>
      </c>
      <c r="J24" s="76">
        <f t="shared" si="4"/>
        <v>0</v>
      </c>
      <c r="K24" s="76">
        <f t="shared" si="4"/>
        <v>0</v>
      </c>
      <c r="L24" s="76">
        <f t="shared" si="4"/>
        <v>0</v>
      </c>
      <c r="M24" s="76">
        <f t="shared" si="4"/>
        <v>0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1166807065</v>
      </c>
      <c r="W24" s="76">
        <f t="shared" si="4"/>
        <v>1052599239</v>
      </c>
      <c r="X24" s="76">
        <f t="shared" si="4"/>
        <v>114207826</v>
      </c>
      <c r="Y24" s="77">
        <f>+IF(W24&lt;&gt;0,(X24/W24)*100,0)</f>
        <v>10.850076816367524</v>
      </c>
      <c r="Z24" s="78">
        <f t="shared" si="4"/>
        <v>3052685634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109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4502292995</v>
      </c>
      <c r="C27" s="21">
        <v>0</v>
      </c>
      <c r="D27" s="98">
        <v>6211315323</v>
      </c>
      <c r="E27" s="99">
        <v>6613105800</v>
      </c>
      <c r="F27" s="99">
        <v>38963846</v>
      </c>
      <c r="G27" s="99">
        <v>202821870</v>
      </c>
      <c r="H27" s="99">
        <v>327173380</v>
      </c>
      <c r="I27" s="99">
        <v>568959096</v>
      </c>
      <c r="J27" s="99">
        <v>0</v>
      </c>
      <c r="K27" s="99">
        <v>0</v>
      </c>
      <c r="L27" s="99">
        <v>0</v>
      </c>
      <c r="M27" s="99">
        <v>0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568959096</v>
      </c>
      <c r="W27" s="99">
        <v>876367318</v>
      </c>
      <c r="X27" s="99">
        <v>-307408222</v>
      </c>
      <c r="Y27" s="100">
        <v>-35.08</v>
      </c>
      <c r="Z27" s="101">
        <v>6613105800</v>
      </c>
    </row>
    <row r="28" spans="1:26" ht="13.5">
      <c r="A28" s="102" t="s">
        <v>44</v>
      </c>
      <c r="B28" s="18">
        <v>2053319236</v>
      </c>
      <c r="C28" s="18">
        <v>0</v>
      </c>
      <c r="D28" s="58">
        <v>2809834152</v>
      </c>
      <c r="E28" s="59">
        <v>3095364783</v>
      </c>
      <c r="F28" s="59">
        <v>12763465</v>
      </c>
      <c r="G28" s="59">
        <v>110143705</v>
      </c>
      <c r="H28" s="59">
        <v>187851914</v>
      </c>
      <c r="I28" s="59">
        <v>310759084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310759084</v>
      </c>
      <c r="W28" s="59">
        <v>0</v>
      </c>
      <c r="X28" s="59">
        <v>310759084</v>
      </c>
      <c r="Y28" s="60">
        <v>0</v>
      </c>
      <c r="Z28" s="61">
        <v>3095364783</v>
      </c>
    </row>
    <row r="29" spans="1:26" ht="13.5">
      <c r="A29" s="57" t="s">
        <v>110</v>
      </c>
      <c r="B29" s="18">
        <v>44021640</v>
      </c>
      <c r="C29" s="18">
        <v>0</v>
      </c>
      <c r="D29" s="58">
        <v>73019204</v>
      </c>
      <c r="E29" s="59">
        <v>73369283</v>
      </c>
      <c r="F29" s="59">
        <v>2626721</v>
      </c>
      <c r="G29" s="59">
        <v>3034603</v>
      </c>
      <c r="H29" s="59">
        <v>4436464</v>
      </c>
      <c r="I29" s="59">
        <v>10097788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10097788</v>
      </c>
      <c r="W29" s="59">
        <v>0</v>
      </c>
      <c r="X29" s="59">
        <v>10097788</v>
      </c>
      <c r="Y29" s="60">
        <v>0</v>
      </c>
      <c r="Z29" s="61">
        <v>73369283</v>
      </c>
    </row>
    <row r="30" spans="1:26" ht="13.5">
      <c r="A30" s="57" t="s">
        <v>48</v>
      </c>
      <c r="B30" s="18">
        <v>1856888617</v>
      </c>
      <c r="C30" s="18">
        <v>0</v>
      </c>
      <c r="D30" s="58">
        <v>2350300864</v>
      </c>
      <c r="E30" s="59">
        <v>2446723242</v>
      </c>
      <c r="F30" s="59">
        <v>18287695</v>
      </c>
      <c r="G30" s="59">
        <v>76194783</v>
      </c>
      <c r="H30" s="59">
        <v>115683928</v>
      </c>
      <c r="I30" s="59">
        <v>210166406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210166406</v>
      </c>
      <c r="W30" s="59">
        <v>0</v>
      </c>
      <c r="X30" s="59">
        <v>210166406</v>
      </c>
      <c r="Y30" s="60">
        <v>0</v>
      </c>
      <c r="Z30" s="61">
        <v>2446723242</v>
      </c>
    </row>
    <row r="31" spans="1:26" ht="13.5">
      <c r="A31" s="57" t="s">
        <v>49</v>
      </c>
      <c r="B31" s="18">
        <v>548063499</v>
      </c>
      <c r="C31" s="18">
        <v>0</v>
      </c>
      <c r="D31" s="58">
        <v>978161103</v>
      </c>
      <c r="E31" s="59">
        <v>997648492</v>
      </c>
      <c r="F31" s="59">
        <v>5285963</v>
      </c>
      <c r="G31" s="59">
        <v>13448780</v>
      </c>
      <c r="H31" s="59">
        <v>19201073</v>
      </c>
      <c r="I31" s="59">
        <v>37935816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37935816</v>
      </c>
      <c r="W31" s="59">
        <v>0</v>
      </c>
      <c r="X31" s="59">
        <v>37935816</v>
      </c>
      <c r="Y31" s="60">
        <v>0</v>
      </c>
      <c r="Z31" s="61">
        <v>997648492</v>
      </c>
    </row>
    <row r="32" spans="1:26" ht="13.5">
      <c r="A32" s="69" t="s">
        <v>50</v>
      </c>
      <c r="B32" s="21">
        <f>SUM(B28:B31)</f>
        <v>4502292992</v>
      </c>
      <c r="C32" s="21">
        <f>SUM(C28:C31)</f>
        <v>0</v>
      </c>
      <c r="D32" s="98">
        <f aca="true" t="shared" si="5" ref="D32:Z32">SUM(D28:D31)</f>
        <v>6211315323</v>
      </c>
      <c r="E32" s="99">
        <f t="shared" si="5"/>
        <v>6613105800</v>
      </c>
      <c r="F32" s="99">
        <f t="shared" si="5"/>
        <v>38963844</v>
      </c>
      <c r="G32" s="99">
        <f t="shared" si="5"/>
        <v>202821871</v>
      </c>
      <c r="H32" s="99">
        <f t="shared" si="5"/>
        <v>327173379</v>
      </c>
      <c r="I32" s="99">
        <f t="shared" si="5"/>
        <v>568959094</v>
      </c>
      <c r="J32" s="99">
        <f t="shared" si="5"/>
        <v>0</v>
      </c>
      <c r="K32" s="99">
        <f t="shared" si="5"/>
        <v>0</v>
      </c>
      <c r="L32" s="99">
        <f t="shared" si="5"/>
        <v>0</v>
      </c>
      <c r="M32" s="99">
        <f t="shared" si="5"/>
        <v>0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568959094</v>
      </c>
      <c r="W32" s="99">
        <f t="shared" si="5"/>
        <v>0</v>
      </c>
      <c r="X32" s="99">
        <f t="shared" si="5"/>
        <v>568959094</v>
      </c>
      <c r="Y32" s="100">
        <f>+IF(W32&lt;&gt;0,(X32/W32)*100,0)</f>
        <v>0</v>
      </c>
      <c r="Z32" s="101">
        <f t="shared" si="5"/>
        <v>6613105800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9904352953</v>
      </c>
      <c r="C35" s="18">
        <v>0</v>
      </c>
      <c r="D35" s="58">
        <v>10530543582</v>
      </c>
      <c r="E35" s="59">
        <v>10739483837</v>
      </c>
      <c r="F35" s="59">
        <v>12074524002</v>
      </c>
      <c r="G35" s="59">
        <v>12401464347</v>
      </c>
      <c r="H35" s="59">
        <v>11647274572</v>
      </c>
      <c r="I35" s="59">
        <v>11647274572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11647274572</v>
      </c>
      <c r="W35" s="59">
        <v>2684870959</v>
      </c>
      <c r="X35" s="59">
        <v>8962403613</v>
      </c>
      <c r="Y35" s="60">
        <v>333.81</v>
      </c>
      <c r="Z35" s="61">
        <v>10739483837</v>
      </c>
    </row>
    <row r="36" spans="1:26" ht="13.5">
      <c r="A36" s="57" t="s">
        <v>53</v>
      </c>
      <c r="B36" s="18">
        <v>34817677367</v>
      </c>
      <c r="C36" s="18">
        <v>0</v>
      </c>
      <c r="D36" s="58">
        <v>37639154495</v>
      </c>
      <c r="E36" s="59">
        <v>38467185623</v>
      </c>
      <c r="F36" s="59">
        <v>31453217335</v>
      </c>
      <c r="G36" s="59">
        <v>31491099626</v>
      </c>
      <c r="H36" s="59">
        <v>31659661545</v>
      </c>
      <c r="I36" s="59">
        <v>31659661545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31659661545</v>
      </c>
      <c r="W36" s="59">
        <v>9616796406</v>
      </c>
      <c r="X36" s="59">
        <v>22042865139</v>
      </c>
      <c r="Y36" s="60">
        <v>229.21</v>
      </c>
      <c r="Z36" s="61">
        <v>38467185623</v>
      </c>
    </row>
    <row r="37" spans="1:26" ht="13.5">
      <c r="A37" s="57" t="s">
        <v>54</v>
      </c>
      <c r="B37" s="18">
        <v>8155257087</v>
      </c>
      <c r="C37" s="18">
        <v>0</v>
      </c>
      <c r="D37" s="58">
        <v>7321815099</v>
      </c>
      <c r="E37" s="59">
        <v>8491130586</v>
      </c>
      <c r="F37" s="59">
        <v>5860479900</v>
      </c>
      <c r="G37" s="59">
        <v>5622961673</v>
      </c>
      <c r="H37" s="59">
        <v>6284970799</v>
      </c>
      <c r="I37" s="59">
        <v>6284970799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6284970799</v>
      </c>
      <c r="W37" s="59">
        <v>2122782647</v>
      </c>
      <c r="X37" s="59">
        <v>4162188152</v>
      </c>
      <c r="Y37" s="60">
        <v>196.07</v>
      </c>
      <c r="Z37" s="61">
        <v>8491130586</v>
      </c>
    </row>
    <row r="38" spans="1:26" ht="13.5">
      <c r="A38" s="57" t="s">
        <v>55</v>
      </c>
      <c r="B38" s="18">
        <v>12425100936</v>
      </c>
      <c r="C38" s="18">
        <v>0</v>
      </c>
      <c r="D38" s="58">
        <v>13001051090</v>
      </c>
      <c r="E38" s="59">
        <v>13001051090</v>
      </c>
      <c r="F38" s="59">
        <v>11465622440</v>
      </c>
      <c r="G38" s="59">
        <v>12648979944</v>
      </c>
      <c r="H38" s="59">
        <v>12544299369</v>
      </c>
      <c r="I38" s="59">
        <v>12544299369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12544299369</v>
      </c>
      <c r="W38" s="59">
        <v>3250262773</v>
      </c>
      <c r="X38" s="59">
        <v>9294036596</v>
      </c>
      <c r="Y38" s="60">
        <v>285.95</v>
      </c>
      <c r="Z38" s="61">
        <v>13001051090</v>
      </c>
    </row>
    <row r="39" spans="1:26" ht="13.5">
      <c r="A39" s="57" t="s">
        <v>56</v>
      </c>
      <c r="B39" s="18">
        <v>24141672297</v>
      </c>
      <c r="C39" s="18">
        <v>0</v>
      </c>
      <c r="D39" s="58">
        <v>27846831888</v>
      </c>
      <c r="E39" s="59">
        <v>27714487784</v>
      </c>
      <c r="F39" s="59">
        <v>26201638997</v>
      </c>
      <c r="G39" s="59">
        <v>25620622356</v>
      </c>
      <c r="H39" s="59">
        <v>24477665949</v>
      </c>
      <c r="I39" s="59">
        <v>24477665949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24477665949</v>
      </c>
      <c r="W39" s="59">
        <v>6928621946</v>
      </c>
      <c r="X39" s="59">
        <v>17549044003</v>
      </c>
      <c r="Y39" s="60">
        <v>253.28</v>
      </c>
      <c r="Z39" s="61">
        <v>27714487784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4515574629</v>
      </c>
      <c r="C42" s="18">
        <v>0</v>
      </c>
      <c r="D42" s="58">
        <v>5618991053</v>
      </c>
      <c r="E42" s="59">
        <v>5555550179</v>
      </c>
      <c r="F42" s="59">
        <v>401704914</v>
      </c>
      <c r="G42" s="59">
        <v>406015742</v>
      </c>
      <c r="H42" s="59">
        <v>-327989153</v>
      </c>
      <c r="I42" s="59">
        <v>479731503</v>
      </c>
      <c r="J42" s="59">
        <v>0</v>
      </c>
      <c r="K42" s="59">
        <v>0</v>
      </c>
      <c r="L42" s="59">
        <v>0</v>
      </c>
      <c r="M42" s="59">
        <v>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479731503</v>
      </c>
      <c r="W42" s="59">
        <v>-35762340</v>
      </c>
      <c r="X42" s="59">
        <v>515493843</v>
      </c>
      <c r="Y42" s="60">
        <v>-1441.44</v>
      </c>
      <c r="Z42" s="61">
        <v>5555550179</v>
      </c>
    </row>
    <row r="43" spans="1:26" ht="13.5">
      <c r="A43" s="57" t="s">
        <v>59</v>
      </c>
      <c r="B43" s="18">
        <v>-6122251616</v>
      </c>
      <c r="C43" s="18">
        <v>0</v>
      </c>
      <c r="D43" s="58">
        <v>-6478137976</v>
      </c>
      <c r="E43" s="59">
        <v>-7436235495</v>
      </c>
      <c r="F43" s="59">
        <v>-462056961</v>
      </c>
      <c r="G43" s="59">
        <v>-202821869</v>
      </c>
      <c r="H43" s="59">
        <v>-119202553</v>
      </c>
      <c r="I43" s="59">
        <v>-784081383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-784081383</v>
      </c>
      <c r="W43" s="59">
        <v>-1676781386</v>
      </c>
      <c r="X43" s="59">
        <v>892700003</v>
      </c>
      <c r="Y43" s="60">
        <v>-53.24</v>
      </c>
      <c r="Z43" s="61">
        <v>-7436235495</v>
      </c>
    </row>
    <row r="44" spans="1:26" ht="13.5">
      <c r="A44" s="57" t="s">
        <v>60</v>
      </c>
      <c r="B44" s="18">
        <v>-283066273</v>
      </c>
      <c r="C44" s="18">
        <v>0</v>
      </c>
      <c r="D44" s="58">
        <v>1224050791</v>
      </c>
      <c r="E44" s="59">
        <v>1254872489</v>
      </c>
      <c r="F44" s="59">
        <v>0</v>
      </c>
      <c r="G44" s="59">
        <v>0</v>
      </c>
      <c r="H44" s="59">
        <v>-88055140</v>
      </c>
      <c r="I44" s="59">
        <v>-88055140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-88055140</v>
      </c>
      <c r="W44" s="59">
        <v>-89480667</v>
      </c>
      <c r="X44" s="59">
        <v>1425527</v>
      </c>
      <c r="Y44" s="60">
        <v>-1.59</v>
      </c>
      <c r="Z44" s="61">
        <v>1254872489</v>
      </c>
    </row>
    <row r="45" spans="1:26" ht="13.5">
      <c r="A45" s="69" t="s">
        <v>61</v>
      </c>
      <c r="B45" s="21">
        <v>6209622705</v>
      </c>
      <c r="C45" s="21">
        <v>0</v>
      </c>
      <c r="D45" s="98">
        <v>6968574366</v>
      </c>
      <c r="E45" s="99">
        <v>5616552092</v>
      </c>
      <c r="F45" s="99">
        <v>6149270659</v>
      </c>
      <c r="G45" s="99">
        <v>6352464532</v>
      </c>
      <c r="H45" s="99">
        <v>5817217686</v>
      </c>
      <c r="I45" s="99">
        <v>5817217686</v>
      </c>
      <c r="J45" s="99">
        <v>0</v>
      </c>
      <c r="K45" s="99">
        <v>0</v>
      </c>
      <c r="L45" s="99">
        <v>0</v>
      </c>
      <c r="M45" s="99">
        <v>0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5817217686</v>
      </c>
      <c r="W45" s="99">
        <v>4440340526</v>
      </c>
      <c r="X45" s="99">
        <v>1376877160</v>
      </c>
      <c r="Y45" s="100">
        <v>31.01</v>
      </c>
      <c r="Z45" s="101">
        <v>5616552092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111</v>
      </c>
      <c r="B47" s="114" t="s">
        <v>96</v>
      </c>
      <c r="C47" s="114"/>
      <c r="D47" s="115" t="s">
        <v>97</v>
      </c>
      <c r="E47" s="116" t="s">
        <v>98</v>
      </c>
      <c r="F47" s="117"/>
      <c r="G47" s="117"/>
      <c r="H47" s="117"/>
      <c r="I47" s="118" t="s">
        <v>99</v>
      </c>
      <c r="J47" s="117"/>
      <c r="K47" s="117"/>
      <c r="L47" s="117"/>
      <c r="M47" s="119"/>
      <c r="N47" s="119"/>
      <c r="O47" s="119"/>
      <c r="P47" s="119"/>
      <c r="Q47" s="119"/>
      <c r="R47" s="119"/>
      <c r="S47" s="119"/>
      <c r="T47" s="119"/>
      <c r="U47" s="119"/>
      <c r="V47" s="118" t="s">
        <v>100</v>
      </c>
      <c r="W47" s="118" t="s">
        <v>101</v>
      </c>
      <c r="X47" s="118" t="s">
        <v>102</v>
      </c>
      <c r="Y47" s="118" t="s">
        <v>103</v>
      </c>
      <c r="Z47" s="120" t="s">
        <v>104</v>
      </c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1338172375</v>
      </c>
      <c r="C49" s="51">
        <v>0</v>
      </c>
      <c r="D49" s="128">
        <v>194606878</v>
      </c>
      <c r="E49" s="53">
        <v>164399938</v>
      </c>
      <c r="F49" s="53">
        <v>0</v>
      </c>
      <c r="G49" s="53">
        <v>0</v>
      </c>
      <c r="H49" s="53">
        <v>0</v>
      </c>
      <c r="I49" s="53">
        <v>165888576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146043355</v>
      </c>
      <c r="W49" s="53">
        <v>618103668</v>
      </c>
      <c r="X49" s="53">
        <v>692725558</v>
      </c>
      <c r="Y49" s="53">
        <v>3239474392</v>
      </c>
      <c r="Z49" s="129">
        <v>6559414740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103976358</v>
      </c>
      <c r="C51" s="51">
        <v>0</v>
      </c>
      <c r="D51" s="128">
        <v>204480</v>
      </c>
      <c r="E51" s="53">
        <v>77314</v>
      </c>
      <c r="F51" s="53">
        <v>0</v>
      </c>
      <c r="G51" s="53">
        <v>0</v>
      </c>
      <c r="H51" s="53">
        <v>0</v>
      </c>
      <c r="I51" s="53">
        <v>178393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3688</v>
      </c>
      <c r="W51" s="53">
        <v>3726</v>
      </c>
      <c r="X51" s="53">
        <v>-235395</v>
      </c>
      <c r="Y51" s="53">
        <v>15756</v>
      </c>
      <c r="Z51" s="129">
        <v>104224320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112</v>
      </c>
      <c r="B58" s="5">
        <f>IF(B67=0,0,+(B76/B67)*100)</f>
        <v>96.06242167469378</v>
      </c>
      <c r="C58" s="5">
        <f>IF(C67=0,0,+(C76/C67)*100)</f>
        <v>0</v>
      </c>
      <c r="D58" s="6">
        <f aca="true" t="shared" si="6" ref="D58:Z58">IF(D67=0,0,+(D76/D67)*100)</f>
        <v>95.83576759107261</v>
      </c>
      <c r="E58" s="7">
        <f t="shared" si="6"/>
        <v>95.86152779334691</v>
      </c>
      <c r="F58" s="7">
        <f t="shared" si="6"/>
        <v>99.05869659031097</v>
      </c>
      <c r="G58" s="7">
        <f t="shared" si="6"/>
        <v>93.73478308643615</v>
      </c>
      <c r="H58" s="7">
        <f t="shared" si="6"/>
        <v>94.75368829360696</v>
      </c>
      <c r="I58" s="7">
        <f t="shared" si="6"/>
        <v>95.76881586754642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95.76881586754642</v>
      </c>
      <c r="W58" s="7">
        <f t="shared" si="6"/>
        <v>93.64454855318561</v>
      </c>
      <c r="X58" s="7">
        <f t="shared" si="6"/>
        <v>0</v>
      </c>
      <c r="Y58" s="7">
        <f t="shared" si="6"/>
        <v>0</v>
      </c>
      <c r="Z58" s="8">
        <f t="shared" si="6"/>
        <v>95.86152779334691</v>
      </c>
    </row>
    <row r="59" spans="1:26" ht="13.5">
      <c r="A59" s="36" t="s">
        <v>31</v>
      </c>
      <c r="B59" s="9">
        <f aca="true" t="shared" si="7" ref="B59:Z66">IF(B68=0,0,+(B77/B68)*100)</f>
        <v>99.9999999819715</v>
      </c>
      <c r="C59" s="9">
        <f t="shared" si="7"/>
        <v>0</v>
      </c>
      <c r="D59" s="2">
        <f t="shared" si="7"/>
        <v>98.09665213068075</v>
      </c>
      <c r="E59" s="10">
        <f t="shared" si="7"/>
        <v>98.29858692278994</v>
      </c>
      <c r="F59" s="10">
        <f t="shared" si="7"/>
        <v>107.55755403332097</v>
      </c>
      <c r="G59" s="10">
        <f t="shared" si="7"/>
        <v>71.02145619915768</v>
      </c>
      <c r="H59" s="10">
        <f t="shared" si="7"/>
        <v>109.6656024087408</v>
      </c>
      <c r="I59" s="10">
        <f t="shared" si="7"/>
        <v>94.22396674349672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94.22396674349672</v>
      </c>
      <c r="W59" s="10">
        <f t="shared" si="7"/>
        <v>101.79664869921712</v>
      </c>
      <c r="X59" s="10">
        <f t="shared" si="7"/>
        <v>0</v>
      </c>
      <c r="Y59" s="10">
        <f t="shared" si="7"/>
        <v>0</v>
      </c>
      <c r="Z59" s="11">
        <f t="shared" si="7"/>
        <v>98.29858692278994</v>
      </c>
    </row>
    <row r="60" spans="1:26" ht="13.5">
      <c r="A60" s="37" t="s">
        <v>32</v>
      </c>
      <c r="B60" s="12">
        <f t="shared" si="7"/>
        <v>94.82093204268566</v>
      </c>
      <c r="C60" s="12">
        <f t="shared" si="7"/>
        <v>0</v>
      </c>
      <c r="D60" s="3">
        <f t="shared" si="7"/>
        <v>96.2632012237172</v>
      </c>
      <c r="E60" s="13">
        <f t="shared" si="7"/>
        <v>96.24746031191528</v>
      </c>
      <c r="F60" s="13">
        <f t="shared" si="7"/>
        <v>97.20448565020897</v>
      </c>
      <c r="G60" s="13">
        <f t="shared" si="7"/>
        <v>105.35151861248384</v>
      </c>
      <c r="H60" s="13">
        <f t="shared" si="7"/>
        <v>90.3654156081096</v>
      </c>
      <c r="I60" s="13">
        <f t="shared" si="7"/>
        <v>97.62480771852987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97.62480771852987</v>
      </c>
      <c r="W60" s="13">
        <f t="shared" si="7"/>
        <v>91.76493721436611</v>
      </c>
      <c r="X60" s="13">
        <f t="shared" si="7"/>
        <v>0</v>
      </c>
      <c r="Y60" s="13">
        <f t="shared" si="7"/>
        <v>0</v>
      </c>
      <c r="Z60" s="14">
        <f t="shared" si="7"/>
        <v>96.24746031191528</v>
      </c>
    </row>
    <row r="61" spans="1:26" ht="13.5">
      <c r="A61" s="38" t="s">
        <v>113</v>
      </c>
      <c r="B61" s="12">
        <f t="shared" si="7"/>
        <v>94.60775261376783</v>
      </c>
      <c r="C61" s="12">
        <f t="shared" si="7"/>
        <v>0</v>
      </c>
      <c r="D61" s="3">
        <f t="shared" si="7"/>
        <v>99.48245202908649</v>
      </c>
      <c r="E61" s="13">
        <f t="shared" si="7"/>
        <v>99.48245201916279</v>
      </c>
      <c r="F61" s="13">
        <f t="shared" si="7"/>
        <v>97.94290693052169</v>
      </c>
      <c r="G61" s="13">
        <f t="shared" si="7"/>
        <v>105.28348396423637</v>
      </c>
      <c r="H61" s="13">
        <f t="shared" si="7"/>
        <v>96.36872770362224</v>
      </c>
      <c r="I61" s="13">
        <f t="shared" si="7"/>
        <v>99.90586612143015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99.90586612143015</v>
      </c>
      <c r="W61" s="13">
        <f t="shared" si="7"/>
        <v>97.95730073056048</v>
      </c>
      <c r="X61" s="13">
        <f t="shared" si="7"/>
        <v>0</v>
      </c>
      <c r="Y61" s="13">
        <f t="shared" si="7"/>
        <v>0</v>
      </c>
      <c r="Z61" s="14">
        <f t="shared" si="7"/>
        <v>99.48245201916279</v>
      </c>
    </row>
    <row r="62" spans="1:26" ht="13.5">
      <c r="A62" s="38" t="s">
        <v>114</v>
      </c>
      <c r="B62" s="12">
        <f t="shared" si="7"/>
        <v>94.19742543978215</v>
      </c>
      <c r="C62" s="12">
        <f t="shared" si="7"/>
        <v>0</v>
      </c>
      <c r="D62" s="3">
        <f t="shared" si="7"/>
        <v>86.22192437639411</v>
      </c>
      <c r="E62" s="13">
        <f t="shared" si="7"/>
        <v>86.05252579218083</v>
      </c>
      <c r="F62" s="13">
        <f t="shared" si="7"/>
        <v>97.44071440363182</v>
      </c>
      <c r="G62" s="13">
        <f t="shared" si="7"/>
        <v>108.05755123054894</v>
      </c>
      <c r="H62" s="13">
        <f t="shared" si="7"/>
        <v>82.76499501402316</v>
      </c>
      <c r="I62" s="13">
        <f t="shared" si="7"/>
        <v>95.79485944956609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95.79485944956609</v>
      </c>
      <c r="W62" s="13">
        <f t="shared" si="7"/>
        <v>63.07617133317097</v>
      </c>
      <c r="X62" s="13">
        <f t="shared" si="7"/>
        <v>0</v>
      </c>
      <c r="Y62" s="13">
        <f t="shared" si="7"/>
        <v>0</v>
      </c>
      <c r="Z62" s="14">
        <f t="shared" si="7"/>
        <v>86.05252579218083</v>
      </c>
    </row>
    <row r="63" spans="1:26" ht="13.5">
      <c r="A63" s="38" t="s">
        <v>115</v>
      </c>
      <c r="B63" s="12">
        <f t="shared" si="7"/>
        <v>92.53026114326582</v>
      </c>
      <c r="C63" s="12">
        <f t="shared" si="7"/>
        <v>0</v>
      </c>
      <c r="D63" s="3">
        <f t="shared" si="7"/>
        <v>86.98032547355587</v>
      </c>
      <c r="E63" s="13">
        <f t="shared" si="7"/>
        <v>87.16783840047955</v>
      </c>
      <c r="F63" s="13">
        <f t="shared" si="7"/>
        <v>110.85346008438401</v>
      </c>
      <c r="G63" s="13">
        <f t="shared" si="7"/>
        <v>108.58155834770882</v>
      </c>
      <c r="H63" s="13">
        <f t="shared" si="7"/>
        <v>79.17456234300731</v>
      </c>
      <c r="I63" s="13">
        <f t="shared" si="7"/>
        <v>99.10214912092604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99.10214912092604</v>
      </c>
      <c r="W63" s="13">
        <f t="shared" si="7"/>
        <v>75.72938144837579</v>
      </c>
      <c r="X63" s="13">
        <f t="shared" si="7"/>
        <v>0</v>
      </c>
      <c r="Y63" s="13">
        <f t="shared" si="7"/>
        <v>0</v>
      </c>
      <c r="Z63" s="14">
        <f t="shared" si="7"/>
        <v>87.16783840047955</v>
      </c>
    </row>
    <row r="64" spans="1:26" ht="13.5">
      <c r="A64" s="38" t="s">
        <v>116</v>
      </c>
      <c r="B64" s="12">
        <f t="shared" si="7"/>
        <v>86.30932658986383</v>
      </c>
      <c r="C64" s="12">
        <f t="shared" si="7"/>
        <v>0</v>
      </c>
      <c r="D64" s="3">
        <f t="shared" si="7"/>
        <v>95.20853405695992</v>
      </c>
      <c r="E64" s="13">
        <f t="shared" si="7"/>
        <v>95.20853436004795</v>
      </c>
      <c r="F64" s="13">
        <f t="shared" si="7"/>
        <v>67.60163004891115</v>
      </c>
      <c r="G64" s="13">
        <f t="shared" si="7"/>
        <v>77.65490647332963</v>
      </c>
      <c r="H64" s="13">
        <f t="shared" si="7"/>
        <v>54.701592153495646</v>
      </c>
      <c r="I64" s="13">
        <f t="shared" si="7"/>
        <v>66.55360782194593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66.55360782194593</v>
      </c>
      <c r="W64" s="13">
        <f t="shared" si="7"/>
        <v>90.48187202228976</v>
      </c>
      <c r="X64" s="13">
        <f t="shared" si="7"/>
        <v>0</v>
      </c>
      <c r="Y64" s="13">
        <f t="shared" si="7"/>
        <v>0</v>
      </c>
      <c r="Z64" s="14">
        <f t="shared" si="7"/>
        <v>95.20853436004795</v>
      </c>
    </row>
    <row r="65" spans="1:26" ht="13.5">
      <c r="A65" s="38" t="s">
        <v>117</v>
      </c>
      <c r="B65" s="12">
        <f t="shared" si="7"/>
        <v>157.9035615121841</v>
      </c>
      <c r="C65" s="12">
        <f t="shared" si="7"/>
        <v>0</v>
      </c>
      <c r="D65" s="3">
        <f t="shared" si="7"/>
        <v>123.37147554251709</v>
      </c>
      <c r="E65" s="13">
        <f t="shared" si="7"/>
        <v>120.68954190953116</v>
      </c>
      <c r="F65" s="13">
        <f t="shared" si="7"/>
        <v>112.21631158214223</v>
      </c>
      <c r="G65" s="13">
        <f t="shared" si="7"/>
        <v>280.76346517854023</v>
      </c>
      <c r="H65" s="13">
        <f t="shared" si="7"/>
        <v>85.72955405771341</v>
      </c>
      <c r="I65" s="13">
        <f t="shared" si="7"/>
        <v>124.24313456810852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124.24313456810852</v>
      </c>
      <c r="W65" s="13">
        <f t="shared" si="7"/>
        <v>92.09437847542199</v>
      </c>
      <c r="X65" s="13">
        <f t="shared" si="7"/>
        <v>0</v>
      </c>
      <c r="Y65" s="13">
        <f t="shared" si="7"/>
        <v>0</v>
      </c>
      <c r="Z65" s="14">
        <f t="shared" si="7"/>
        <v>120.68954190953116</v>
      </c>
    </row>
    <row r="66" spans="1:26" ht="13.5">
      <c r="A66" s="39" t="s">
        <v>118</v>
      </c>
      <c r="B66" s="15">
        <f t="shared" si="7"/>
        <v>72.2491678264163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119</v>
      </c>
      <c r="B67" s="23">
        <v>19642765530</v>
      </c>
      <c r="C67" s="23"/>
      <c r="D67" s="24">
        <v>21413038285</v>
      </c>
      <c r="E67" s="25">
        <v>21353017125</v>
      </c>
      <c r="F67" s="25">
        <v>1679399101</v>
      </c>
      <c r="G67" s="25">
        <v>1838491254</v>
      </c>
      <c r="H67" s="25">
        <v>1758863906</v>
      </c>
      <c r="I67" s="25">
        <v>5276754261</v>
      </c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>
        <v>5276754261</v>
      </c>
      <c r="W67" s="25">
        <v>5338254282</v>
      </c>
      <c r="X67" s="25"/>
      <c r="Y67" s="24"/>
      <c r="Z67" s="26">
        <v>21353017125</v>
      </c>
    </row>
    <row r="68" spans="1:26" ht="13.5" hidden="1">
      <c r="A68" s="36" t="s">
        <v>31</v>
      </c>
      <c r="B68" s="18">
        <v>5546773841</v>
      </c>
      <c r="C68" s="18"/>
      <c r="D68" s="19">
        <v>5942512865</v>
      </c>
      <c r="E68" s="20">
        <v>5942512865</v>
      </c>
      <c r="F68" s="20">
        <v>442595089</v>
      </c>
      <c r="G68" s="20">
        <v>576630041</v>
      </c>
      <c r="H68" s="20">
        <v>484267633</v>
      </c>
      <c r="I68" s="20">
        <v>1503492763</v>
      </c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>
        <v>1503492763</v>
      </c>
      <c r="W68" s="20">
        <v>1485628215</v>
      </c>
      <c r="X68" s="20"/>
      <c r="Y68" s="19"/>
      <c r="Z68" s="22">
        <v>5942512865</v>
      </c>
    </row>
    <row r="69" spans="1:26" ht="13.5" hidden="1">
      <c r="A69" s="37" t="s">
        <v>32</v>
      </c>
      <c r="B69" s="18">
        <v>13903679348</v>
      </c>
      <c r="C69" s="18"/>
      <c r="D69" s="19">
        <v>15262263508</v>
      </c>
      <c r="E69" s="20">
        <v>15198242348</v>
      </c>
      <c r="F69" s="20">
        <v>1221699184</v>
      </c>
      <c r="G69" s="20">
        <v>1247039202</v>
      </c>
      <c r="H69" s="20">
        <v>1256579631</v>
      </c>
      <c r="I69" s="20">
        <v>3725318017</v>
      </c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>
        <v>3725318017</v>
      </c>
      <c r="W69" s="20">
        <v>3799560588</v>
      </c>
      <c r="X69" s="20"/>
      <c r="Y69" s="19"/>
      <c r="Z69" s="22">
        <v>15198242348</v>
      </c>
    </row>
    <row r="70" spans="1:26" ht="13.5" hidden="1">
      <c r="A70" s="38" t="s">
        <v>113</v>
      </c>
      <c r="B70" s="18">
        <v>9344254592</v>
      </c>
      <c r="C70" s="18"/>
      <c r="D70" s="19">
        <v>10076891019</v>
      </c>
      <c r="E70" s="20">
        <v>10076891019</v>
      </c>
      <c r="F70" s="20">
        <v>874619397</v>
      </c>
      <c r="G70" s="20">
        <v>905030645</v>
      </c>
      <c r="H70" s="20">
        <v>890569265</v>
      </c>
      <c r="I70" s="20">
        <v>2670219307</v>
      </c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>
        <v>2670219307</v>
      </c>
      <c r="W70" s="20">
        <v>2588126201</v>
      </c>
      <c r="X70" s="20"/>
      <c r="Y70" s="19"/>
      <c r="Z70" s="22">
        <v>10076891019</v>
      </c>
    </row>
    <row r="71" spans="1:26" ht="13.5" hidden="1">
      <c r="A71" s="38" t="s">
        <v>114</v>
      </c>
      <c r="B71" s="18">
        <v>2200279784</v>
      </c>
      <c r="C71" s="18"/>
      <c r="D71" s="19">
        <v>2560129866</v>
      </c>
      <c r="E71" s="20">
        <v>2511111523</v>
      </c>
      <c r="F71" s="20">
        <v>148578416</v>
      </c>
      <c r="G71" s="20">
        <v>157486259</v>
      </c>
      <c r="H71" s="20">
        <v>166981321</v>
      </c>
      <c r="I71" s="20">
        <v>473045996</v>
      </c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>
        <v>473045996</v>
      </c>
      <c r="W71" s="20">
        <v>635019987</v>
      </c>
      <c r="X71" s="20"/>
      <c r="Y71" s="19"/>
      <c r="Z71" s="22">
        <v>2511111523</v>
      </c>
    </row>
    <row r="72" spans="1:26" ht="13.5" hidden="1">
      <c r="A72" s="38" t="s">
        <v>115</v>
      </c>
      <c r="B72" s="18">
        <v>1217518855</v>
      </c>
      <c r="C72" s="18"/>
      <c r="D72" s="19">
        <v>1374588663</v>
      </c>
      <c r="E72" s="20">
        <v>1359607005</v>
      </c>
      <c r="F72" s="20">
        <v>80848245</v>
      </c>
      <c r="G72" s="20">
        <v>95723733</v>
      </c>
      <c r="H72" s="20">
        <v>93211352</v>
      </c>
      <c r="I72" s="20">
        <v>269783330</v>
      </c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>
        <v>269783330</v>
      </c>
      <c r="W72" s="20">
        <v>334550427</v>
      </c>
      <c r="X72" s="20"/>
      <c r="Y72" s="19"/>
      <c r="Z72" s="22">
        <v>1359607005</v>
      </c>
    </row>
    <row r="73" spans="1:26" ht="13.5" hidden="1">
      <c r="A73" s="38" t="s">
        <v>116</v>
      </c>
      <c r="B73" s="18">
        <v>919961650</v>
      </c>
      <c r="C73" s="18"/>
      <c r="D73" s="19">
        <v>989811439</v>
      </c>
      <c r="E73" s="20">
        <v>989811439</v>
      </c>
      <c r="F73" s="20">
        <v>79584115</v>
      </c>
      <c r="G73" s="20">
        <v>80007018</v>
      </c>
      <c r="H73" s="20">
        <v>81976581</v>
      </c>
      <c r="I73" s="20">
        <v>241567714</v>
      </c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>
        <v>241567714</v>
      </c>
      <c r="W73" s="20">
        <v>247477908</v>
      </c>
      <c r="X73" s="20"/>
      <c r="Y73" s="19"/>
      <c r="Z73" s="22">
        <v>989811439</v>
      </c>
    </row>
    <row r="74" spans="1:26" ht="13.5" hidden="1">
      <c r="A74" s="38" t="s">
        <v>117</v>
      </c>
      <c r="B74" s="18">
        <v>221664467</v>
      </c>
      <c r="C74" s="18"/>
      <c r="D74" s="19">
        <v>260842521</v>
      </c>
      <c r="E74" s="20">
        <v>260821362</v>
      </c>
      <c r="F74" s="20">
        <v>38069011</v>
      </c>
      <c r="G74" s="20">
        <v>8791547</v>
      </c>
      <c r="H74" s="20">
        <v>23841112</v>
      </c>
      <c r="I74" s="20">
        <v>70701670</v>
      </c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>
        <v>70701670</v>
      </c>
      <c r="W74" s="20">
        <v>79900549</v>
      </c>
      <c r="X74" s="20"/>
      <c r="Y74" s="19"/>
      <c r="Z74" s="22">
        <v>260821362</v>
      </c>
    </row>
    <row r="75" spans="1:26" ht="13.5" hidden="1">
      <c r="A75" s="39" t="s">
        <v>118</v>
      </c>
      <c r="B75" s="27">
        <v>192312341</v>
      </c>
      <c r="C75" s="27"/>
      <c r="D75" s="28">
        <v>208261912</v>
      </c>
      <c r="E75" s="29">
        <v>212261912</v>
      </c>
      <c r="F75" s="29">
        <v>15104828</v>
      </c>
      <c r="G75" s="29">
        <v>14822011</v>
      </c>
      <c r="H75" s="29">
        <v>18016642</v>
      </c>
      <c r="I75" s="29">
        <v>47943481</v>
      </c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>
        <v>47943481</v>
      </c>
      <c r="W75" s="29">
        <v>52065477</v>
      </c>
      <c r="X75" s="29"/>
      <c r="Y75" s="28"/>
      <c r="Z75" s="30">
        <v>212261912</v>
      </c>
    </row>
    <row r="76" spans="1:26" ht="13.5" hidden="1">
      <c r="A76" s="41" t="s">
        <v>120</v>
      </c>
      <c r="B76" s="31">
        <v>18869316252</v>
      </c>
      <c r="C76" s="31"/>
      <c r="D76" s="32">
        <v>20521349605</v>
      </c>
      <c r="E76" s="33">
        <v>20469328446</v>
      </c>
      <c r="F76" s="33">
        <v>1663590860</v>
      </c>
      <c r="G76" s="33">
        <v>1723305789</v>
      </c>
      <c r="H76" s="33">
        <v>1666588423</v>
      </c>
      <c r="I76" s="33">
        <v>5053485072</v>
      </c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>
        <v>5053485072</v>
      </c>
      <c r="W76" s="33">
        <v>4998984123</v>
      </c>
      <c r="X76" s="33"/>
      <c r="Y76" s="32"/>
      <c r="Z76" s="34">
        <v>20469328446</v>
      </c>
    </row>
    <row r="77" spans="1:26" ht="13.5" hidden="1">
      <c r="A77" s="36" t="s">
        <v>31</v>
      </c>
      <c r="B77" s="18">
        <v>5546773840</v>
      </c>
      <c r="C77" s="18"/>
      <c r="D77" s="19">
        <v>5829406173</v>
      </c>
      <c r="E77" s="20">
        <v>5841406174</v>
      </c>
      <c r="F77" s="20">
        <v>476044452</v>
      </c>
      <c r="G77" s="20">
        <v>409531052</v>
      </c>
      <c r="H77" s="20">
        <v>531075017</v>
      </c>
      <c r="I77" s="20">
        <v>1416650521</v>
      </c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>
        <v>1416650521</v>
      </c>
      <c r="W77" s="20">
        <v>1512319735</v>
      </c>
      <c r="X77" s="20"/>
      <c r="Y77" s="19"/>
      <c r="Z77" s="22">
        <v>5841406174</v>
      </c>
    </row>
    <row r="78" spans="1:26" ht="13.5" hidden="1">
      <c r="A78" s="37" t="s">
        <v>32</v>
      </c>
      <c r="B78" s="18">
        <v>13183598346</v>
      </c>
      <c r="C78" s="18"/>
      <c r="D78" s="19">
        <v>14691943432</v>
      </c>
      <c r="E78" s="20">
        <v>14627922272</v>
      </c>
      <c r="F78" s="20">
        <v>1187546408</v>
      </c>
      <c r="G78" s="20">
        <v>1313774737</v>
      </c>
      <c r="H78" s="20">
        <v>1135513406</v>
      </c>
      <c r="I78" s="20">
        <v>3636834551</v>
      </c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>
        <v>3636834551</v>
      </c>
      <c r="W78" s="20">
        <v>3486664388</v>
      </c>
      <c r="X78" s="20"/>
      <c r="Y78" s="19"/>
      <c r="Z78" s="22">
        <v>14627922272</v>
      </c>
    </row>
    <row r="79" spans="1:26" ht="13.5" hidden="1">
      <c r="A79" s="38" t="s">
        <v>113</v>
      </c>
      <c r="B79" s="18">
        <v>8840389268</v>
      </c>
      <c r="C79" s="18"/>
      <c r="D79" s="19">
        <v>10024738274</v>
      </c>
      <c r="E79" s="20">
        <v>10024738273</v>
      </c>
      <c r="F79" s="20">
        <v>856627662</v>
      </c>
      <c r="G79" s="20">
        <v>952847794</v>
      </c>
      <c r="H79" s="20">
        <v>858230270</v>
      </c>
      <c r="I79" s="20">
        <v>2667705726</v>
      </c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>
        <v>2667705726</v>
      </c>
      <c r="W79" s="20">
        <v>2535258566</v>
      </c>
      <c r="X79" s="20"/>
      <c r="Y79" s="19"/>
      <c r="Z79" s="22">
        <v>10024738273</v>
      </c>
    </row>
    <row r="80" spans="1:26" ht="13.5" hidden="1">
      <c r="A80" s="38" t="s">
        <v>114</v>
      </c>
      <c r="B80" s="18">
        <v>2072606909</v>
      </c>
      <c r="C80" s="18"/>
      <c r="D80" s="19">
        <v>2207393237</v>
      </c>
      <c r="E80" s="20">
        <v>2160874891</v>
      </c>
      <c r="F80" s="20">
        <v>144775870</v>
      </c>
      <c r="G80" s="20">
        <v>170175795</v>
      </c>
      <c r="H80" s="20">
        <v>138202082</v>
      </c>
      <c r="I80" s="20">
        <v>453153747</v>
      </c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>
        <v>453153747</v>
      </c>
      <c r="W80" s="20">
        <v>400546295</v>
      </c>
      <c r="X80" s="20"/>
      <c r="Y80" s="19"/>
      <c r="Z80" s="22">
        <v>2160874891</v>
      </c>
    </row>
    <row r="81" spans="1:26" ht="13.5" hidden="1">
      <c r="A81" s="38" t="s">
        <v>115</v>
      </c>
      <c r="B81" s="18">
        <v>1126573376</v>
      </c>
      <c r="C81" s="18"/>
      <c r="D81" s="19">
        <v>1195621693</v>
      </c>
      <c r="E81" s="20">
        <v>1185140037</v>
      </c>
      <c r="F81" s="20">
        <v>89623077</v>
      </c>
      <c r="G81" s="20">
        <v>103938321</v>
      </c>
      <c r="H81" s="20">
        <v>73799680</v>
      </c>
      <c r="I81" s="20">
        <v>267361078</v>
      </c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>
        <v>267361078</v>
      </c>
      <c r="W81" s="20">
        <v>253352969</v>
      </c>
      <c r="X81" s="20"/>
      <c r="Y81" s="19"/>
      <c r="Z81" s="22">
        <v>1185140037</v>
      </c>
    </row>
    <row r="82" spans="1:26" ht="13.5" hidden="1">
      <c r="A82" s="38" t="s">
        <v>116</v>
      </c>
      <c r="B82" s="18">
        <v>794012705</v>
      </c>
      <c r="C82" s="18"/>
      <c r="D82" s="19">
        <v>942384961</v>
      </c>
      <c r="E82" s="20">
        <v>942384964</v>
      </c>
      <c r="F82" s="20">
        <v>53800159</v>
      </c>
      <c r="G82" s="20">
        <v>62129375</v>
      </c>
      <c r="H82" s="20">
        <v>44842495</v>
      </c>
      <c r="I82" s="20">
        <v>160772029</v>
      </c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>
        <v>160772029</v>
      </c>
      <c r="W82" s="20">
        <v>223922644</v>
      </c>
      <c r="X82" s="20"/>
      <c r="Y82" s="19"/>
      <c r="Z82" s="22">
        <v>942384964</v>
      </c>
    </row>
    <row r="83" spans="1:26" ht="13.5" hidden="1">
      <c r="A83" s="38" t="s">
        <v>117</v>
      </c>
      <c r="B83" s="18">
        <v>350016088</v>
      </c>
      <c r="C83" s="18"/>
      <c r="D83" s="19">
        <v>321805267</v>
      </c>
      <c r="E83" s="20">
        <v>314784107</v>
      </c>
      <c r="F83" s="20">
        <v>42719640</v>
      </c>
      <c r="G83" s="20">
        <v>24683452</v>
      </c>
      <c r="H83" s="20">
        <v>20438879</v>
      </c>
      <c r="I83" s="20">
        <v>87841971</v>
      </c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>
        <v>87841971</v>
      </c>
      <c r="W83" s="20">
        <v>73583914</v>
      </c>
      <c r="X83" s="20"/>
      <c r="Y83" s="19"/>
      <c r="Z83" s="22">
        <v>314784107</v>
      </c>
    </row>
    <row r="84" spans="1:26" ht="13.5" hidden="1">
      <c r="A84" s="39" t="s">
        <v>118</v>
      </c>
      <c r="B84" s="27">
        <v>138944066</v>
      </c>
      <c r="C84" s="27"/>
      <c r="D84" s="2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133" t="s">
        <v>74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0</v>
      </c>
      <c r="C5" s="18">
        <v>0</v>
      </c>
      <c r="D5" s="58">
        <v>254479573</v>
      </c>
      <c r="E5" s="59">
        <v>254479573</v>
      </c>
      <c r="F5" s="59">
        <v>249952695</v>
      </c>
      <c r="G5" s="59">
        <v>-112040</v>
      </c>
      <c r="H5" s="59">
        <v>101101</v>
      </c>
      <c r="I5" s="59">
        <v>249941756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249941756</v>
      </c>
      <c r="W5" s="59">
        <v>251341968</v>
      </c>
      <c r="X5" s="59">
        <v>-1400212</v>
      </c>
      <c r="Y5" s="60">
        <v>-0.56</v>
      </c>
      <c r="Z5" s="61">
        <v>254479573</v>
      </c>
    </row>
    <row r="6" spans="1:26" ht="13.5">
      <c r="A6" s="57" t="s">
        <v>32</v>
      </c>
      <c r="B6" s="18">
        <v>0</v>
      </c>
      <c r="C6" s="18">
        <v>0</v>
      </c>
      <c r="D6" s="58">
        <v>612467917</v>
      </c>
      <c r="E6" s="59">
        <v>612467917</v>
      </c>
      <c r="F6" s="59">
        <v>125983464</v>
      </c>
      <c r="G6" s="59">
        <v>31621181</v>
      </c>
      <c r="H6" s="59">
        <v>49102950</v>
      </c>
      <c r="I6" s="59">
        <v>206707595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206707595</v>
      </c>
      <c r="W6" s="59">
        <v>223953204</v>
      </c>
      <c r="X6" s="59">
        <v>-17245609</v>
      </c>
      <c r="Y6" s="60">
        <v>-7.7</v>
      </c>
      <c r="Z6" s="61">
        <v>612467917</v>
      </c>
    </row>
    <row r="7" spans="1:26" ht="13.5">
      <c r="A7" s="57" t="s">
        <v>33</v>
      </c>
      <c r="B7" s="18">
        <v>0</v>
      </c>
      <c r="C7" s="18">
        <v>0</v>
      </c>
      <c r="D7" s="58">
        <v>24856018</v>
      </c>
      <c r="E7" s="59">
        <v>24856018</v>
      </c>
      <c r="F7" s="59">
        <v>208208</v>
      </c>
      <c r="G7" s="59">
        <v>2907137</v>
      </c>
      <c r="H7" s="59">
        <v>2905843</v>
      </c>
      <c r="I7" s="59">
        <v>6021188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6021188</v>
      </c>
      <c r="W7" s="59">
        <v>4244620</v>
      </c>
      <c r="X7" s="59">
        <v>1776568</v>
      </c>
      <c r="Y7" s="60">
        <v>41.85</v>
      </c>
      <c r="Z7" s="61">
        <v>24856018</v>
      </c>
    </row>
    <row r="8" spans="1:26" ht="13.5">
      <c r="A8" s="57" t="s">
        <v>34</v>
      </c>
      <c r="B8" s="18">
        <v>0</v>
      </c>
      <c r="C8" s="18">
        <v>0</v>
      </c>
      <c r="D8" s="58">
        <v>92112230</v>
      </c>
      <c r="E8" s="59">
        <v>92112230</v>
      </c>
      <c r="F8" s="59">
        <v>28609751</v>
      </c>
      <c r="G8" s="59">
        <v>1353859</v>
      </c>
      <c r="H8" s="59">
        <v>618000</v>
      </c>
      <c r="I8" s="59">
        <v>30581610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30581610</v>
      </c>
      <c r="W8" s="59">
        <v>19837111</v>
      </c>
      <c r="X8" s="59">
        <v>10744499</v>
      </c>
      <c r="Y8" s="60">
        <v>54.16</v>
      </c>
      <c r="Z8" s="61">
        <v>92112230</v>
      </c>
    </row>
    <row r="9" spans="1:26" ht="13.5">
      <c r="A9" s="57" t="s">
        <v>35</v>
      </c>
      <c r="B9" s="18">
        <v>0</v>
      </c>
      <c r="C9" s="18">
        <v>0</v>
      </c>
      <c r="D9" s="58">
        <v>73082103</v>
      </c>
      <c r="E9" s="59">
        <v>73082103</v>
      </c>
      <c r="F9" s="59">
        <v>5601959</v>
      </c>
      <c r="G9" s="59">
        <v>4832399</v>
      </c>
      <c r="H9" s="59">
        <v>5974100</v>
      </c>
      <c r="I9" s="59">
        <v>16408458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16408458</v>
      </c>
      <c r="W9" s="59">
        <v>10093131</v>
      </c>
      <c r="X9" s="59">
        <v>6315327</v>
      </c>
      <c r="Y9" s="60">
        <v>62.57</v>
      </c>
      <c r="Z9" s="61">
        <v>73082103</v>
      </c>
    </row>
    <row r="10" spans="1:26" ht="25.5">
      <c r="A10" s="62" t="s">
        <v>105</v>
      </c>
      <c r="B10" s="63">
        <f>SUM(B5:B9)</f>
        <v>0</v>
      </c>
      <c r="C10" s="63">
        <f>SUM(C5:C9)</f>
        <v>0</v>
      </c>
      <c r="D10" s="64">
        <f aca="true" t="shared" si="0" ref="D10:Z10">SUM(D5:D9)</f>
        <v>1056997841</v>
      </c>
      <c r="E10" s="65">
        <f t="shared" si="0"/>
        <v>1056997841</v>
      </c>
      <c r="F10" s="65">
        <f t="shared" si="0"/>
        <v>410356077</v>
      </c>
      <c r="G10" s="65">
        <f t="shared" si="0"/>
        <v>40602536</v>
      </c>
      <c r="H10" s="65">
        <f t="shared" si="0"/>
        <v>58701994</v>
      </c>
      <c r="I10" s="65">
        <f t="shared" si="0"/>
        <v>509660607</v>
      </c>
      <c r="J10" s="65">
        <f t="shared" si="0"/>
        <v>0</v>
      </c>
      <c r="K10" s="65">
        <f t="shared" si="0"/>
        <v>0</v>
      </c>
      <c r="L10" s="65">
        <f t="shared" si="0"/>
        <v>0</v>
      </c>
      <c r="M10" s="65">
        <f t="shared" si="0"/>
        <v>0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509660607</v>
      </c>
      <c r="W10" s="65">
        <f t="shared" si="0"/>
        <v>509470034</v>
      </c>
      <c r="X10" s="65">
        <f t="shared" si="0"/>
        <v>190573</v>
      </c>
      <c r="Y10" s="66">
        <f>+IF(W10&lt;&gt;0,(X10/W10)*100,0)</f>
        <v>0.03740612544053965</v>
      </c>
      <c r="Z10" s="67">
        <f t="shared" si="0"/>
        <v>1056997841</v>
      </c>
    </row>
    <row r="11" spans="1:26" ht="13.5">
      <c r="A11" s="57" t="s">
        <v>36</v>
      </c>
      <c r="B11" s="18">
        <v>0</v>
      </c>
      <c r="C11" s="18">
        <v>0</v>
      </c>
      <c r="D11" s="58">
        <v>324832045</v>
      </c>
      <c r="E11" s="59">
        <v>324832045</v>
      </c>
      <c r="F11" s="59">
        <v>25307072</v>
      </c>
      <c r="G11" s="59">
        <v>18516493</v>
      </c>
      <c r="H11" s="59">
        <v>25635564</v>
      </c>
      <c r="I11" s="59">
        <v>69459129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69459129</v>
      </c>
      <c r="W11" s="59">
        <v>78574536</v>
      </c>
      <c r="X11" s="59">
        <v>-9115407</v>
      </c>
      <c r="Y11" s="60">
        <v>-11.6</v>
      </c>
      <c r="Z11" s="61">
        <v>324832045</v>
      </c>
    </row>
    <row r="12" spans="1:26" ht="13.5">
      <c r="A12" s="57" t="s">
        <v>37</v>
      </c>
      <c r="B12" s="18">
        <v>0</v>
      </c>
      <c r="C12" s="18">
        <v>0</v>
      </c>
      <c r="D12" s="58">
        <v>14870787</v>
      </c>
      <c r="E12" s="59">
        <v>14870787</v>
      </c>
      <c r="F12" s="59">
        <v>1095876</v>
      </c>
      <c r="G12" s="59">
        <v>1057559</v>
      </c>
      <c r="H12" s="59">
        <v>1105752</v>
      </c>
      <c r="I12" s="59">
        <v>3259187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3259187</v>
      </c>
      <c r="W12" s="59">
        <v>3542868</v>
      </c>
      <c r="X12" s="59">
        <v>-283681</v>
      </c>
      <c r="Y12" s="60">
        <v>-8.01</v>
      </c>
      <c r="Z12" s="61">
        <v>14870787</v>
      </c>
    </row>
    <row r="13" spans="1:26" ht="13.5">
      <c r="A13" s="57" t="s">
        <v>106</v>
      </c>
      <c r="B13" s="18">
        <v>0</v>
      </c>
      <c r="C13" s="18">
        <v>0</v>
      </c>
      <c r="D13" s="58">
        <v>146163320</v>
      </c>
      <c r="E13" s="59">
        <v>146163320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0</v>
      </c>
      <c r="X13" s="59">
        <v>0</v>
      </c>
      <c r="Y13" s="60">
        <v>0</v>
      </c>
      <c r="Z13" s="61">
        <v>146163320</v>
      </c>
    </row>
    <row r="14" spans="1:26" ht="13.5">
      <c r="A14" s="57" t="s">
        <v>38</v>
      </c>
      <c r="B14" s="18">
        <v>0</v>
      </c>
      <c r="C14" s="18">
        <v>0</v>
      </c>
      <c r="D14" s="58">
        <v>23270726</v>
      </c>
      <c r="E14" s="59">
        <v>23270726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>
        <v>1883904</v>
      </c>
      <c r="X14" s="59">
        <v>-1883904</v>
      </c>
      <c r="Y14" s="60">
        <v>-100</v>
      </c>
      <c r="Z14" s="61">
        <v>23270726</v>
      </c>
    </row>
    <row r="15" spans="1:26" ht="13.5">
      <c r="A15" s="57" t="s">
        <v>39</v>
      </c>
      <c r="B15" s="18">
        <v>0</v>
      </c>
      <c r="C15" s="18">
        <v>0</v>
      </c>
      <c r="D15" s="58">
        <v>294007940</v>
      </c>
      <c r="E15" s="59">
        <v>294007940</v>
      </c>
      <c r="F15" s="59">
        <v>0</v>
      </c>
      <c r="G15" s="59">
        <v>34904322</v>
      </c>
      <c r="H15" s="59">
        <v>35037030</v>
      </c>
      <c r="I15" s="59">
        <v>69941352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69941352</v>
      </c>
      <c r="W15" s="59">
        <v>72806327</v>
      </c>
      <c r="X15" s="59">
        <v>-2864975</v>
      </c>
      <c r="Y15" s="60">
        <v>-3.94</v>
      </c>
      <c r="Z15" s="61">
        <v>294007940</v>
      </c>
    </row>
    <row r="16" spans="1:26" ht="13.5">
      <c r="A16" s="68" t="s">
        <v>40</v>
      </c>
      <c r="B16" s="18">
        <v>0</v>
      </c>
      <c r="C16" s="18">
        <v>0</v>
      </c>
      <c r="D16" s="58">
        <v>6778550</v>
      </c>
      <c r="E16" s="59">
        <v>6778550</v>
      </c>
      <c r="F16" s="59">
        <v>18488</v>
      </c>
      <c r="G16" s="59">
        <v>71997</v>
      </c>
      <c r="H16" s="59">
        <v>80530</v>
      </c>
      <c r="I16" s="59">
        <v>171015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171015</v>
      </c>
      <c r="W16" s="59">
        <v>950987</v>
      </c>
      <c r="X16" s="59">
        <v>-779972</v>
      </c>
      <c r="Y16" s="60">
        <v>-82.02</v>
      </c>
      <c r="Z16" s="61">
        <v>6778550</v>
      </c>
    </row>
    <row r="17" spans="1:26" ht="13.5">
      <c r="A17" s="57" t="s">
        <v>41</v>
      </c>
      <c r="B17" s="18">
        <v>0</v>
      </c>
      <c r="C17" s="18">
        <v>0</v>
      </c>
      <c r="D17" s="58">
        <v>311288360</v>
      </c>
      <c r="E17" s="59">
        <v>311288360</v>
      </c>
      <c r="F17" s="59">
        <v>5374023</v>
      </c>
      <c r="G17" s="59">
        <v>12823905</v>
      </c>
      <c r="H17" s="59">
        <v>15665129</v>
      </c>
      <c r="I17" s="59">
        <v>33863057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33863057</v>
      </c>
      <c r="W17" s="59">
        <v>53316195</v>
      </c>
      <c r="X17" s="59">
        <v>-19453138</v>
      </c>
      <c r="Y17" s="60">
        <v>-36.49</v>
      </c>
      <c r="Z17" s="61">
        <v>311288360</v>
      </c>
    </row>
    <row r="18" spans="1:26" ht="13.5">
      <c r="A18" s="69" t="s">
        <v>42</v>
      </c>
      <c r="B18" s="70">
        <f>SUM(B11:B17)</f>
        <v>0</v>
      </c>
      <c r="C18" s="70">
        <f>SUM(C11:C17)</f>
        <v>0</v>
      </c>
      <c r="D18" s="71">
        <f aca="true" t="shared" si="1" ref="D18:Z18">SUM(D11:D17)</f>
        <v>1121211728</v>
      </c>
      <c r="E18" s="72">
        <f t="shared" si="1"/>
        <v>1121211728</v>
      </c>
      <c r="F18" s="72">
        <f t="shared" si="1"/>
        <v>31795459</v>
      </c>
      <c r="G18" s="72">
        <f t="shared" si="1"/>
        <v>67374276</v>
      </c>
      <c r="H18" s="72">
        <f t="shared" si="1"/>
        <v>77524005</v>
      </c>
      <c r="I18" s="72">
        <f t="shared" si="1"/>
        <v>176693740</v>
      </c>
      <c r="J18" s="72">
        <f t="shared" si="1"/>
        <v>0</v>
      </c>
      <c r="K18" s="72">
        <f t="shared" si="1"/>
        <v>0</v>
      </c>
      <c r="L18" s="72">
        <f t="shared" si="1"/>
        <v>0</v>
      </c>
      <c r="M18" s="72">
        <f t="shared" si="1"/>
        <v>0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176693740</v>
      </c>
      <c r="W18" s="72">
        <f t="shared" si="1"/>
        <v>211074817</v>
      </c>
      <c r="X18" s="72">
        <f t="shared" si="1"/>
        <v>-34381077</v>
      </c>
      <c r="Y18" s="66">
        <f>+IF(W18&lt;&gt;0,(X18/W18)*100,0)</f>
        <v>-16.28857363879652</v>
      </c>
      <c r="Z18" s="73">
        <f t="shared" si="1"/>
        <v>1121211728</v>
      </c>
    </row>
    <row r="19" spans="1:26" ht="13.5">
      <c r="A19" s="69" t="s">
        <v>43</v>
      </c>
      <c r="B19" s="74">
        <f>+B10-B18</f>
        <v>0</v>
      </c>
      <c r="C19" s="74">
        <f>+C10-C18</f>
        <v>0</v>
      </c>
      <c r="D19" s="75">
        <f aca="true" t="shared" si="2" ref="D19:Z19">+D10-D18</f>
        <v>-64213887</v>
      </c>
      <c r="E19" s="76">
        <f t="shared" si="2"/>
        <v>-64213887</v>
      </c>
      <c r="F19" s="76">
        <f t="shared" si="2"/>
        <v>378560618</v>
      </c>
      <c r="G19" s="76">
        <f t="shared" si="2"/>
        <v>-26771740</v>
      </c>
      <c r="H19" s="76">
        <f t="shared" si="2"/>
        <v>-18822011</v>
      </c>
      <c r="I19" s="76">
        <f t="shared" si="2"/>
        <v>332966867</v>
      </c>
      <c r="J19" s="76">
        <f t="shared" si="2"/>
        <v>0</v>
      </c>
      <c r="K19" s="76">
        <f t="shared" si="2"/>
        <v>0</v>
      </c>
      <c r="L19" s="76">
        <f t="shared" si="2"/>
        <v>0</v>
      </c>
      <c r="M19" s="76">
        <f t="shared" si="2"/>
        <v>0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332966867</v>
      </c>
      <c r="W19" s="76">
        <f>IF(E10=E18,0,W10-W18)</f>
        <v>298395217</v>
      </c>
      <c r="X19" s="76">
        <f t="shared" si="2"/>
        <v>34571650</v>
      </c>
      <c r="Y19" s="77">
        <f>+IF(W19&lt;&gt;0,(X19/W19)*100,0)</f>
        <v>11.585859300150913</v>
      </c>
      <c r="Z19" s="78">
        <f t="shared" si="2"/>
        <v>-64213887</v>
      </c>
    </row>
    <row r="20" spans="1:26" ht="13.5">
      <c r="A20" s="57" t="s">
        <v>44</v>
      </c>
      <c r="B20" s="18">
        <v>0</v>
      </c>
      <c r="C20" s="18">
        <v>0</v>
      </c>
      <c r="D20" s="58">
        <v>73993987</v>
      </c>
      <c r="E20" s="59">
        <v>78927527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>
        <v>5396412</v>
      </c>
      <c r="X20" s="59">
        <v>-5396412</v>
      </c>
      <c r="Y20" s="60">
        <v>-100</v>
      </c>
      <c r="Z20" s="61">
        <v>78927527</v>
      </c>
    </row>
    <row r="21" spans="1:26" ht="13.5">
      <c r="A21" s="57" t="s">
        <v>107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>
        <v>0</v>
      </c>
      <c r="X21" s="81">
        <v>0</v>
      </c>
      <c r="Y21" s="82">
        <v>0</v>
      </c>
      <c r="Z21" s="83">
        <v>0</v>
      </c>
    </row>
    <row r="22" spans="1:26" ht="25.5">
      <c r="A22" s="84" t="s">
        <v>108</v>
      </c>
      <c r="B22" s="85">
        <f>SUM(B19:B21)</f>
        <v>0</v>
      </c>
      <c r="C22" s="85">
        <f>SUM(C19:C21)</f>
        <v>0</v>
      </c>
      <c r="D22" s="86">
        <f aca="true" t="shared" si="3" ref="D22:Z22">SUM(D19:D21)</f>
        <v>9780100</v>
      </c>
      <c r="E22" s="87">
        <f t="shared" si="3"/>
        <v>14713640</v>
      </c>
      <c r="F22" s="87">
        <f t="shared" si="3"/>
        <v>378560618</v>
      </c>
      <c r="G22" s="87">
        <f t="shared" si="3"/>
        <v>-26771740</v>
      </c>
      <c r="H22" s="87">
        <f t="shared" si="3"/>
        <v>-18822011</v>
      </c>
      <c r="I22" s="87">
        <f t="shared" si="3"/>
        <v>332966867</v>
      </c>
      <c r="J22" s="87">
        <f t="shared" si="3"/>
        <v>0</v>
      </c>
      <c r="K22" s="87">
        <f t="shared" si="3"/>
        <v>0</v>
      </c>
      <c r="L22" s="87">
        <f t="shared" si="3"/>
        <v>0</v>
      </c>
      <c r="M22" s="87">
        <f t="shared" si="3"/>
        <v>0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332966867</v>
      </c>
      <c r="W22" s="87">
        <f t="shared" si="3"/>
        <v>303791629</v>
      </c>
      <c r="X22" s="87">
        <f t="shared" si="3"/>
        <v>29175238</v>
      </c>
      <c r="Y22" s="88">
        <f>+IF(W22&lt;&gt;0,(X22/W22)*100,0)</f>
        <v>9.603700436393526</v>
      </c>
      <c r="Z22" s="89">
        <f t="shared" si="3"/>
        <v>14713640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0</v>
      </c>
      <c r="C24" s="74">
        <f>SUM(C22:C23)</f>
        <v>0</v>
      </c>
      <c r="D24" s="75">
        <f aca="true" t="shared" si="4" ref="D24:Z24">SUM(D22:D23)</f>
        <v>9780100</v>
      </c>
      <c r="E24" s="76">
        <f t="shared" si="4"/>
        <v>14713640</v>
      </c>
      <c r="F24" s="76">
        <f t="shared" si="4"/>
        <v>378560618</v>
      </c>
      <c r="G24" s="76">
        <f t="shared" si="4"/>
        <v>-26771740</v>
      </c>
      <c r="H24" s="76">
        <f t="shared" si="4"/>
        <v>-18822011</v>
      </c>
      <c r="I24" s="76">
        <f t="shared" si="4"/>
        <v>332966867</v>
      </c>
      <c r="J24" s="76">
        <f t="shared" si="4"/>
        <v>0</v>
      </c>
      <c r="K24" s="76">
        <f t="shared" si="4"/>
        <v>0</v>
      </c>
      <c r="L24" s="76">
        <f t="shared" si="4"/>
        <v>0</v>
      </c>
      <c r="M24" s="76">
        <f t="shared" si="4"/>
        <v>0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332966867</v>
      </c>
      <c r="W24" s="76">
        <f t="shared" si="4"/>
        <v>303791629</v>
      </c>
      <c r="X24" s="76">
        <f t="shared" si="4"/>
        <v>29175238</v>
      </c>
      <c r="Y24" s="77">
        <f>+IF(W24&lt;&gt;0,(X24/W24)*100,0)</f>
        <v>9.603700436393526</v>
      </c>
      <c r="Z24" s="78">
        <f t="shared" si="4"/>
        <v>14713640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109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0</v>
      </c>
      <c r="C27" s="21">
        <v>0</v>
      </c>
      <c r="D27" s="98">
        <v>294188484</v>
      </c>
      <c r="E27" s="99">
        <v>302703944</v>
      </c>
      <c r="F27" s="99">
        <v>79340</v>
      </c>
      <c r="G27" s="99">
        <v>4017962</v>
      </c>
      <c r="H27" s="99">
        <v>7093127</v>
      </c>
      <c r="I27" s="99">
        <v>11190429</v>
      </c>
      <c r="J27" s="99">
        <v>0</v>
      </c>
      <c r="K27" s="99">
        <v>0</v>
      </c>
      <c r="L27" s="99">
        <v>0</v>
      </c>
      <c r="M27" s="99">
        <v>0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11190429</v>
      </c>
      <c r="W27" s="99">
        <v>37074371</v>
      </c>
      <c r="X27" s="99">
        <v>-25883942</v>
      </c>
      <c r="Y27" s="100">
        <v>-69.82</v>
      </c>
      <c r="Z27" s="101">
        <v>302703944</v>
      </c>
    </row>
    <row r="28" spans="1:26" ht="13.5">
      <c r="A28" s="102" t="s">
        <v>44</v>
      </c>
      <c r="B28" s="18">
        <v>0</v>
      </c>
      <c r="C28" s="18">
        <v>0</v>
      </c>
      <c r="D28" s="58">
        <v>73993987</v>
      </c>
      <c r="E28" s="59">
        <v>78927527</v>
      </c>
      <c r="F28" s="59">
        <v>0</v>
      </c>
      <c r="G28" s="59">
        <v>0</v>
      </c>
      <c r="H28" s="59">
        <v>3554905</v>
      </c>
      <c r="I28" s="59">
        <v>3554905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3554905</v>
      </c>
      <c r="W28" s="59">
        <v>0</v>
      </c>
      <c r="X28" s="59">
        <v>3554905</v>
      </c>
      <c r="Y28" s="60">
        <v>0</v>
      </c>
      <c r="Z28" s="61">
        <v>78927527</v>
      </c>
    </row>
    <row r="29" spans="1:26" ht="13.5">
      <c r="A29" s="57" t="s">
        <v>110</v>
      </c>
      <c r="B29" s="18">
        <v>0</v>
      </c>
      <c r="C29" s="18">
        <v>0</v>
      </c>
      <c r="D29" s="58">
        <v>0</v>
      </c>
      <c r="E29" s="59">
        <v>97000</v>
      </c>
      <c r="F29" s="59">
        <v>0</v>
      </c>
      <c r="G29" s="59">
        <v>0</v>
      </c>
      <c r="H29" s="59">
        <v>79950</v>
      </c>
      <c r="I29" s="59">
        <v>79950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79950</v>
      </c>
      <c r="W29" s="59">
        <v>0</v>
      </c>
      <c r="X29" s="59">
        <v>79950</v>
      </c>
      <c r="Y29" s="60">
        <v>0</v>
      </c>
      <c r="Z29" s="61">
        <v>97000</v>
      </c>
    </row>
    <row r="30" spans="1:26" ht="13.5">
      <c r="A30" s="57" t="s">
        <v>48</v>
      </c>
      <c r="B30" s="18">
        <v>0</v>
      </c>
      <c r="C30" s="18">
        <v>0</v>
      </c>
      <c r="D30" s="58">
        <v>100000000</v>
      </c>
      <c r="E30" s="59">
        <v>100000000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0</v>
      </c>
      <c r="X30" s="59">
        <v>0</v>
      </c>
      <c r="Y30" s="60">
        <v>0</v>
      </c>
      <c r="Z30" s="61">
        <v>100000000</v>
      </c>
    </row>
    <row r="31" spans="1:26" ht="13.5">
      <c r="A31" s="57" t="s">
        <v>49</v>
      </c>
      <c r="B31" s="18">
        <v>0</v>
      </c>
      <c r="C31" s="18">
        <v>0</v>
      </c>
      <c r="D31" s="58">
        <v>120194497</v>
      </c>
      <c r="E31" s="59">
        <v>123679417</v>
      </c>
      <c r="F31" s="59">
        <v>79340</v>
      </c>
      <c r="G31" s="59">
        <v>4017962</v>
      </c>
      <c r="H31" s="59">
        <v>3458272</v>
      </c>
      <c r="I31" s="59">
        <v>7555574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7555574</v>
      </c>
      <c r="W31" s="59">
        <v>0</v>
      </c>
      <c r="X31" s="59">
        <v>7555574</v>
      </c>
      <c r="Y31" s="60">
        <v>0</v>
      </c>
      <c r="Z31" s="61">
        <v>123679417</v>
      </c>
    </row>
    <row r="32" spans="1:26" ht="13.5">
      <c r="A32" s="69" t="s">
        <v>50</v>
      </c>
      <c r="B32" s="21">
        <f>SUM(B28:B31)</f>
        <v>0</v>
      </c>
      <c r="C32" s="21">
        <f>SUM(C28:C31)</f>
        <v>0</v>
      </c>
      <c r="D32" s="98">
        <f aca="true" t="shared" si="5" ref="D32:Z32">SUM(D28:D31)</f>
        <v>294188484</v>
      </c>
      <c r="E32" s="99">
        <f t="shared" si="5"/>
        <v>302703944</v>
      </c>
      <c r="F32" s="99">
        <f t="shared" si="5"/>
        <v>79340</v>
      </c>
      <c r="G32" s="99">
        <f t="shared" si="5"/>
        <v>4017962</v>
      </c>
      <c r="H32" s="99">
        <f t="shared" si="5"/>
        <v>7093127</v>
      </c>
      <c r="I32" s="99">
        <f t="shared" si="5"/>
        <v>11190429</v>
      </c>
      <c r="J32" s="99">
        <f t="shared" si="5"/>
        <v>0</v>
      </c>
      <c r="K32" s="99">
        <f t="shared" si="5"/>
        <v>0</v>
      </c>
      <c r="L32" s="99">
        <f t="shared" si="5"/>
        <v>0</v>
      </c>
      <c r="M32" s="99">
        <f t="shared" si="5"/>
        <v>0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11190429</v>
      </c>
      <c r="W32" s="99">
        <f t="shared" si="5"/>
        <v>0</v>
      </c>
      <c r="X32" s="99">
        <f t="shared" si="5"/>
        <v>11190429</v>
      </c>
      <c r="Y32" s="100">
        <f>+IF(W32&lt;&gt;0,(X32/W32)*100,0)</f>
        <v>0</v>
      </c>
      <c r="Z32" s="101">
        <f t="shared" si="5"/>
        <v>302703944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0</v>
      </c>
      <c r="C35" s="18">
        <v>0</v>
      </c>
      <c r="D35" s="58">
        <v>679389748</v>
      </c>
      <c r="E35" s="59">
        <v>679389748</v>
      </c>
      <c r="F35" s="59">
        <v>988531011</v>
      </c>
      <c r="G35" s="59">
        <v>1046227800</v>
      </c>
      <c r="H35" s="59">
        <v>1021555107</v>
      </c>
      <c r="I35" s="59">
        <v>1021555107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1021555107</v>
      </c>
      <c r="W35" s="59">
        <v>169847437</v>
      </c>
      <c r="X35" s="59">
        <v>851707670</v>
      </c>
      <c r="Y35" s="60">
        <v>501.45</v>
      </c>
      <c r="Z35" s="61">
        <v>679389748</v>
      </c>
    </row>
    <row r="36" spans="1:26" ht="13.5">
      <c r="A36" s="57" t="s">
        <v>53</v>
      </c>
      <c r="B36" s="18">
        <v>0</v>
      </c>
      <c r="C36" s="18">
        <v>0</v>
      </c>
      <c r="D36" s="58">
        <v>4696316032</v>
      </c>
      <c r="E36" s="59">
        <v>4704831492</v>
      </c>
      <c r="F36" s="59">
        <v>4848082145</v>
      </c>
      <c r="G36" s="59">
        <v>4707836396</v>
      </c>
      <c r="H36" s="59">
        <v>4714701729</v>
      </c>
      <c r="I36" s="59">
        <v>4714701729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4714701729</v>
      </c>
      <c r="W36" s="59">
        <v>1176207873</v>
      </c>
      <c r="X36" s="59">
        <v>3538493856</v>
      </c>
      <c r="Y36" s="60">
        <v>300.84</v>
      </c>
      <c r="Z36" s="61">
        <v>4704831492</v>
      </c>
    </row>
    <row r="37" spans="1:26" ht="13.5">
      <c r="A37" s="57" t="s">
        <v>54</v>
      </c>
      <c r="B37" s="18">
        <v>0</v>
      </c>
      <c r="C37" s="18">
        <v>0</v>
      </c>
      <c r="D37" s="58">
        <v>195998016</v>
      </c>
      <c r="E37" s="59">
        <v>200931556</v>
      </c>
      <c r="F37" s="59">
        <v>155946148</v>
      </c>
      <c r="G37" s="59">
        <v>135389848</v>
      </c>
      <c r="H37" s="59">
        <v>137757536</v>
      </c>
      <c r="I37" s="59">
        <v>137757536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137757536</v>
      </c>
      <c r="W37" s="59">
        <v>50232889</v>
      </c>
      <c r="X37" s="59">
        <v>87524647</v>
      </c>
      <c r="Y37" s="60">
        <v>174.24</v>
      </c>
      <c r="Z37" s="61">
        <v>200931556</v>
      </c>
    </row>
    <row r="38" spans="1:26" ht="13.5">
      <c r="A38" s="57" t="s">
        <v>55</v>
      </c>
      <c r="B38" s="18">
        <v>0</v>
      </c>
      <c r="C38" s="18">
        <v>0</v>
      </c>
      <c r="D38" s="58">
        <v>461424270</v>
      </c>
      <c r="E38" s="59">
        <v>461424270</v>
      </c>
      <c r="F38" s="59">
        <v>322776133</v>
      </c>
      <c r="G38" s="59">
        <v>397977761</v>
      </c>
      <c r="H38" s="59">
        <v>397402344</v>
      </c>
      <c r="I38" s="59">
        <v>397402344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397402344</v>
      </c>
      <c r="W38" s="59">
        <v>115356068</v>
      </c>
      <c r="X38" s="59">
        <v>282046276</v>
      </c>
      <c r="Y38" s="60">
        <v>244.5</v>
      </c>
      <c r="Z38" s="61">
        <v>461424270</v>
      </c>
    </row>
    <row r="39" spans="1:26" ht="13.5">
      <c r="A39" s="57" t="s">
        <v>56</v>
      </c>
      <c r="B39" s="18">
        <v>0</v>
      </c>
      <c r="C39" s="18">
        <v>0</v>
      </c>
      <c r="D39" s="58">
        <v>4718283494</v>
      </c>
      <c r="E39" s="59">
        <v>4721865414</v>
      </c>
      <c r="F39" s="59">
        <v>5357890875</v>
      </c>
      <c r="G39" s="59">
        <v>5220696587</v>
      </c>
      <c r="H39" s="59">
        <v>5201096956</v>
      </c>
      <c r="I39" s="59">
        <v>5201096956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5201096956</v>
      </c>
      <c r="W39" s="59">
        <v>1180466354</v>
      </c>
      <c r="X39" s="59">
        <v>4020630602</v>
      </c>
      <c r="Y39" s="60">
        <v>340.6</v>
      </c>
      <c r="Z39" s="61">
        <v>4721865414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0</v>
      </c>
      <c r="C42" s="18">
        <v>0</v>
      </c>
      <c r="D42" s="58">
        <v>162766367</v>
      </c>
      <c r="E42" s="59">
        <v>162766367</v>
      </c>
      <c r="F42" s="59">
        <v>81731324</v>
      </c>
      <c r="G42" s="59">
        <v>-1884061</v>
      </c>
      <c r="H42" s="59">
        <v>-18792152</v>
      </c>
      <c r="I42" s="59">
        <v>61055111</v>
      </c>
      <c r="J42" s="59">
        <v>0</v>
      </c>
      <c r="K42" s="59">
        <v>0</v>
      </c>
      <c r="L42" s="59">
        <v>0</v>
      </c>
      <c r="M42" s="59">
        <v>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61055111</v>
      </c>
      <c r="W42" s="59">
        <v>78974444</v>
      </c>
      <c r="X42" s="59">
        <v>-17919333</v>
      </c>
      <c r="Y42" s="60">
        <v>-22.69</v>
      </c>
      <c r="Z42" s="61">
        <v>162766367</v>
      </c>
    </row>
    <row r="43" spans="1:26" ht="13.5">
      <c r="A43" s="57" t="s">
        <v>59</v>
      </c>
      <c r="B43" s="18">
        <v>0</v>
      </c>
      <c r="C43" s="18">
        <v>0</v>
      </c>
      <c r="D43" s="58">
        <v>-294188484</v>
      </c>
      <c r="E43" s="59">
        <v>-294188484</v>
      </c>
      <c r="F43" s="59">
        <v>-79340</v>
      </c>
      <c r="G43" s="59">
        <v>-4017965</v>
      </c>
      <c r="H43" s="59">
        <v>-7093128</v>
      </c>
      <c r="I43" s="59">
        <v>-11190433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-11190433</v>
      </c>
      <c r="W43" s="59">
        <v>-37074371</v>
      </c>
      <c r="X43" s="59">
        <v>25883938</v>
      </c>
      <c r="Y43" s="60">
        <v>-69.82</v>
      </c>
      <c r="Z43" s="61">
        <v>-294188484</v>
      </c>
    </row>
    <row r="44" spans="1:26" ht="13.5">
      <c r="A44" s="57" t="s">
        <v>60</v>
      </c>
      <c r="B44" s="18">
        <v>0</v>
      </c>
      <c r="C44" s="18">
        <v>0</v>
      </c>
      <c r="D44" s="58">
        <v>93025455</v>
      </c>
      <c r="E44" s="59">
        <v>93025455</v>
      </c>
      <c r="F44" s="59">
        <v>91637</v>
      </c>
      <c r="G44" s="59">
        <v>42865</v>
      </c>
      <c r="H44" s="59">
        <v>75232</v>
      </c>
      <c r="I44" s="59">
        <v>209734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209734</v>
      </c>
      <c r="W44" s="59">
        <v>12570655</v>
      </c>
      <c r="X44" s="59">
        <v>-12360921</v>
      </c>
      <c r="Y44" s="60">
        <v>-98.33</v>
      </c>
      <c r="Z44" s="61">
        <v>93025455</v>
      </c>
    </row>
    <row r="45" spans="1:26" ht="13.5">
      <c r="A45" s="69" t="s">
        <v>61</v>
      </c>
      <c r="B45" s="21">
        <v>0</v>
      </c>
      <c r="C45" s="21">
        <v>0</v>
      </c>
      <c r="D45" s="98">
        <v>453753018</v>
      </c>
      <c r="E45" s="99">
        <v>-38396661</v>
      </c>
      <c r="F45" s="99">
        <v>586671687</v>
      </c>
      <c r="G45" s="99">
        <v>580812526</v>
      </c>
      <c r="H45" s="99">
        <v>555002478</v>
      </c>
      <c r="I45" s="99">
        <v>555002478</v>
      </c>
      <c r="J45" s="99">
        <v>0</v>
      </c>
      <c r="K45" s="99">
        <v>0</v>
      </c>
      <c r="L45" s="99">
        <v>0</v>
      </c>
      <c r="M45" s="99">
        <v>0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555002478</v>
      </c>
      <c r="W45" s="99">
        <v>54470729</v>
      </c>
      <c r="X45" s="99">
        <v>500531749</v>
      </c>
      <c r="Y45" s="100">
        <v>918.9</v>
      </c>
      <c r="Z45" s="101">
        <v>-38396661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111</v>
      </c>
      <c r="B47" s="114" t="s">
        <v>96</v>
      </c>
      <c r="C47" s="114"/>
      <c r="D47" s="115" t="s">
        <v>97</v>
      </c>
      <c r="E47" s="116" t="s">
        <v>98</v>
      </c>
      <c r="F47" s="117"/>
      <c r="G47" s="117"/>
      <c r="H47" s="117"/>
      <c r="I47" s="118" t="s">
        <v>99</v>
      </c>
      <c r="J47" s="117"/>
      <c r="K47" s="117"/>
      <c r="L47" s="117"/>
      <c r="M47" s="119"/>
      <c r="N47" s="119"/>
      <c r="O47" s="119"/>
      <c r="P47" s="119"/>
      <c r="Q47" s="119"/>
      <c r="R47" s="119"/>
      <c r="S47" s="119"/>
      <c r="T47" s="119"/>
      <c r="U47" s="119"/>
      <c r="V47" s="118" t="s">
        <v>100</v>
      </c>
      <c r="W47" s="118" t="s">
        <v>101</v>
      </c>
      <c r="X47" s="118" t="s">
        <v>102</v>
      </c>
      <c r="Y47" s="118" t="s">
        <v>103</v>
      </c>
      <c r="Z47" s="120" t="s">
        <v>104</v>
      </c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50971730</v>
      </c>
      <c r="C49" s="51">
        <v>0</v>
      </c>
      <c r="D49" s="128">
        <v>44769461</v>
      </c>
      <c r="E49" s="53">
        <v>3567899</v>
      </c>
      <c r="F49" s="53">
        <v>0</v>
      </c>
      <c r="G49" s="53">
        <v>0</v>
      </c>
      <c r="H49" s="53">
        <v>0</v>
      </c>
      <c r="I49" s="53">
        <v>103179466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0</v>
      </c>
      <c r="Z49" s="129">
        <v>202488556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48788710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29">
        <v>48788710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112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96.00000032354508</v>
      </c>
      <c r="E58" s="7">
        <f t="shared" si="6"/>
        <v>96.00000032354508</v>
      </c>
      <c r="F58" s="7">
        <f t="shared" si="6"/>
        <v>21.630042740865523</v>
      </c>
      <c r="G58" s="7">
        <f t="shared" si="6"/>
        <v>230.81380367567093</v>
      </c>
      <c r="H58" s="7">
        <f t="shared" si="6"/>
        <v>159.7790803245782</v>
      </c>
      <c r="I58" s="7">
        <f t="shared" si="6"/>
        <v>51.12018790367417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51.12018790367417</v>
      </c>
      <c r="W58" s="7">
        <f t="shared" si="6"/>
        <v>96.32453524273988</v>
      </c>
      <c r="X58" s="7">
        <f t="shared" si="6"/>
        <v>0</v>
      </c>
      <c r="Y58" s="7">
        <f t="shared" si="6"/>
        <v>0</v>
      </c>
      <c r="Z58" s="8">
        <f t="shared" si="6"/>
        <v>96.00000032354508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95.99999988808825</v>
      </c>
      <c r="E59" s="10">
        <f t="shared" si="7"/>
        <v>95.99999988808825</v>
      </c>
      <c r="F59" s="10">
        <f t="shared" si="7"/>
        <v>10.846644795033237</v>
      </c>
      <c r="G59" s="10">
        <f t="shared" si="7"/>
        <v>-7715.665127838777</v>
      </c>
      <c r="H59" s="10">
        <f t="shared" si="7"/>
        <v>-27621.60578792519</v>
      </c>
      <c r="I59" s="10">
        <f t="shared" si="7"/>
        <v>34.073864211270255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34.073864211270255</v>
      </c>
      <c r="W59" s="10">
        <f t="shared" si="7"/>
        <v>28.974265550277885</v>
      </c>
      <c r="X59" s="10">
        <f t="shared" si="7"/>
        <v>0</v>
      </c>
      <c r="Y59" s="10">
        <f t="shared" si="7"/>
        <v>0</v>
      </c>
      <c r="Z59" s="11">
        <f t="shared" si="7"/>
        <v>95.99999988808825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96.00000076412167</v>
      </c>
      <c r="E60" s="13">
        <f t="shared" si="7"/>
        <v>96.00000076412167</v>
      </c>
      <c r="F60" s="13">
        <f t="shared" si="7"/>
        <v>43.040354883399615</v>
      </c>
      <c r="G60" s="13">
        <f t="shared" si="7"/>
        <v>150.62465566988152</v>
      </c>
      <c r="H60" s="13">
        <f t="shared" si="7"/>
        <v>95.69578406185371</v>
      </c>
      <c r="I60" s="13">
        <f t="shared" si="7"/>
        <v>72.00629372133133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72.00629372133133</v>
      </c>
      <c r="W60" s="13">
        <f t="shared" si="7"/>
        <v>88.31620503486943</v>
      </c>
      <c r="X60" s="13">
        <f t="shared" si="7"/>
        <v>0</v>
      </c>
      <c r="Y60" s="13">
        <f t="shared" si="7"/>
        <v>0</v>
      </c>
      <c r="Z60" s="14">
        <f t="shared" si="7"/>
        <v>96.00000076412167</v>
      </c>
    </row>
    <row r="61" spans="1:26" ht="13.5">
      <c r="A61" s="38" t="s">
        <v>113</v>
      </c>
      <c r="B61" s="12">
        <f t="shared" si="7"/>
        <v>0</v>
      </c>
      <c r="C61" s="12">
        <f t="shared" si="7"/>
        <v>0</v>
      </c>
      <c r="D61" s="3">
        <f t="shared" si="7"/>
        <v>96.00000033628369</v>
      </c>
      <c r="E61" s="13">
        <f t="shared" si="7"/>
        <v>96.00000033628369</v>
      </c>
      <c r="F61" s="13">
        <f t="shared" si="7"/>
        <v>117.85542383207115</v>
      </c>
      <c r="G61" s="13">
        <f t="shared" si="7"/>
        <v>160.33097245927203</v>
      </c>
      <c r="H61" s="13">
        <f t="shared" si="7"/>
        <v>116.65468122035385</v>
      </c>
      <c r="I61" s="13">
        <f t="shared" si="7"/>
        <v>128.38804000312118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128.38804000312118</v>
      </c>
      <c r="W61" s="13">
        <f t="shared" si="7"/>
        <v>79.67736606765507</v>
      </c>
      <c r="X61" s="13">
        <f t="shared" si="7"/>
        <v>0</v>
      </c>
      <c r="Y61" s="13">
        <f t="shared" si="7"/>
        <v>0</v>
      </c>
      <c r="Z61" s="14">
        <f t="shared" si="7"/>
        <v>96.00000033628369</v>
      </c>
    </row>
    <row r="62" spans="1:26" ht="13.5">
      <c r="A62" s="38" t="s">
        <v>114</v>
      </c>
      <c r="B62" s="12">
        <f t="shared" si="7"/>
        <v>0</v>
      </c>
      <c r="C62" s="12">
        <f t="shared" si="7"/>
        <v>0</v>
      </c>
      <c r="D62" s="3">
        <f t="shared" si="7"/>
        <v>96.00000057800689</v>
      </c>
      <c r="E62" s="13">
        <f t="shared" si="7"/>
        <v>96.00000057800689</v>
      </c>
      <c r="F62" s="13">
        <f t="shared" si="7"/>
        <v>124.57948441829618</v>
      </c>
      <c r="G62" s="13">
        <f t="shared" si="7"/>
        <v>183.29797855079227</v>
      </c>
      <c r="H62" s="13">
        <f t="shared" si="7"/>
        <v>92.25679163918764</v>
      </c>
      <c r="I62" s="13">
        <f t="shared" si="7"/>
        <v>122.3758413189004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122.3758413189004</v>
      </c>
      <c r="W62" s="13">
        <f t="shared" si="7"/>
        <v>95.9999995789717</v>
      </c>
      <c r="X62" s="13">
        <f t="shared" si="7"/>
        <v>0</v>
      </c>
      <c r="Y62" s="13">
        <f t="shared" si="7"/>
        <v>0</v>
      </c>
      <c r="Z62" s="14">
        <f t="shared" si="7"/>
        <v>96.00000057800689</v>
      </c>
    </row>
    <row r="63" spans="1:26" ht="13.5">
      <c r="A63" s="38" t="s">
        <v>115</v>
      </c>
      <c r="B63" s="12">
        <f t="shared" si="7"/>
        <v>0</v>
      </c>
      <c r="C63" s="12">
        <f t="shared" si="7"/>
        <v>0</v>
      </c>
      <c r="D63" s="3">
        <f t="shared" si="7"/>
        <v>96.00000124511857</v>
      </c>
      <c r="E63" s="13">
        <f t="shared" si="7"/>
        <v>96.00000124511857</v>
      </c>
      <c r="F63" s="13">
        <f t="shared" si="7"/>
        <v>5.098231805153781</v>
      </c>
      <c r="G63" s="13">
        <f t="shared" si="7"/>
        <v>35.33093181776457</v>
      </c>
      <c r="H63" s="13">
        <f t="shared" si="7"/>
        <v>123.37321040853517</v>
      </c>
      <c r="I63" s="13">
        <f t="shared" si="7"/>
        <v>9.094194269914425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9.094194269914425</v>
      </c>
      <c r="W63" s="13">
        <f t="shared" si="7"/>
        <v>34.294808259617085</v>
      </c>
      <c r="X63" s="13">
        <f t="shared" si="7"/>
        <v>0</v>
      </c>
      <c r="Y63" s="13">
        <f t="shared" si="7"/>
        <v>0</v>
      </c>
      <c r="Z63" s="14">
        <f t="shared" si="7"/>
        <v>96.00000124511857</v>
      </c>
    </row>
    <row r="64" spans="1:26" ht="13.5">
      <c r="A64" s="38" t="s">
        <v>116</v>
      </c>
      <c r="B64" s="12">
        <f t="shared" si="7"/>
        <v>0</v>
      </c>
      <c r="C64" s="12">
        <f t="shared" si="7"/>
        <v>0</v>
      </c>
      <c r="D64" s="3">
        <f t="shared" si="7"/>
        <v>96.00000567754735</v>
      </c>
      <c r="E64" s="13">
        <f t="shared" si="7"/>
        <v>96.00000567754735</v>
      </c>
      <c r="F64" s="13">
        <f t="shared" si="7"/>
        <v>5.888205089844535</v>
      </c>
      <c r="G64" s="13">
        <f t="shared" si="7"/>
        <v>-228.6675481303907</v>
      </c>
      <c r="H64" s="13">
        <f t="shared" si="7"/>
        <v>-1979.6175431303266</v>
      </c>
      <c r="I64" s="13">
        <f t="shared" si="7"/>
        <v>10.976551880113478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10.976551880113478</v>
      </c>
      <c r="W64" s="13">
        <f t="shared" si="7"/>
        <v>24.884492104687595</v>
      </c>
      <c r="X64" s="13">
        <f t="shared" si="7"/>
        <v>0</v>
      </c>
      <c r="Y64" s="13">
        <f t="shared" si="7"/>
        <v>0</v>
      </c>
      <c r="Z64" s="14">
        <f t="shared" si="7"/>
        <v>96.00000567754735</v>
      </c>
    </row>
    <row r="65" spans="1:26" ht="13.5">
      <c r="A65" s="38" t="s">
        <v>117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118</v>
      </c>
      <c r="B66" s="15">
        <f t="shared" si="7"/>
        <v>0</v>
      </c>
      <c r="C66" s="15">
        <f t="shared" si="7"/>
        <v>0</v>
      </c>
      <c r="D66" s="4">
        <f t="shared" si="7"/>
        <v>95.99994176651283</v>
      </c>
      <c r="E66" s="16">
        <f t="shared" si="7"/>
        <v>95.99994176651283</v>
      </c>
      <c r="F66" s="16">
        <f t="shared" si="7"/>
        <v>-0.22239215383644007</v>
      </c>
      <c r="G66" s="16">
        <f t="shared" si="7"/>
        <v>-1.791502801239999</v>
      </c>
      <c r="H66" s="16">
        <f t="shared" si="7"/>
        <v>-13.476153657570672</v>
      </c>
      <c r="I66" s="16">
        <f t="shared" si="7"/>
        <v>-5.91905350509557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-5.91905350509557</v>
      </c>
      <c r="W66" s="16">
        <f t="shared" si="7"/>
        <v>95.99990691707912</v>
      </c>
      <c r="X66" s="16">
        <f t="shared" si="7"/>
        <v>0</v>
      </c>
      <c r="Y66" s="16">
        <f t="shared" si="7"/>
        <v>0</v>
      </c>
      <c r="Z66" s="17">
        <f t="shared" si="7"/>
        <v>95.99994176651283</v>
      </c>
    </row>
    <row r="67" spans="1:26" ht="13.5" hidden="1">
      <c r="A67" s="40" t="s">
        <v>119</v>
      </c>
      <c r="B67" s="23"/>
      <c r="C67" s="23"/>
      <c r="D67" s="24">
        <v>865412620</v>
      </c>
      <c r="E67" s="25">
        <v>865412620</v>
      </c>
      <c r="F67" s="25">
        <v>375829544</v>
      </c>
      <c r="G67" s="25">
        <v>31768350</v>
      </c>
      <c r="H67" s="25">
        <v>49463951</v>
      </c>
      <c r="I67" s="25">
        <v>457061845</v>
      </c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>
        <v>457061845</v>
      </c>
      <c r="W67" s="25">
        <v>216353156</v>
      </c>
      <c r="X67" s="25"/>
      <c r="Y67" s="24"/>
      <c r="Z67" s="26">
        <v>865412620</v>
      </c>
    </row>
    <row r="68" spans="1:26" ht="13.5" hidden="1">
      <c r="A68" s="36" t="s">
        <v>31</v>
      </c>
      <c r="B68" s="18"/>
      <c r="C68" s="18"/>
      <c r="D68" s="19">
        <v>250197143</v>
      </c>
      <c r="E68" s="20">
        <v>250197143</v>
      </c>
      <c r="F68" s="20">
        <v>249560998</v>
      </c>
      <c r="G68" s="20">
        <v>-333154</v>
      </c>
      <c r="H68" s="20">
        <v>-116242</v>
      </c>
      <c r="I68" s="20">
        <v>249111602</v>
      </c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>
        <v>249111602</v>
      </c>
      <c r="W68" s="20">
        <v>250270399</v>
      </c>
      <c r="X68" s="20"/>
      <c r="Y68" s="19"/>
      <c r="Z68" s="22">
        <v>250197143</v>
      </c>
    </row>
    <row r="69" spans="1:26" ht="13.5" hidden="1">
      <c r="A69" s="37" t="s">
        <v>32</v>
      </c>
      <c r="B69" s="18"/>
      <c r="C69" s="18"/>
      <c r="D69" s="19">
        <v>612467917</v>
      </c>
      <c r="E69" s="20">
        <v>612467917</v>
      </c>
      <c r="F69" s="20">
        <v>125983464</v>
      </c>
      <c r="G69" s="20">
        <v>31621181</v>
      </c>
      <c r="H69" s="20">
        <v>49102950</v>
      </c>
      <c r="I69" s="20">
        <v>206707595</v>
      </c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>
        <v>206707595</v>
      </c>
      <c r="W69" s="20">
        <v>153116980</v>
      </c>
      <c r="X69" s="20"/>
      <c r="Y69" s="19"/>
      <c r="Z69" s="22">
        <v>612467917</v>
      </c>
    </row>
    <row r="70" spans="1:26" ht="13.5" hidden="1">
      <c r="A70" s="38" t="s">
        <v>113</v>
      </c>
      <c r="B70" s="18"/>
      <c r="C70" s="18"/>
      <c r="D70" s="19">
        <v>416315160</v>
      </c>
      <c r="E70" s="20">
        <v>416315160</v>
      </c>
      <c r="F70" s="20">
        <v>36436766</v>
      </c>
      <c r="G70" s="20">
        <v>26957530</v>
      </c>
      <c r="H70" s="20">
        <v>40681283</v>
      </c>
      <c r="I70" s="20">
        <v>104075579</v>
      </c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>
        <v>104075579</v>
      </c>
      <c r="W70" s="20">
        <v>111326170</v>
      </c>
      <c r="X70" s="20"/>
      <c r="Y70" s="19"/>
      <c r="Z70" s="22">
        <v>416315160</v>
      </c>
    </row>
    <row r="71" spans="1:26" ht="13.5" hidden="1">
      <c r="A71" s="38" t="s">
        <v>114</v>
      </c>
      <c r="B71" s="18"/>
      <c r="C71" s="18"/>
      <c r="D71" s="19">
        <v>103804990</v>
      </c>
      <c r="E71" s="20">
        <v>103804990</v>
      </c>
      <c r="F71" s="20">
        <v>7614700</v>
      </c>
      <c r="G71" s="20">
        <v>3300355</v>
      </c>
      <c r="H71" s="20">
        <v>7232790</v>
      </c>
      <c r="I71" s="20">
        <v>18147845</v>
      </c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>
        <v>18147845</v>
      </c>
      <c r="W71" s="20">
        <v>19001098</v>
      </c>
      <c r="X71" s="20"/>
      <c r="Y71" s="19"/>
      <c r="Z71" s="22">
        <v>103804990</v>
      </c>
    </row>
    <row r="72" spans="1:26" ht="13.5" hidden="1">
      <c r="A72" s="38" t="s">
        <v>115</v>
      </c>
      <c r="B72" s="18"/>
      <c r="C72" s="18"/>
      <c r="D72" s="19">
        <v>57825818</v>
      </c>
      <c r="E72" s="20">
        <v>57825818</v>
      </c>
      <c r="F72" s="20">
        <v>46077897</v>
      </c>
      <c r="G72" s="20">
        <v>1525148</v>
      </c>
      <c r="H72" s="20">
        <v>1261042</v>
      </c>
      <c r="I72" s="20">
        <v>48864087</v>
      </c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>
        <v>48864087</v>
      </c>
      <c r="W72" s="20">
        <v>52983909</v>
      </c>
      <c r="X72" s="20"/>
      <c r="Y72" s="19"/>
      <c r="Z72" s="22">
        <v>57825818</v>
      </c>
    </row>
    <row r="73" spans="1:26" ht="13.5" hidden="1">
      <c r="A73" s="38" t="s">
        <v>116</v>
      </c>
      <c r="B73" s="18"/>
      <c r="C73" s="18"/>
      <c r="D73" s="19">
        <v>34521949</v>
      </c>
      <c r="E73" s="20">
        <v>34521949</v>
      </c>
      <c r="F73" s="20">
        <v>35854101</v>
      </c>
      <c r="G73" s="20">
        <v>-161852</v>
      </c>
      <c r="H73" s="20">
        <v>-72165</v>
      </c>
      <c r="I73" s="20">
        <v>35620084</v>
      </c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>
        <v>35620084</v>
      </c>
      <c r="W73" s="20">
        <v>40642027</v>
      </c>
      <c r="X73" s="20"/>
      <c r="Y73" s="19"/>
      <c r="Z73" s="22">
        <v>34521949</v>
      </c>
    </row>
    <row r="74" spans="1:26" ht="13.5" hidden="1">
      <c r="A74" s="38" t="s">
        <v>117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118</v>
      </c>
      <c r="B75" s="27"/>
      <c r="C75" s="27"/>
      <c r="D75" s="28">
        <v>2747560</v>
      </c>
      <c r="E75" s="29">
        <v>2747560</v>
      </c>
      <c r="F75" s="29">
        <v>285082</v>
      </c>
      <c r="G75" s="29">
        <v>480323</v>
      </c>
      <c r="H75" s="29">
        <v>477243</v>
      </c>
      <c r="I75" s="29">
        <v>1242648</v>
      </c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>
        <v>1242648</v>
      </c>
      <c r="W75" s="29">
        <v>687559</v>
      </c>
      <c r="X75" s="29"/>
      <c r="Y75" s="28"/>
      <c r="Z75" s="30">
        <v>2747560</v>
      </c>
    </row>
    <row r="76" spans="1:26" ht="13.5" hidden="1">
      <c r="A76" s="41" t="s">
        <v>120</v>
      </c>
      <c r="B76" s="31"/>
      <c r="C76" s="31"/>
      <c r="D76" s="32">
        <v>830796118</v>
      </c>
      <c r="E76" s="33">
        <v>830796118</v>
      </c>
      <c r="F76" s="33">
        <v>81292091</v>
      </c>
      <c r="G76" s="33">
        <v>73325737</v>
      </c>
      <c r="H76" s="33">
        <v>79033046</v>
      </c>
      <c r="I76" s="33">
        <v>233650874</v>
      </c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>
        <v>233650874</v>
      </c>
      <c r="W76" s="33">
        <v>208401172</v>
      </c>
      <c r="X76" s="33"/>
      <c r="Y76" s="32"/>
      <c r="Z76" s="34">
        <v>830796118</v>
      </c>
    </row>
    <row r="77" spans="1:26" ht="13.5" hidden="1">
      <c r="A77" s="36" t="s">
        <v>31</v>
      </c>
      <c r="B77" s="18"/>
      <c r="C77" s="18"/>
      <c r="D77" s="19">
        <v>240189257</v>
      </c>
      <c r="E77" s="20">
        <v>240189257</v>
      </c>
      <c r="F77" s="20">
        <v>27068995</v>
      </c>
      <c r="G77" s="20">
        <v>25705047</v>
      </c>
      <c r="H77" s="20">
        <v>32107907</v>
      </c>
      <c r="I77" s="20">
        <v>84881949</v>
      </c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>
        <v>84881949</v>
      </c>
      <c r="W77" s="20">
        <v>72514010</v>
      </c>
      <c r="X77" s="20"/>
      <c r="Y77" s="19"/>
      <c r="Z77" s="22">
        <v>240189257</v>
      </c>
    </row>
    <row r="78" spans="1:26" ht="13.5" hidden="1">
      <c r="A78" s="37" t="s">
        <v>32</v>
      </c>
      <c r="B78" s="18"/>
      <c r="C78" s="18"/>
      <c r="D78" s="19">
        <v>587969205</v>
      </c>
      <c r="E78" s="20">
        <v>587969205</v>
      </c>
      <c r="F78" s="20">
        <v>54223730</v>
      </c>
      <c r="G78" s="20">
        <v>47629295</v>
      </c>
      <c r="H78" s="20">
        <v>46989453</v>
      </c>
      <c r="I78" s="20">
        <v>148842478</v>
      </c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>
        <v>148842478</v>
      </c>
      <c r="W78" s="20">
        <v>135227106</v>
      </c>
      <c r="X78" s="20"/>
      <c r="Y78" s="19"/>
      <c r="Z78" s="22">
        <v>587969205</v>
      </c>
    </row>
    <row r="79" spans="1:26" ht="13.5" hidden="1">
      <c r="A79" s="38" t="s">
        <v>113</v>
      </c>
      <c r="B79" s="18"/>
      <c r="C79" s="18"/>
      <c r="D79" s="19">
        <v>399662555</v>
      </c>
      <c r="E79" s="20">
        <v>399662555</v>
      </c>
      <c r="F79" s="20">
        <v>42942705</v>
      </c>
      <c r="G79" s="20">
        <v>43221270</v>
      </c>
      <c r="H79" s="20">
        <v>47456621</v>
      </c>
      <c r="I79" s="20">
        <v>133620596</v>
      </c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>
        <v>133620596</v>
      </c>
      <c r="W79" s="20">
        <v>88701760</v>
      </c>
      <c r="X79" s="20"/>
      <c r="Y79" s="19"/>
      <c r="Z79" s="22">
        <v>399662555</v>
      </c>
    </row>
    <row r="80" spans="1:26" ht="13.5" hidden="1">
      <c r="A80" s="38" t="s">
        <v>114</v>
      </c>
      <c r="B80" s="18"/>
      <c r="C80" s="18"/>
      <c r="D80" s="19">
        <v>99652791</v>
      </c>
      <c r="E80" s="20">
        <v>99652791</v>
      </c>
      <c r="F80" s="20">
        <v>9486354</v>
      </c>
      <c r="G80" s="20">
        <v>6049484</v>
      </c>
      <c r="H80" s="20">
        <v>6672740</v>
      </c>
      <c r="I80" s="20">
        <v>22208578</v>
      </c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>
        <v>22208578</v>
      </c>
      <c r="W80" s="20">
        <v>18241054</v>
      </c>
      <c r="X80" s="20"/>
      <c r="Y80" s="19"/>
      <c r="Z80" s="22">
        <v>99652791</v>
      </c>
    </row>
    <row r="81" spans="1:26" ht="13.5" hidden="1">
      <c r="A81" s="38" t="s">
        <v>115</v>
      </c>
      <c r="B81" s="18"/>
      <c r="C81" s="18"/>
      <c r="D81" s="19">
        <v>55512786</v>
      </c>
      <c r="E81" s="20">
        <v>55512786</v>
      </c>
      <c r="F81" s="20">
        <v>2349158</v>
      </c>
      <c r="G81" s="20">
        <v>538849</v>
      </c>
      <c r="H81" s="20">
        <v>1555788</v>
      </c>
      <c r="I81" s="20">
        <v>4443795</v>
      </c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>
        <v>4443795</v>
      </c>
      <c r="W81" s="20">
        <v>18170730</v>
      </c>
      <c r="X81" s="20"/>
      <c r="Y81" s="19"/>
      <c r="Z81" s="22">
        <v>55512786</v>
      </c>
    </row>
    <row r="82" spans="1:26" ht="13.5" hidden="1">
      <c r="A82" s="38" t="s">
        <v>116</v>
      </c>
      <c r="B82" s="18"/>
      <c r="C82" s="18"/>
      <c r="D82" s="19">
        <v>33141073</v>
      </c>
      <c r="E82" s="20">
        <v>33141073</v>
      </c>
      <c r="F82" s="20">
        <v>2111163</v>
      </c>
      <c r="G82" s="20">
        <v>370103</v>
      </c>
      <c r="H82" s="20">
        <v>1428591</v>
      </c>
      <c r="I82" s="20">
        <v>3909857</v>
      </c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>
        <v>3909857</v>
      </c>
      <c r="W82" s="20">
        <v>10113562</v>
      </c>
      <c r="X82" s="20"/>
      <c r="Y82" s="19"/>
      <c r="Z82" s="22">
        <v>33141073</v>
      </c>
    </row>
    <row r="83" spans="1:26" ht="13.5" hidden="1">
      <c r="A83" s="38" t="s">
        <v>117</v>
      </c>
      <c r="B83" s="18"/>
      <c r="C83" s="18"/>
      <c r="D83" s="19"/>
      <c r="E83" s="20"/>
      <c r="F83" s="20">
        <v>-2665650</v>
      </c>
      <c r="G83" s="20">
        <v>-2550411</v>
      </c>
      <c r="H83" s="20">
        <v>-10124287</v>
      </c>
      <c r="I83" s="20">
        <v>-15340348</v>
      </c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>
        <v>-15340348</v>
      </c>
      <c r="W83" s="20"/>
      <c r="X83" s="20"/>
      <c r="Y83" s="19"/>
      <c r="Z83" s="22"/>
    </row>
    <row r="84" spans="1:26" ht="13.5" hidden="1">
      <c r="A84" s="39" t="s">
        <v>118</v>
      </c>
      <c r="B84" s="27"/>
      <c r="C84" s="27"/>
      <c r="D84" s="28">
        <v>2637656</v>
      </c>
      <c r="E84" s="29">
        <v>2637656</v>
      </c>
      <c r="F84" s="29">
        <v>-634</v>
      </c>
      <c r="G84" s="29">
        <v>-8605</v>
      </c>
      <c r="H84" s="29">
        <v>-64314</v>
      </c>
      <c r="I84" s="29">
        <v>-73553</v>
      </c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>
        <v>-73553</v>
      </c>
      <c r="W84" s="29">
        <v>660056</v>
      </c>
      <c r="X84" s="29"/>
      <c r="Y84" s="28"/>
      <c r="Z84" s="30">
        <v>2637656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133" t="s">
        <v>75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88603925</v>
      </c>
      <c r="C5" s="18">
        <v>0</v>
      </c>
      <c r="D5" s="58">
        <v>93731123</v>
      </c>
      <c r="E5" s="59">
        <v>93731123</v>
      </c>
      <c r="F5" s="59">
        <v>6878141</v>
      </c>
      <c r="G5" s="59">
        <v>8742253</v>
      </c>
      <c r="H5" s="59">
        <v>7897165</v>
      </c>
      <c r="I5" s="59">
        <v>23517559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23517559</v>
      </c>
      <c r="W5" s="59">
        <v>23559215</v>
      </c>
      <c r="X5" s="59">
        <v>-41656</v>
      </c>
      <c r="Y5" s="60">
        <v>-0.18</v>
      </c>
      <c r="Z5" s="61">
        <v>93731123</v>
      </c>
    </row>
    <row r="6" spans="1:26" ht="13.5">
      <c r="A6" s="57" t="s">
        <v>32</v>
      </c>
      <c r="B6" s="18">
        <v>403769113</v>
      </c>
      <c r="C6" s="18">
        <v>0</v>
      </c>
      <c r="D6" s="58">
        <v>428684590</v>
      </c>
      <c r="E6" s="59">
        <v>428684590</v>
      </c>
      <c r="F6" s="59">
        <v>12184359</v>
      </c>
      <c r="G6" s="59">
        <v>35690686</v>
      </c>
      <c r="H6" s="59">
        <v>36081777</v>
      </c>
      <c r="I6" s="59">
        <v>83956822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83956822</v>
      </c>
      <c r="W6" s="59">
        <v>105627721</v>
      </c>
      <c r="X6" s="59">
        <v>-21670899</v>
      </c>
      <c r="Y6" s="60">
        <v>-20.52</v>
      </c>
      <c r="Z6" s="61">
        <v>428684590</v>
      </c>
    </row>
    <row r="7" spans="1:26" ht="13.5">
      <c r="A7" s="57" t="s">
        <v>33</v>
      </c>
      <c r="B7" s="18">
        <v>9427895</v>
      </c>
      <c r="C7" s="18">
        <v>0</v>
      </c>
      <c r="D7" s="58">
        <v>7200000</v>
      </c>
      <c r="E7" s="59">
        <v>7200000</v>
      </c>
      <c r="F7" s="59">
        <v>850126</v>
      </c>
      <c r="G7" s="59">
        <v>991557</v>
      </c>
      <c r="H7" s="59">
        <v>891755</v>
      </c>
      <c r="I7" s="59">
        <v>2733438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2733438</v>
      </c>
      <c r="W7" s="59">
        <v>1970496</v>
      </c>
      <c r="X7" s="59">
        <v>762942</v>
      </c>
      <c r="Y7" s="60">
        <v>38.72</v>
      </c>
      <c r="Z7" s="61">
        <v>7200000</v>
      </c>
    </row>
    <row r="8" spans="1:26" ht="13.5">
      <c r="A8" s="57" t="s">
        <v>34</v>
      </c>
      <c r="B8" s="18">
        <v>117722200</v>
      </c>
      <c r="C8" s="18">
        <v>0</v>
      </c>
      <c r="D8" s="58">
        <v>127075569</v>
      </c>
      <c r="E8" s="59">
        <v>127075569</v>
      </c>
      <c r="F8" s="59">
        <v>30833000</v>
      </c>
      <c r="G8" s="59">
        <v>5980405</v>
      </c>
      <c r="H8" s="59">
        <v>929294</v>
      </c>
      <c r="I8" s="59">
        <v>37742699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37742699</v>
      </c>
      <c r="W8" s="59">
        <v>45605521</v>
      </c>
      <c r="X8" s="59">
        <v>-7862822</v>
      </c>
      <c r="Y8" s="60">
        <v>-17.24</v>
      </c>
      <c r="Z8" s="61">
        <v>127075569</v>
      </c>
    </row>
    <row r="9" spans="1:26" ht="13.5">
      <c r="A9" s="57" t="s">
        <v>35</v>
      </c>
      <c r="B9" s="18">
        <v>106060227</v>
      </c>
      <c r="C9" s="18">
        <v>0</v>
      </c>
      <c r="D9" s="58">
        <v>48692050</v>
      </c>
      <c r="E9" s="59">
        <v>48692049</v>
      </c>
      <c r="F9" s="59">
        <v>2617404</v>
      </c>
      <c r="G9" s="59">
        <v>3588611</v>
      </c>
      <c r="H9" s="59">
        <v>3012344</v>
      </c>
      <c r="I9" s="59">
        <v>9218359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9218359</v>
      </c>
      <c r="W9" s="59">
        <v>9669799</v>
      </c>
      <c r="X9" s="59">
        <v>-451440</v>
      </c>
      <c r="Y9" s="60">
        <v>-4.67</v>
      </c>
      <c r="Z9" s="61">
        <v>48692049</v>
      </c>
    </row>
    <row r="10" spans="1:26" ht="25.5">
      <c r="A10" s="62" t="s">
        <v>105</v>
      </c>
      <c r="B10" s="63">
        <f>SUM(B5:B9)</f>
        <v>725583360</v>
      </c>
      <c r="C10" s="63">
        <f>SUM(C5:C9)</f>
        <v>0</v>
      </c>
      <c r="D10" s="64">
        <f aca="true" t="shared" si="0" ref="D10:Z10">SUM(D5:D9)</f>
        <v>705383332</v>
      </c>
      <c r="E10" s="65">
        <f t="shared" si="0"/>
        <v>705383331</v>
      </c>
      <c r="F10" s="65">
        <f t="shared" si="0"/>
        <v>53363030</v>
      </c>
      <c r="G10" s="65">
        <f t="shared" si="0"/>
        <v>54993512</v>
      </c>
      <c r="H10" s="65">
        <f t="shared" si="0"/>
        <v>48812335</v>
      </c>
      <c r="I10" s="65">
        <f t="shared" si="0"/>
        <v>157168877</v>
      </c>
      <c r="J10" s="65">
        <f t="shared" si="0"/>
        <v>0</v>
      </c>
      <c r="K10" s="65">
        <f t="shared" si="0"/>
        <v>0</v>
      </c>
      <c r="L10" s="65">
        <f t="shared" si="0"/>
        <v>0</v>
      </c>
      <c r="M10" s="65">
        <f t="shared" si="0"/>
        <v>0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157168877</v>
      </c>
      <c r="W10" s="65">
        <f t="shared" si="0"/>
        <v>186432752</v>
      </c>
      <c r="X10" s="65">
        <f t="shared" si="0"/>
        <v>-29263875</v>
      </c>
      <c r="Y10" s="66">
        <f>+IF(W10&lt;&gt;0,(X10/W10)*100,0)</f>
        <v>-15.696745709144496</v>
      </c>
      <c r="Z10" s="67">
        <f t="shared" si="0"/>
        <v>705383331</v>
      </c>
    </row>
    <row r="11" spans="1:26" ht="13.5">
      <c r="A11" s="57" t="s">
        <v>36</v>
      </c>
      <c r="B11" s="18">
        <v>198841513</v>
      </c>
      <c r="C11" s="18">
        <v>0</v>
      </c>
      <c r="D11" s="58">
        <v>234580613</v>
      </c>
      <c r="E11" s="59">
        <v>234835613</v>
      </c>
      <c r="F11" s="59">
        <v>14757768</v>
      </c>
      <c r="G11" s="59">
        <v>17078831</v>
      </c>
      <c r="H11" s="59">
        <v>17101024</v>
      </c>
      <c r="I11" s="59">
        <v>48937623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48937623</v>
      </c>
      <c r="W11" s="59">
        <v>56473819</v>
      </c>
      <c r="X11" s="59">
        <v>-7536196</v>
      </c>
      <c r="Y11" s="60">
        <v>-13.34</v>
      </c>
      <c r="Z11" s="61">
        <v>234835613</v>
      </c>
    </row>
    <row r="12" spans="1:26" ht="13.5">
      <c r="A12" s="57" t="s">
        <v>37</v>
      </c>
      <c r="B12" s="18">
        <v>13693297</v>
      </c>
      <c r="C12" s="18">
        <v>0</v>
      </c>
      <c r="D12" s="58">
        <v>14521570</v>
      </c>
      <c r="E12" s="59">
        <v>14521570</v>
      </c>
      <c r="F12" s="59">
        <v>1141291</v>
      </c>
      <c r="G12" s="59">
        <v>1142232</v>
      </c>
      <c r="H12" s="59">
        <v>1142232</v>
      </c>
      <c r="I12" s="59">
        <v>3425755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3425755</v>
      </c>
      <c r="W12" s="59">
        <v>3430580</v>
      </c>
      <c r="X12" s="59">
        <v>-4825</v>
      </c>
      <c r="Y12" s="60">
        <v>-0.14</v>
      </c>
      <c r="Z12" s="61">
        <v>14521570</v>
      </c>
    </row>
    <row r="13" spans="1:26" ht="13.5">
      <c r="A13" s="57" t="s">
        <v>106</v>
      </c>
      <c r="B13" s="18">
        <v>68744995</v>
      </c>
      <c r="C13" s="18">
        <v>0</v>
      </c>
      <c r="D13" s="58">
        <v>69304386</v>
      </c>
      <c r="E13" s="59">
        <v>69304444</v>
      </c>
      <c r="F13" s="59">
        <v>0</v>
      </c>
      <c r="G13" s="59">
        <v>0</v>
      </c>
      <c r="H13" s="59">
        <v>17647173</v>
      </c>
      <c r="I13" s="59">
        <v>17647173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17647173</v>
      </c>
      <c r="W13" s="59">
        <v>17064792</v>
      </c>
      <c r="X13" s="59">
        <v>582381</v>
      </c>
      <c r="Y13" s="60">
        <v>3.41</v>
      </c>
      <c r="Z13" s="61">
        <v>69304444</v>
      </c>
    </row>
    <row r="14" spans="1:26" ht="13.5">
      <c r="A14" s="57" t="s">
        <v>38</v>
      </c>
      <c r="B14" s="18">
        <v>28637978</v>
      </c>
      <c r="C14" s="18">
        <v>0</v>
      </c>
      <c r="D14" s="58">
        <v>25867272</v>
      </c>
      <c r="E14" s="59">
        <v>25867287</v>
      </c>
      <c r="F14" s="59">
        <v>31260</v>
      </c>
      <c r="G14" s="59">
        <v>4543659</v>
      </c>
      <c r="H14" s="59">
        <v>2282788</v>
      </c>
      <c r="I14" s="59">
        <v>6857707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6857707</v>
      </c>
      <c r="W14" s="59">
        <v>7662678</v>
      </c>
      <c r="X14" s="59">
        <v>-804971</v>
      </c>
      <c r="Y14" s="60">
        <v>-10.51</v>
      </c>
      <c r="Z14" s="61">
        <v>25867287</v>
      </c>
    </row>
    <row r="15" spans="1:26" ht="13.5">
      <c r="A15" s="57" t="s">
        <v>39</v>
      </c>
      <c r="B15" s="18">
        <v>254291644</v>
      </c>
      <c r="C15" s="18">
        <v>0</v>
      </c>
      <c r="D15" s="58">
        <v>287300580</v>
      </c>
      <c r="E15" s="59">
        <v>287310580</v>
      </c>
      <c r="F15" s="59">
        <v>1849409</v>
      </c>
      <c r="G15" s="59">
        <v>31407626</v>
      </c>
      <c r="H15" s="59">
        <v>30086264</v>
      </c>
      <c r="I15" s="59">
        <v>63343299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63343299</v>
      </c>
      <c r="W15" s="59">
        <v>63610038</v>
      </c>
      <c r="X15" s="59">
        <v>-266739</v>
      </c>
      <c r="Y15" s="60">
        <v>-0.42</v>
      </c>
      <c r="Z15" s="61">
        <v>287310580</v>
      </c>
    </row>
    <row r="16" spans="1:26" ht="13.5">
      <c r="A16" s="68" t="s">
        <v>40</v>
      </c>
      <c r="B16" s="18">
        <v>131600</v>
      </c>
      <c r="C16" s="18">
        <v>0</v>
      </c>
      <c r="D16" s="58">
        <v>200000</v>
      </c>
      <c r="E16" s="59">
        <v>200000</v>
      </c>
      <c r="F16" s="59">
        <v>1800</v>
      </c>
      <c r="G16" s="59">
        <v>1800</v>
      </c>
      <c r="H16" s="59">
        <v>1800</v>
      </c>
      <c r="I16" s="59">
        <v>5400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5400</v>
      </c>
      <c r="W16" s="59">
        <v>106720</v>
      </c>
      <c r="X16" s="59">
        <v>-101320</v>
      </c>
      <c r="Y16" s="60">
        <v>-94.94</v>
      </c>
      <c r="Z16" s="61">
        <v>200000</v>
      </c>
    </row>
    <row r="17" spans="1:26" ht="13.5">
      <c r="A17" s="57" t="s">
        <v>41</v>
      </c>
      <c r="B17" s="18">
        <v>183370570</v>
      </c>
      <c r="C17" s="18">
        <v>0</v>
      </c>
      <c r="D17" s="58">
        <v>122029234</v>
      </c>
      <c r="E17" s="59">
        <v>121764234</v>
      </c>
      <c r="F17" s="59">
        <v>6729228</v>
      </c>
      <c r="G17" s="59">
        <v>5322678</v>
      </c>
      <c r="H17" s="59">
        <v>18029251</v>
      </c>
      <c r="I17" s="59">
        <v>30081157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30081157</v>
      </c>
      <c r="W17" s="59">
        <v>20688889</v>
      </c>
      <c r="X17" s="59">
        <v>9392268</v>
      </c>
      <c r="Y17" s="60">
        <v>45.4</v>
      </c>
      <c r="Z17" s="61">
        <v>121764234</v>
      </c>
    </row>
    <row r="18" spans="1:26" ht="13.5">
      <c r="A18" s="69" t="s">
        <v>42</v>
      </c>
      <c r="B18" s="70">
        <f>SUM(B11:B17)</f>
        <v>747711597</v>
      </c>
      <c r="C18" s="70">
        <f>SUM(C11:C17)</f>
        <v>0</v>
      </c>
      <c r="D18" s="71">
        <f aca="true" t="shared" si="1" ref="D18:Z18">SUM(D11:D17)</f>
        <v>753803655</v>
      </c>
      <c r="E18" s="72">
        <f t="shared" si="1"/>
        <v>753803728</v>
      </c>
      <c r="F18" s="72">
        <f t="shared" si="1"/>
        <v>24510756</v>
      </c>
      <c r="G18" s="72">
        <f t="shared" si="1"/>
        <v>59496826</v>
      </c>
      <c r="H18" s="72">
        <f t="shared" si="1"/>
        <v>86290532</v>
      </c>
      <c r="I18" s="72">
        <f t="shared" si="1"/>
        <v>170298114</v>
      </c>
      <c r="J18" s="72">
        <f t="shared" si="1"/>
        <v>0</v>
      </c>
      <c r="K18" s="72">
        <f t="shared" si="1"/>
        <v>0</v>
      </c>
      <c r="L18" s="72">
        <f t="shared" si="1"/>
        <v>0</v>
      </c>
      <c r="M18" s="72">
        <f t="shared" si="1"/>
        <v>0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170298114</v>
      </c>
      <c r="W18" s="72">
        <f t="shared" si="1"/>
        <v>169037516</v>
      </c>
      <c r="X18" s="72">
        <f t="shared" si="1"/>
        <v>1260598</v>
      </c>
      <c r="Y18" s="66">
        <f>+IF(W18&lt;&gt;0,(X18/W18)*100,0)</f>
        <v>0.7457504285616691</v>
      </c>
      <c r="Z18" s="73">
        <f t="shared" si="1"/>
        <v>753803728</v>
      </c>
    </row>
    <row r="19" spans="1:26" ht="13.5">
      <c r="A19" s="69" t="s">
        <v>43</v>
      </c>
      <c r="B19" s="74">
        <f>+B10-B18</f>
        <v>-22128237</v>
      </c>
      <c r="C19" s="74">
        <f>+C10-C18</f>
        <v>0</v>
      </c>
      <c r="D19" s="75">
        <f aca="true" t="shared" si="2" ref="D19:Z19">+D10-D18</f>
        <v>-48420323</v>
      </c>
      <c r="E19" s="76">
        <f t="shared" si="2"/>
        <v>-48420397</v>
      </c>
      <c r="F19" s="76">
        <f t="shared" si="2"/>
        <v>28852274</v>
      </c>
      <c r="G19" s="76">
        <f t="shared" si="2"/>
        <v>-4503314</v>
      </c>
      <c r="H19" s="76">
        <f t="shared" si="2"/>
        <v>-37478197</v>
      </c>
      <c r="I19" s="76">
        <f t="shared" si="2"/>
        <v>-13129237</v>
      </c>
      <c r="J19" s="76">
        <f t="shared" si="2"/>
        <v>0</v>
      </c>
      <c r="K19" s="76">
        <f t="shared" si="2"/>
        <v>0</v>
      </c>
      <c r="L19" s="76">
        <f t="shared" si="2"/>
        <v>0</v>
      </c>
      <c r="M19" s="76">
        <f t="shared" si="2"/>
        <v>0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-13129237</v>
      </c>
      <c r="W19" s="76">
        <f>IF(E10=E18,0,W10-W18)</f>
        <v>17395236</v>
      </c>
      <c r="X19" s="76">
        <f t="shared" si="2"/>
        <v>-30524473</v>
      </c>
      <c r="Y19" s="77">
        <f>+IF(W19&lt;&gt;0,(X19/W19)*100,0)</f>
        <v>-175.47604987940377</v>
      </c>
      <c r="Z19" s="78">
        <f t="shared" si="2"/>
        <v>-48420397</v>
      </c>
    </row>
    <row r="20" spans="1:26" ht="13.5">
      <c r="A20" s="57" t="s">
        <v>44</v>
      </c>
      <c r="B20" s="18">
        <v>89985518</v>
      </c>
      <c r="C20" s="18">
        <v>0</v>
      </c>
      <c r="D20" s="58">
        <v>50376744</v>
      </c>
      <c r="E20" s="59">
        <v>50376744</v>
      </c>
      <c r="F20" s="59">
        <v>0</v>
      </c>
      <c r="G20" s="59">
        <v>934000</v>
      </c>
      <c r="H20" s="59">
        <v>-934000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>
        <v>2174181</v>
      </c>
      <c r="X20" s="59">
        <v>-2174181</v>
      </c>
      <c r="Y20" s="60">
        <v>-100</v>
      </c>
      <c r="Z20" s="61">
        <v>50376744</v>
      </c>
    </row>
    <row r="21" spans="1:26" ht="13.5">
      <c r="A21" s="57" t="s">
        <v>107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>
        <v>0</v>
      </c>
      <c r="X21" s="81">
        <v>0</v>
      </c>
      <c r="Y21" s="82">
        <v>0</v>
      </c>
      <c r="Z21" s="83">
        <v>0</v>
      </c>
    </row>
    <row r="22" spans="1:26" ht="25.5">
      <c r="A22" s="84" t="s">
        <v>108</v>
      </c>
      <c r="B22" s="85">
        <f>SUM(B19:B21)</f>
        <v>67857281</v>
      </c>
      <c r="C22" s="85">
        <f>SUM(C19:C21)</f>
        <v>0</v>
      </c>
      <c r="D22" s="86">
        <f aca="true" t="shared" si="3" ref="D22:Z22">SUM(D19:D21)</f>
        <v>1956421</v>
      </c>
      <c r="E22" s="87">
        <f t="shared" si="3"/>
        <v>1956347</v>
      </c>
      <c r="F22" s="87">
        <f t="shared" si="3"/>
        <v>28852274</v>
      </c>
      <c r="G22" s="87">
        <f t="shared" si="3"/>
        <v>-3569314</v>
      </c>
      <c r="H22" s="87">
        <f t="shared" si="3"/>
        <v>-38412197</v>
      </c>
      <c r="I22" s="87">
        <f t="shared" si="3"/>
        <v>-13129237</v>
      </c>
      <c r="J22" s="87">
        <f t="shared" si="3"/>
        <v>0</v>
      </c>
      <c r="K22" s="87">
        <f t="shared" si="3"/>
        <v>0</v>
      </c>
      <c r="L22" s="87">
        <f t="shared" si="3"/>
        <v>0</v>
      </c>
      <c r="M22" s="87">
        <f t="shared" si="3"/>
        <v>0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-13129237</v>
      </c>
      <c r="W22" s="87">
        <f t="shared" si="3"/>
        <v>19569417</v>
      </c>
      <c r="X22" s="87">
        <f t="shared" si="3"/>
        <v>-32698654</v>
      </c>
      <c r="Y22" s="88">
        <f>+IF(W22&lt;&gt;0,(X22/W22)*100,0)</f>
        <v>-167.09058833995923</v>
      </c>
      <c r="Z22" s="89">
        <f t="shared" si="3"/>
        <v>1956347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67857281</v>
      </c>
      <c r="C24" s="74">
        <f>SUM(C22:C23)</f>
        <v>0</v>
      </c>
      <c r="D24" s="75">
        <f aca="true" t="shared" si="4" ref="D24:Z24">SUM(D22:D23)</f>
        <v>1956421</v>
      </c>
      <c r="E24" s="76">
        <f t="shared" si="4"/>
        <v>1956347</v>
      </c>
      <c r="F24" s="76">
        <f t="shared" si="4"/>
        <v>28852274</v>
      </c>
      <c r="G24" s="76">
        <f t="shared" si="4"/>
        <v>-3569314</v>
      </c>
      <c r="H24" s="76">
        <f t="shared" si="4"/>
        <v>-38412197</v>
      </c>
      <c r="I24" s="76">
        <f t="shared" si="4"/>
        <v>-13129237</v>
      </c>
      <c r="J24" s="76">
        <f t="shared" si="4"/>
        <v>0</v>
      </c>
      <c r="K24" s="76">
        <f t="shared" si="4"/>
        <v>0</v>
      </c>
      <c r="L24" s="76">
        <f t="shared" si="4"/>
        <v>0</v>
      </c>
      <c r="M24" s="76">
        <f t="shared" si="4"/>
        <v>0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-13129237</v>
      </c>
      <c r="W24" s="76">
        <f t="shared" si="4"/>
        <v>19569417</v>
      </c>
      <c r="X24" s="76">
        <f t="shared" si="4"/>
        <v>-32698654</v>
      </c>
      <c r="Y24" s="77">
        <f>+IF(W24&lt;&gt;0,(X24/W24)*100,0)</f>
        <v>-167.09058833995923</v>
      </c>
      <c r="Z24" s="78">
        <f t="shared" si="4"/>
        <v>1956347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109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127824965</v>
      </c>
      <c r="C27" s="21">
        <v>0</v>
      </c>
      <c r="D27" s="98">
        <v>82006090</v>
      </c>
      <c r="E27" s="99">
        <v>85575957</v>
      </c>
      <c r="F27" s="99">
        <v>9639701</v>
      </c>
      <c r="G27" s="99">
        <v>4058163</v>
      </c>
      <c r="H27" s="99">
        <v>6102906</v>
      </c>
      <c r="I27" s="99">
        <v>19800770</v>
      </c>
      <c r="J27" s="99">
        <v>0</v>
      </c>
      <c r="K27" s="99">
        <v>0</v>
      </c>
      <c r="L27" s="99">
        <v>0</v>
      </c>
      <c r="M27" s="99">
        <v>0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19800770</v>
      </c>
      <c r="W27" s="99">
        <v>12680000</v>
      </c>
      <c r="X27" s="99">
        <v>7120770</v>
      </c>
      <c r="Y27" s="100">
        <v>56.16</v>
      </c>
      <c r="Z27" s="101">
        <v>85575957</v>
      </c>
    </row>
    <row r="28" spans="1:26" ht="13.5">
      <c r="A28" s="102" t="s">
        <v>44</v>
      </c>
      <c r="B28" s="18">
        <v>76126805</v>
      </c>
      <c r="C28" s="18">
        <v>0</v>
      </c>
      <c r="D28" s="58">
        <v>50376744</v>
      </c>
      <c r="E28" s="59">
        <v>50376744</v>
      </c>
      <c r="F28" s="59">
        <v>9634354</v>
      </c>
      <c r="G28" s="59">
        <v>3783047</v>
      </c>
      <c r="H28" s="59">
        <v>5765096</v>
      </c>
      <c r="I28" s="59">
        <v>19182497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19182497</v>
      </c>
      <c r="W28" s="59">
        <v>0</v>
      </c>
      <c r="X28" s="59">
        <v>19182497</v>
      </c>
      <c r="Y28" s="60">
        <v>0</v>
      </c>
      <c r="Z28" s="61">
        <v>50376744</v>
      </c>
    </row>
    <row r="29" spans="1:26" ht="13.5">
      <c r="A29" s="57" t="s">
        <v>110</v>
      </c>
      <c r="B29" s="18">
        <v>13858713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>
        <v>0</v>
      </c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24422035</v>
      </c>
      <c r="C30" s="18">
        <v>0</v>
      </c>
      <c r="D30" s="58">
        <v>15428946</v>
      </c>
      <c r="E30" s="59">
        <v>18998813</v>
      </c>
      <c r="F30" s="59">
        <v>0</v>
      </c>
      <c r="G30" s="59">
        <v>117651</v>
      </c>
      <c r="H30" s="59">
        <v>0</v>
      </c>
      <c r="I30" s="59">
        <v>117651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117651</v>
      </c>
      <c r="W30" s="59">
        <v>0</v>
      </c>
      <c r="X30" s="59">
        <v>117651</v>
      </c>
      <c r="Y30" s="60">
        <v>0</v>
      </c>
      <c r="Z30" s="61">
        <v>18998813</v>
      </c>
    </row>
    <row r="31" spans="1:26" ht="13.5">
      <c r="A31" s="57" t="s">
        <v>49</v>
      </c>
      <c r="B31" s="18">
        <v>13417413</v>
      </c>
      <c r="C31" s="18">
        <v>0</v>
      </c>
      <c r="D31" s="58">
        <v>16200400</v>
      </c>
      <c r="E31" s="59">
        <v>16200400</v>
      </c>
      <c r="F31" s="59">
        <v>5347</v>
      </c>
      <c r="G31" s="59">
        <v>157465</v>
      </c>
      <c r="H31" s="59">
        <v>337810</v>
      </c>
      <c r="I31" s="59">
        <v>500622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500622</v>
      </c>
      <c r="W31" s="59">
        <v>0</v>
      </c>
      <c r="X31" s="59">
        <v>500622</v>
      </c>
      <c r="Y31" s="60">
        <v>0</v>
      </c>
      <c r="Z31" s="61">
        <v>16200400</v>
      </c>
    </row>
    <row r="32" spans="1:26" ht="13.5">
      <c r="A32" s="69" t="s">
        <v>50</v>
      </c>
      <c r="B32" s="21">
        <f>SUM(B28:B31)</f>
        <v>127824966</v>
      </c>
      <c r="C32" s="21">
        <f>SUM(C28:C31)</f>
        <v>0</v>
      </c>
      <c r="D32" s="98">
        <f aca="true" t="shared" si="5" ref="D32:Z32">SUM(D28:D31)</f>
        <v>82006090</v>
      </c>
      <c r="E32" s="99">
        <f t="shared" si="5"/>
        <v>85575957</v>
      </c>
      <c r="F32" s="99">
        <f t="shared" si="5"/>
        <v>9639701</v>
      </c>
      <c r="G32" s="99">
        <f t="shared" si="5"/>
        <v>4058163</v>
      </c>
      <c r="H32" s="99">
        <f t="shared" si="5"/>
        <v>6102906</v>
      </c>
      <c r="I32" s="99">
        <f t="shared" si="5"/>
        <v>19800770</v>
      </c>
      <c r="J32" s="99">
        <f t="shared" si="5"/>
        <v>0</v>
      </c>
      <c r="K32" s="99">
        <f t="shared" si="5"/>
        <v>0</v>
      </c>
      <c r="L32" s="99">
        <f t="shared" si="5"/>
        <v>0</v>
      </c>
      <c r="M32" s="99">
        <f t="shared" si="5"/>
        <v>0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19800770</v>
      </c>
      <c r="W32" s="99">
        <f t="shared" si="5"/>
        <v>0</v>
      </c>
      <c r="X32" s="99">
        <f t="shared" si="5"/>
        <v>19800770</v>
      </c>
      <c r="Y32" s="100">
        <f>+IF(W32&lt;&gt;0,(X32/W32)*100,0)</f>
        <v>0</v>
      </c>
      <c r="Z32" s="101">
        <f t="shared" si="5"/>
        <v>85575957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294722807</v>
      </c>
      <c r="C35" s="18">
        <v>0</v>
      </c>
      <c r="D35" s="58">
        <v>200460181</v>
      </c>
      <c r="E35" s="59">
        <v>186565865</v>
      </c>
      <c r="F35" s="59">
        <v>272324522</v>
      </c>
      <c r="G35" s="59">
        <v>287670606</v>
      </c>
      <c r="H35" s="59">
        <v>239868727</v>
      </c>
      <c r="I35" s="59">
        <v>239868727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239868727</v>
      </c>
      <c r="W35" s="59">
        <v>46641466</v>
      </c>
      <c r="X35" s="59">
        <v>193227261</v>
      </c>
      <c r="Y35" s="60">
        <v>414.28</v>
      </c>
      <c r="Z35" s="61">
        <v>186565865</v>
      </c>
    </row>
    <row r="36" spans="1:26" ht="13.5">
      <c r="A36" s="57" t="s">
        <v>53</v>
      </c>
      <c r="B36" s="18">
        <v>1938030347</v>
      </c>
      <c r="C36" s="18">
        <v>0</v>
      </c>
      <c r="D36" s="58">
        <v>1939214912</v>
      </c>
      <c r="E36" s="59">
        <v>1937390025</v>
      </c>
      <c r="F36" s="59">
        <v>1908783343</v>
      </c>
      <c r="G36" s="59">
        <v>1943974587</v>
      </c>
      <c r="H36" s="59">
        <v>1935583889</v>
      </c>
      <c r="I36" s="59">
        <v>1935583889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1935583889</v>
      </c>
      <c r="W36" s="59">
        <v>484347506</v>
      </c>
      <c r="X36" s="59">
        <v>1451236383</v>
      </c>
      <c r="Y36" s="60">
        <v>299.63</v>
      </c>
      <c r="Z36" s="61">
        <v>1937390025</v>
      </c>
    </row>
    <row r="37" spans="1:26" ht="13.5">
      <c r="A37" s="57" t="s">
        <v>54</v>
      </c>
      <c r="B37" s="18">
        <v>192357575</v>
      </c>
      <c r="C37" s="18">
        <v>0</v>
      </c>
      <c r="D37" s="58">
        <v>129720100</v>
      </c>
      <c r="E37" s="59">
        <v>126416100</v>
      </c>
      <c r="F37" s="59">
        <v>174252236</v>
      </c>
      <c r="G37" s="59">
        <v>200713805</v>
      </c>
      <c r="H37" s="59">
        <v>167956103</v>
      </c>
      <c r="I37" s="59">
        <v>167956103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167956103</v>
      </c>
      <c r="W37" s="59">
        <v>31604025</v>
      </c>
      <c r="X37" s="59">
        <v>136352078</v>
      </c>
      <c r="Y37" s="60">
        <v>431.44</v>
      </c>
      <c r="Z37" s="61">
        <v>126416100</v>
      </c>
    </row>
    <row r="38" spans="1:26" ht="13.5">
      <c r="A38" s="57" t="s">
        <v>55</v>
      </c>
      <c r="B38" s="18">
        <v>409135188</v>
      </c>
      <c r="C38" s="18">
        <v>0</v>
      </c>
      <c r="D38" s="58">
        <v>382499595</v>
      </c>
      <c r="E38" s="59">
        <v>382934888</v>
      </c>
      <c r="F38" s="59">
        <v>390918782</v>
      </c>
      <c r="G38" s="59">
        <v>413158036</v>
      </c>
      <c r="H38" s="59">
        <v>403115939</v>
      </c>
      <c r="I38" s="59">
        <v>403115939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403115939</v>
      </c>
      <c r="W38" s="59">
        <v>95733722</v>
      </c>
      <c r="X38" s="59">
        <v>307382217</v>
      </c>
      <c r="Y38" s="60">
        <v>321.08</v>
      </c>
      <c r="Z38" s="61">
        <v>382934888</v>
      </c>
    </row>
    <row r="39" spans="1:26" ht="13.5">
      <c r="A39" s="57" t="s">
        <v>56</v>
      </c>
      <c r="B39" s="18">
        <v>1631260391</v>
      </c>
      <c r="C39" s="18">
        <v>0</v>
      </c>
      <c r="D39" s="58">
        <v>1627455398</v>
      </c>
      <c r="E39" s="59">
        <v>1614604902</v>
      </c>
      <c r="F39" s="59">
        <v>1615936847</v>
      </c>
      <c r="G39" s="59">
        <v>1617773352</v>
      </c>
      <c r="H39" s="59">
        <v>1604380574</v>
      </c>
      <c r="I39" s="59">
        <v>1604380574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1604380574</v>
      </c>
      <c r="W39" s="59">
        <v>403651226</v>
      </c>
      <c r="X39" s="59">
        <v>1200729348</v>
      </c>
      <c r="Y39" s="60">
        <v>297.47</v>
      </c>
      <c r="Z39" s="61">
        <v>1614604902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162662608</v>
      </c>
      <c r="C42" s="18">
        <v>0</v>
      </c>
      <c r="D42" s="58">
        <v>66142903</v>
      </c>
      <c r="E42" s="59">
        <v>66142903</v>
      </c>
      <c r="F42" s="59">
        <v>32074596</v>
      </c>
      <c r="G42" s="59">
        <v>6742826</v>
      </c>
      <c r="H42" s="59">
        <v>-27959185</v>
      </c>
      <c r="I42" s="59">
        <v>10858237</v>
      </c>
      <c r="J42" s="59">
        <v>0</v>
      </c>
      <c r="K42" s="59">
        <v>0</v>
      </c>
      <c r="L42" s="59">
        <v>0</v>
      </c>
      <c r="M42" s="59">
        <v>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10858237</v>
      </c>
      <c r="W42" s="59">
        <v>7598299</v>
      </c>
      <c r="X42" s="59">
        <v>3259938</v>
      </c>
      <c r="Y42" s="60">
        <v>42.9</v>
      </c>
      <c r="Z42" s="61">
        <v>66142903</v>
      </c>
    </row>
    <row r="43" spans="1:26" ht="13.5">
      <c r="A43" s="57" t="s">
        <v>59</v>
      </c>
      <c r="B43" s="18">
        <v>-118974195</v>
      </c>
      <c r="C43" s="18">
        <v>0</v>
      </c>
      <c r="D43" s="58">
        <v>-81606090</v>
      </c>
      <c r="E43" s="59">
        <v>-85175957</v>
      </c>
      <c r="F43" s="59">
        <v>-9594579</v>
      </c>
      <c r="G43" s="59">
        <v>-4057544</v>
      </c>
      <c r="H43" s="59">
        <v>-6087200</v>
      </c>
      <c r="I43" s="59">
        <v>-19739323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-19739323</v>
      </c>
      <c r="W43" s="59">
        <v>-12596000</v>
      </c>
      <c r="X43" s="59">
        <v>-7143323</v>
      </c>
      <c r="Y43" s="60">
        <v>56.71</v>
      </c>
      <c r="Z43" s="61">
        <v>-85175957</v>
      </c>
    </row>
    <row r="44" spans="1:26" ht="13.5">
      <c r="A44" s="57" t="s">
        <v>60</v>
      </c>
      <c r="B44" s="18">
        <v>-83503504</v>
      </c>
      <c r="C44" s="18">
        <v>0</v>
      </c>
      <c r="D44" s="58">
        <v>-26218195</v>
      </c>
      <c r="E44" s="59">
        <v>-26218195</v>
      </c>
      <c r="F44" s="59">
        <v>38226</v>
      </c>
      <c r="G44" s="59">
        <v>15293</v>
      </c>
      <c r="H44" s="59">
        <v>-12869640</v>
      </c>
      <c r="I44" s="59">
        <v>-12816121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-12816121</v>
      </c>
      <c r="W44" s="59">
        <v>-12830400</v>
      </c>
      <c r="X44" s="59">
        <v>14279</v>
      </c>
      <c r="Y44" s="60">
        <v>-0.11</v>
      </c>
      <c r="Z44" s="61">
        <v>-26218195</v>
      </c>
    </row>
    <row r="45" spans="1:26" ht="13.5">
      <c r="A45" s="69" t="s">
        <v>61</v>
      </c>
      <c r="B45" s="21">
        <v>82173774</v>
      </c>
      <c r="C45" s="21">
        <v>0</v>
      </c>
      <c r="D45" s="98">
        <v>70264731</v>
      </c>
      <c r="E45" s="99">
        <v>66694864</v>
      </c>
      <c r="F45" s="99">
        <v>167505168</v>
      </c>
      <c r="G45" s="99">
        <v>170205743</v>
      </c>
      <c r="H45" s="99">
        <v>123289718</v>
      </c>
      <c r="I45" s="99">
        <v>123289718</v>
      </c>
      <c r="J45" s="99">
        <v>0</v>
      </c>
      <c r="K45" s="99">
        <v>0</v>
      </c>
      <c r="L45" s="99">
        <v>0</v>
      </c>
      <c r="M45" s="99">
        <v>0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123289718</v>
      </c>
      <c r="W45" s="99">
        <v>94118012</v>
      </c>
      <c r="X45" s="99">
        <v>29171706</v>
      </c>
      <c r="Y45" s="100">
        <v>30.99</v>
      </c>
      <c r="Z45" s="101">
        <v>66694864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111</v>
      </c>
      <c r="B47" s="114" t="s">
        <v>96</v>
      </c>
      <c r="C47" s="114"/>
      <c r="D47" s="115" t="s">
        <v>97</v>
      </c>
      <c r="E47" s="116" t="s">
        <v>98</v>
      </c>
      <c r="F47" s="117"/>
      <c r="G47" s="117"/>
      <c r="H47" s="117"/>
      <c r="I47" s="118" t="s">
        <v>99</v>
      </c>
      <c r="J47" s="117"/>
      <c r="K47" s="117"/>
      <c r="L47" s="117"/>
      <c r="M47" s="119"/>
      <c r="N47" s="119"/>
      <c r="O47" s="119"/>
      <c r="P47" s="119"/>
      <c r="Q47" s="119"/>
      <c r="R47" s="119"/>
      <c r="S47" s="119"/>
      <c r="T47" s="119"/>
      <c r="U47" s="119"/>
      <c r="V47" s="118" t="s">
        <v>100</v>
      </c>
      <c r="W47" s="118" t="s">
        <v>101</v>
      </c>
      <c r="X47" s="118" t="s">
        <v>102</v>
      </c>
      <c r="Y47" s="118" t="s">
        <v>103</v>
      </c>
      <c r="Z47" s="120" t="s">
        <v>104</v>
      </c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66806848</v>
      </c>
      <c r="C49" s="51">
        <v>0</v>
      </c>
      <c r="D49" s="128">
        <v>2831738</v>
      </c>
      <c r="E49" s="53">
        <v>3037716</v>
      </c>
      <c r="F49" s="53">
        <v>0</v>
      </c>
      <c r="G49" s="53">
        <v>0</v>
      </c>
      <c r="H49" s="53">
        <v>0</v>
      </c>
      <c r="I49" s="53">
        <v>1559112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1516653</v>
      </c>
      <c r="W49" s="53">
        <v>1348247</v>
      </c>
      <c r="X49" s="53">
        <v>8677571</v>
      </c>
      <c r="Y49" s="53">
        <v>26415708</v>
      </c>
      <c r="Z49" s="129">
        <v>112193593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54774633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29">
        <v>54774633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112</v>
      </c>
      <c r="B58" s="5">
        <f>IF(B67=0,0,+(B76/B67)*100)</f>
        <v>97.87236259176773</v>
      </c>
      <c r="C58" s="5">
        <f>IF(C67=0,0,+(C76/C67)*100)</f>
        <v>0</v>
      </c>
      <c r="D58" s="6">
        <f aca="true" t="shared" si="6" ref="D58:Z58">IF(D67=0,0,+(D76/D67)*100)</f>
        <v>99.08018655046122</v>
      </c>
      <c r="E58" s="7">
        <f t="shared" si="6"/>
        <v>99.08018655046122</v>
      </c>
      <c r="F58" s="7">
        <f t="shared" si="6"/>
        <v>212.19713810068475</v>
      </c>
      <c r="G58" s="7">
        <f t="shared" si="6"/>
        <v>97.20869423145028</v>
      </c>
      <c r="H58" s="7">
        <f t="shared" si="6"/>
        <v>97.4607433184883</v>
      </c>
      <c r="I58" s="7">
        <f t="shared" si="6"/>
        <v>117.76139186366417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117.76139186366417</v>
      </c>
      <c r="W58" s="7">
        <f t="shared" si="6"/>
        <v>98.56743034747893</v>
      </c>
      <c r="X58" s="7">
        <f t="shared" si="6"/>
        <v>0</v>
      </c>
      <c r="Y58" s="7">
        <f t="shared" si="6"/>
        <v>0</v>
      </c>
      <c r="Z58" s="8">
        <f t="shared" si="6"/>
        <v>99.08018655046122</v>
      </c>
    </row>
    <row r="59" spans="1:26" ht="13.5">
      <c r="A59" s="36" t="s">
        <v>31</v>
      </c>
      <c r="B59" s="9">
        <f aca="true" t="shared" si="7" ref="B59:Z66">IF(B68=0,0,+(B77/B68)*100)</f>
        <v>87.12563560473932</v>
      </c>
      <c r="C59" s="9">
        <f t="shared" si="7"/>
        <v>0</v>
      </c>
      <c r="D59" s="2">
        <f t="shared" si="7"/>
        <v>96.99999849370887</v>
      </c>
      <c r="E59" s="10">
        <f t="shared" si="7"/>
        <v>96.99999849370887</v>
      </c>
      <c r="F59" s="10">
        <f t="shared" si="7"/>
        <v>82.55474234293182</v>
      </c>
      <c r="G59" s="10">
        <f t="shared" si="7"/>
        <v>75.84325982584068</v>
      </c>
      <c r="H59" s="10">
        <f t="shared" si="7"/>
        <v>88.5019753572477</v>
      </c>
      <c r="I59" s="10">
        <f t="shared" si="7"/>
        <v>82.05384560267821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82.05384560267821</v>
      </c>
      <c r="W59" s="10">
        <f t="shared" si="7"/>
        <v>96.02882652884462</v>
      </c>
      <c r="X59" s="10">
        <f t="shared" si="7"/>
        <v>0</v>
      </c>
      <c r="Y59" s="10">
        <f t="shared" si="7"/>
        <v>0</v>
      </c>
      <c r="Z59" s="11">
        <f t="shared" si="7"/>
        <v>96.99999849370887</v>
      </c>
    </row>
    <row r="60" spans="1:26" ht="13.5">
      <c r="A60" s="37" t="s">
        <v>32</v>
      </c>
      <c r="B60" s="12">
        <f t="shared" si="7"/>
        <v>100.19548994080685</v>
      </c>
      <c r="C60" s="12">
        <f t="shared" si="7"/>
        <v>0</v>
      </c>
      <c r="D60" s="3">
        <f t="shared" si="7"/>
        <v>99.52578328043002</v>
      </c>
      <c r="E60" s="13">
        <f t="shared" si="7"/>
        <v>99.52578328043002</v>
      </c>
      <c r="F60" s="13">
        <f t="shared" si="7"/>
        <v>286.4544125792748</v>
      </c>
      <c r="G60" s="13">
        <f t="shared" si="7"/>
        <v>102.39580993203661</v>
      </c>
      <c r="H60" s="13">
        <f t="shared" si="7"/>
        <v>99.3909113733506</v>
      </c>
      <c r="I60" s="13">
        <f t="shared" si="7"/>
        <v>127.81618627727475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127.81618627727475</v>
      </c>
      <c r="W60" s="13">
        <f t="shared" si="7"/>
        <v>98.90161855875613</v>
      </c>
      <c r="X60" s="13">
        <f t="shared" si="7"/>
        <v>0</v>
      </c>
      <c r="Y60" s="13">
        <f t="shared" si="7"/>
        <v>0</v>
      </c>
      <c r="Z60" s="14">
        <f t="shared" si="7"/>
        <v>99.52578328043002</v>
      </c>
    </row>
    <row r="61" spans="1:26" ht="13.5">
      <c r="A61" s="38" t="s">
        <v>113</v>
      </c>
      <c r="B61" s="12">
        <f t="shared" si="7"/>
        <v>93.36623569268195</v>
      </c>
      <c r="C61" s="12">
        <f t="shared" si="7"/>
        <v>0</v>
      </c>
      <c r="D61" s="3">
        <f t="shared" si="7"/>
        <v>94.94272733866748</v>
      </c>
      <c r="E61" s="13">
        <f t="shared" si="7"/>
        <v>94.94272733866748</v>
      </c>
      <c r="F61" s="13">
        <f t="shared" si="7"/>
        <v>389.5130886821159</v>
      </c>
      <c r="G61" s="13">
        <f t="shared" si="7"/>
        <v>97.84731066629313</v>
      </c>
      <c r="H61" s="13">
        <f t="shared" si="7"/>
        <v>95.18173414089324</v>
      </c>
      <c r="I61" s="13">
        <f t="shared" si="7"/>
        <v>127.76796288857521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127.76796288857521</v>
      </c>
      <c r="W61" s="13">
        <f t="shared" si="7"/>
        <v>91.16623829316484</v>
      </c>
      <c r="X61" s="13">
        <f t="shared" si="7"/>
        <v>0</v>
      </c>
      <c r="Y61" s="13">
        <f t="shared" si="7"/>
        <v>0</v>
      </c>
      <c r="Z61" s="14">
        <f t="shared" si="7"/>
        <v>94.94272733866748</v>
      </c>
    </row>
    <row r="62" spans="1:26" ht="13.5">
      <c r="A62" s="38" t="s">
        <v>114</v>
      </c>
      <c r="B62" s="12">
        <f t="shared" si="7"/>
        <v>101.8714502451499</v>
      </c>
      <c r="C62" s="12">
        <f t="shared" si="7"/>
        <v>0</v>
      </c>
      <c r="D62" s="3">
        <f t="shared" si="7"/>
        <v>91.99523686896886</v>
      </c>
      <c r="E62" s="13">
        <f t="shared" si="7"/>
        <v>91.99523686896886</v>
      </c>
      <c r="F62" s="13">
        <f t="shared" si="7"/>
        <v>-1053.8243165462948</v>
      </c>
      <c r="G62" s="13">
        <f t="shared" si="7"/>
        <v>79.29518644259728</v>
      </c>
      <c r="H62" s="13">
        <f t="shared" si="7"/>
        <v>94.89114891292193</v>
      </c>
      <c r="I62" s="13">
        <f t="shared" si="7"/>
        <v>139.89289589501675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139.89289589501675</v>
      </c>
      <c r="W62" s="13">
        <f t="shared" si="7"/>
        <v>121.29561722508868</v>
      </c>
      <c r="X62" s="13">
        <f t="shared" si="7"/>
        <v>0</v>
      </c>
      <c r="Y62" s="13">
        <f t="shared" si="7"/>
        <v>0</v>
      </c>
      <c r="Z62" s="14">
        <f t="shared" si="7"/>
        <v>91.99523686896886</v>
      </c>
    </row>
    <row r="63" spans="1:26" ht="13.5">
      <c r="A63" s="38" t="s">
        <v>115</v>
      </c>
      <c r="B63" s="12">
        <f t="shared" si="7"/>
        <v>96.25696924433707</v>
      </c>
      <c r="C63" s="12">
        <f t="shared" si="7"/>
        <v>0</v>
      </c>
      <c r="D63" s="3">
        <f t="shared" si="7"/>
        <v>95.31989243386644</v>
      </c>
      <c r="E63" s="13">
        <f t="shared" si="7"/>
        <v>95.31989243386644</v>
      </c>
      <c r="F63" s="13">
        <f t="shared" si="7"/>
        <v>72.15231965180233</v>
      </c>
      <c r="G63" s="13">
        <f t="shared" si="7"/>
        <v>110.17807697746737</v>
      </c>
      <c r="H63" s="13">
        <f t="shared" si="7"/>
        <v>90.5410317946889</v>
      </c>
      <c r="I63" s="13">
        <f t="shared" si="7"/>
        <v>88.72187354541184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88.72187354541184</v>
      </c>
      <c r="W63" s="13">
        <f t="shared" si="7"/>
        <v>101.01851040887672</v>
      </c>
      <c r="X63" s="13">
        <f t="shared" si="7"/>
        <v>0</v>
      </c>
      <c r="Y63" s="13">
        <f t="shared" si="7"/>
        <v>0</v>
      </c>
      <c r="Z63" s="14">
        <f t="shared" si="7"/>
        <v>95.31989243386644</v>
      </c>
    </row>
    <row r="64" spans="1:26" ht="13.5">
      <c r="A64" s="38" t="s">
        <v>116</v>
      </c>
      <c r="B64" s="12">
        <f t="shared" si="7"/>
        <v>94.46486435918791</v>
      </c>
      <c r="C64" s="12">
        <f t="shared" si="7"/>
        <v>0</v>
      </c>
      <c r="D64" s="3">
        <f t="shared" si="7"/>
        <v>92.14537624666112</v>
      </c>
      <c r="E64" s="13">
        <f t="shared" si="7"/>
        <v>92.14537624666112</v>
      </c>
      <c r="F64" s="13">
        <f t="shared" si="7"/>
        <v>70.18953166361675</v>
      </c>
      <c r="G64" s="13">
        <f t="shared" si="7"/>
        <v>86.12536005997711</v>
      </c>
      <c r="H64" s="13">
        <f t="shared" si="7"/>
        <v>91.5701991523923</v>
      </c>
      <c r="I64" s="13">
        <f t="shared" si="7"/>
        <v>82.24179827688604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82.24179827688604</v>
      </c>
      <c r="W64" s="13">
        <f t="shared" si="7"/>
        <v>100.28992906766835</v>
      </c>
      <c r="X64" s="13">
        <f t="shared" si="7"/>
        <v>0</v>
      </c>
      <c r="Y64" s="13">
        <f t="shared" si="7"/>
        <v>0</v>
      </c>
      <c r="Z64" s="14">
        <f t="shared" si="7"/>
        <v>92.14537624666112</v>
      </c>
    </row>
    <row r="65" spans="1:26" ht="13.5">
      <c r="A65" s="38" t="s">
        <v>117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118</v>
      </c>
      <c r="B66" s="15">
        <f t="shared" si="7"/>
        <v>99.9999634580255</v>
      </c>
      <c r="C66" s="15">
        <f t="shared" si="7"/>
        <v>0</v>
      </c>
      <c r="D66" s="4">
        <f t="shared" si="7"/>
        <v>100</v>
      </c>
      <c r="E66" s="16">
        <f t="shared" si="7"/>
        <v>100</v>
      </c>
      <c r="F66" s="16">
        <f t="shared" si="7"/>
        <v>100</v>
      </c>
      <c r="G66" s="16">
        <f t="shared" si="7"/>
        <v>100</v>
      </c>
      <c r="H66" s="16">
        <f t="shared" si="7"/>
        <v>100.00043948703075</v>
      </c>
      <c r="I66" s="16">
        <f t="shared" si="7"/>
        <v>100.00017025043839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100.00017025043839</v>
      </c>
      <c r="W66" s="16">
        <f t="shared" si="7"/>
        <v>112.82407334353748</v>
      </c>
      <c r="X66" s="16">
        <f t="shared" si="7"/>
        <v>0</v>
      </c>
      <c r="Y66" s="16">
        <f t="shared" si="7"/>
        <v>0</v>
      </c>
      <c r="Z66" s="17">
        <f t="shared" si="7"/>
        <v>100</v>
      </c>
    </row>
    <row r="67" spans="1:26" ht="13.5" hidden="1">
      <c r="A67" s="40" t="s">
        <v>119</v>
      </c>
      <c r="B67" s="23">
        <v>494330517</v>
      </c>
      <c r="C67" s="23"/>
      <c r="D67" s="24">
        <v>524149870</v>
      </c>
      <c r="E67" s="25">
        <v>524149870</v>
      </c>
      <c r="F67" s="25">
        <v>19187747</v>
      </c>
      <c r="G67" s="25">
        <v>44557820</v>
      </c>
      <c r="H67" s="25">
        <v>44147644</v>
      </c>
      <c r="I67" s="25">
        <v>107893211</v>
      </c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>
        <v>107893211</v>
      </c>
      <c r="W67" s="25">
        <v>131037468</v>
      </c>
      <c r="X67" s="25"/>
      <c r="Y67" s="24"/>
      <c r="Z67" s="26">
        <v>524149870</v>
      </c>
    </row>
    <row r="68" spans="1:26" ht="13.5" hidden="1">
      <c r="A68" s="36" t="s">
        <v>31</v>
      </c>
      <c r="B68" s="18">
        <v>87824825</v>
      </c>
      <c r="C68" s="18"/>
      <c r="D68" s="19">
        <v>92943520</v>
      </c>
      <c r="E68" s="20">
        <v>92943520</v>
      </c>
      <c r="F68" s="20">
        <v>6822324</v>
      </c>
      <c r="G68" s="20">
        <v>8688366</v>
      </c>
      <c r="H68" s="20">
        <v>7838329</v>
      </c>
      <c r="I68" s="20">
        <v>23349019</v>
      </c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>
        <v>23349019</v>
      </c>
      <c r="W68" s="20">
        <v>23379714</v>
      </c>
      <c r="X68" s="20"/>
      <c r="Y68" s="19"/>
      <c r="Z68" s="22">
        <v>92943520</v>
      </c>
    </row>
    <row r="69" spans="1:26" ht="13.5" hidden="1">
      <c r="A69" s="37" t="s">
        <v>32</v>
      </c>
      <c r="B69" s="18">
        <v>403769113</v>
      </c>
      <c r="C69" s="18"/>
      <c r="D69" s="19">
        <v>428684590</v>
      </c>
      <c r="E69" s="20">
        <v>428684590</v>
      </c>
      <c r="F69" s="20">
        <v>12184359</v>
      </c>
      <c r="G69" s="20">
        <v>35690686</v>
      </c>
      <c r="H69" s="20">
        <v>36081777</v>
      </c>
      <c r="I69" s="20">
        <v>83956822</v>
      </c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>
        <v>83956822</v>
      </c>
      <c r="W69" s="20">
        <v>107171148</v>
      </c>
      <c r="X69" s="20"/>
      <c r="Y69" s="19"/>
      <c r="Z69" s="22">
        <v>428684590</v>
      </c>
    </row>
    <row r="70" spans="1:26" ht="13.5" hidden="1">
      <c r="A70" s="38" t="s">
        <v>113</v>
      </c>
      <c r="B70" s="18">
        <v>298774724</v>
      </c>
      <c r="C70" s="18"/>
      <c r="D70" s="19">
        <v>321696418</v>
      </c>
      <c r="E70" s="20">
        <v>321696418</v>
      </c>
      <c r="F70" s="20">
        <v>6708162</v>
      </c>
      <c r="G70" s="20">
        <v>28305710</v>
      </c>
      <c r="H70" s="20">
        <v>27892255</v>
      </c>
      <c r="I70" s="20">
        <v>62906127</v>
      </c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>
        <v>62906127</v>
      </c>
      <c r="W70" s="20">
        <v>83473884</v>
      </c>
      <c r="X70" s="20"/>
      <c r="Y70" s="19"/>
      <c r="Z70" s="22">
        <v>321696418</v>
      </c>
    </row>
    <row r="71" spans="1:26" ht="13.5" hidden="1">
      <c r="A71" s="38" t="s">
        <v>114</v>
      </c>
      <c r="B71" s="18">
        <v>49363268</v>
      </c>
      <c r="C71" s="18"/>
      <c r="D71" s="19">
        <v>48109531</v>
      </c>
      <c r="E71" s="20">
        <v>48109531</v>
      </c>
      <c r="F71" s="20">
        <v>-307519</v>
      </c>
      <c r="G71" s="20">
        <v>3673624</v>
      </c>
      <c r="H71" s="20">
        <v>3210487</v>
      </c>
      <c r="I71" s="20">
        <v>6576592</v>
      </c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>
        <v>6576592</v>
      </c>
      <c r="W71" s="20">
        <v>8820599</v>
      </c>
      <c r="X71" s="20"/>
      <c r="Y71" s="19"/>
      <c r="Z71" s="22">
        <v>48109531</v>
      </c>
    </row>
    <row r="72" spans="1:26" ht="13.5" hidden="1">
      <c r="A72" s="38" t="s">
        <v>115</v>
      </c>
      <c r="B72" s="18">
        <v>49627511</v>
      </c>
      <c r="C72" s="18"/>
      <c r="D72" s="19">
        <v>51980301</v>
      </c>
      <c r="E72" s="20">
        <v>51980301</v>
      </c>
      <c r="F72" s="20">
        <v>4992107</v>
      </c>
      <c r="G72" s="20">
        <v>3486189</v>
      </c>
      <c r="H72" s="20">
        <v>4351796</v>
      </c>
      <c r="I72" s="20">
        <v>12830092</v>
      </c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>
        <v>12830092</v>
      </c>
      <c r="W72" s="20">
        <v>12468012</v>
      </c>
      <c r="X72" s="20"/>
      <c r="Y72" s="19"/>
      <c r="Z72" s="22">
        <v>51980301</v>
      </c>
    </row>
    <row r="73" spans="1:26" ht="13.5" hidden="1">
      <c r="A73" s="38" t="s">
        <v>116</v>
      </c>
      <c r="B73" s="18">
        <v>29160803</v>
      </c>
      <c r="C73" s="18"/>
      <c r="D73" s="19">
        <v>29755480</v>
      </c>
      <c r="E73" s="20">
        <v>29755480</v>
      </c>
      <c r="F73" s="20">
        <v>2750886</v>
      </c>
      <c r="G73" s="20">
        <v>2432928</v>
      </c>
      <c r="H73" s="20">
        <v>2541270</v>
      </c>
      <c r="I73" s="20">
        <v>7725084</v>
      </c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>
        <v>7725084</v>
      </c>
      <c r="W73" s="20">
        <v>6580920</v>
      </c>
      <c r="X73" s="20"/>
      <c r="Y73" s="19"/>
      <c r="Z73" s="22">
        <v>29755480</v>
      </c>
    </row>
    <row r="74" spans="1:26" ht="13.5" hidden="1">
      <c r="A74" s="38" t="s">
        <v>117</v>
      </c>
      <c r="B74" s="18">
        <v>-23157193</v>
      </c>
      <c r="C74" s="18"/>
      <c r="D74" s="19">
        <v>-22857140</v>
      </c>
      <c r="E74" s="20">
        <v>-22857140</v>
      </c>
      <c r="F74" s="20">
        <v>-1959277</v>
      </c>
      <c r="G74" s="20">
        <v>-2207765</v>
      </c>
      <c r="H74" s="20">
        <v>-1914031</v>
      </c>
      <c r="I74" s="20">
        <v>-6081073</v>
      </c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>
        <v>-6081073</v>
      </c>
      <c r="W74" s="20">
        <v>-5715694</v>
      </c>
      <c r="X74" s="20"/>
      <c r="Y74" s="19"/>
      <c r="Z74" s="22">
        <v>-22857140</v>
      </c>
    </row>
    <row r="75" spans="1:26" ht="13.5" hidden="1">
      <c r="A75" s="39" t="s">
        <v>118</v>
      </c>
      <c r="B75" s="27">
        <v>2736579</v>
      </c>
      <c r="C75" s="27"/>
      <c r="D75" s="28">
        <v>2521760</v>
      </c>
      <c r="E75" s="29">
        <v>2521760</v>
      </c>
      <c r="F75" s="29">
        <v>181064</v>
      </c>
      <c r="G75" s="29">
        <v>178768</v>
      </c>
      <c r="H75" s="29">
        <v>227538</v>
      </c>
      <c r="I75" s="29">
        <v>587370</v>
      </c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>
        <v>587370</v>
      </c>
      <c r="W75" s="29">
        <v>633730</v>
      </c>
      <c r="X75" s="29"/>
      <c r="Y75" s="28"/>
      <c r="Z75" s="30">
        <v>2521760</v>
      </c>
    </row>
    <row r="76" spans="1:26" ht="13.5" hidden="1">
      <c r="A76" s="41" t="s">
        <v>120</v>
      </c>
      <c r="B76" s="31">
        <v>483812956</v>
      </c>
      <c r="C76" s="31"/>
      <c r="D76" s="32">
        <v>519328669</v>
      </c>
      <c r="E76" s="33">
        <v>519328669</v>
      </c>
      <c r="F76" s="33">
        <v>40715850</v>
      </c>
      <c r="G76" s="33">
        <v>43314075</v>
      </c>
      <c r="H76" s="33">
        <v>43026622</v>
      </c>
      <c r="I76" s="33">
        <v>127056547</v>
      </c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>
        <v>127056547</v>
      </c>
      <c r="W76" s="33">
        <v>129160265</v>
      </c>
      <c r="X76" s="33"/>
      <c r="Y76" s="32"/>
      <c r="Z76" s="34">
        <v>519328669</v>
      </c>
    </row>
    <row r="77" spans="1:26" ht="13.5" hidden="1">
      <c r="A77" s="36" t="s">
        <v>31</v>
      </c>
      <c r="B77" s="18">
        <v>76517937</v>
      </c>
      <c r="C77" s="18"/>
      <c r="D77" s="19">
        <v>90155213</v>
      </c>
      <c r="E77" s="20">
        <v>90155213</v>
      </c>
      <c r="F77" s="20">
        <v>5632152</v>
      </c>
      <c r="G77" s="20">
        <v>6589540</v>
      </c>
      <c r="H77" s="20">
        <v>6937076</v>
      </c>
      <c r="I77" s="20">
        <v>19158768</v>
      </c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>
        <v>19158768</v>
      </c>
      <c r="W77" s="20">
        <v>22451265</v>
      </c>
      <c r="X77" s="20"/>
      <c r="Y77" s="19"/>
      <c r="Z77" s="22">
        <v>90155213</v>
      </c>
    </row>
    <row r="78" spans="1:26" ht="13.5" hidden="1">
      <c r="A78" s="37" t="s">
        <v>32</v>
      </c>
      <c r="B78" s="18">
        <v>404558441</v>
      </c>
      <c r="C78" s="18"/>
      <c r="D78" s="19">
        <v>426651696</v>
      </c>
      <c r="E78" s="20">
        <v>426651696</v>
      </c>
      <c r="F78" s="20">
        <v>34902634</v>
      </c>
      <c r="G78" s="20">
        <v>36545767</v>
      </c>
      <c r="H78" s="20">
        <v>35862007</v>
      </c>
      <c r="I78" s="20">
        <v>107310408</v>
      </c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>
        <v>107310408</v>
      </c>
      <c r="W78" s="20">
        <v>105994000</v>
      </c>
      <c r="X78" s="20"/>
      <c r="Y78" s="19"/>
      <c r="Z78" s="22">
        <v>426651696</v>
      </c>
    </row>
    <row r="79" spans="1:26" ht="13.5" hidden="1">
      <c r="A79" s="38" t="s">
        <v>113</v>
      </c>
      <c r="B79" s="18">
        <v>278954713</v>
      </c>
      <c r="C79" s="18"/>
      <c r="D79" s="19">
        <v>305427353</v>
      </c>
      <c r="E79" s="20">
        <v>305427353</v>
      </c>
      <c r="F79" s="20">
        <v>26129169</v>
      </c>
      <c r="G79" s="20">
        <v>27696376</v>
      </c>
      <c r="H79" s="20">
        <v>26548332</v>
      </c>
      <c r="I79" s="20">
        <v>80373877</v>
      </c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>
        <v>80373877</v>
      </c>
      <c r="W79" s="20">
        <v>76100000</v>
      </c>
      <c r="X79" s="20"/>
      <c r="Y79" s="19"/>
      <c r="Z79" s="22">
        <v>305427353</v>
      </c>
    </row>
    <row r="80" spans="1:26" ht="13.5" hidden="1">
      <c r="A80" s="38" t="s">
        <v>114</v>
      </c>
      <c r="B80" s="18">
        <v>50287077</v>
      </c>
      <c r="C80" s="18"/>
      <c r="D80" s="19">
        <v>44258477</v>
      </c>
      <c r="E80" s="20">
        <v>44258477</v>
      </c>
      <c r="F80" s="20">
        <v>3240710</v>
      </c>
      <c r="G80" s="20">
        <v>2913007</v>
      </c>
      <c r="H80" s="20">
        <v>3046468</v>
      </c>
      <c r="I80" s="20">
        <v>9200185</v>
      </c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>
        <v>9200185</v>
      </c>
      <c r="W80" s="20">
        <v>10699000</v>
      </c>
      <c r="X80" s="20"/>
      <c r="Y80" s="19"/>
      <c r="Z80" s="22">
        <v>44258477</v>
      </c>
    </row>
    <row r="81" spans="1:26" ht="13.5" hidden="1">
      <c r="A81" s="38" t="s">
        <v>115</v>
      </c>
      <c r="B81" s="18">
        <v>47769938</v>
      </c>
      <c r="C81" s="18"/>
      <c r="D81" s="19">
        <v>49547567</v>
      </c>
      <c r="E81" s="20">
        <v>49547567</v>
      </c>
      <c r="F81" s="20">
        <v>3601921</v>
      </c>
      <c r="G81" s="20">
        <v>3841016</v>
      </c>
      <c r="H81" s="20">
        <v>3940161</v>
      </c>
      <c r="I81" s="20">
        <v>11383098</v>
      </c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>
        <v>11383098</v>
      </c>
      <c r="W81" s="20">
        <v>12595000</v>
      </c>
      <c r="X81" s="20"/>
      <c r="Y81" s="19"/>
      <c r="Z81" s="22">
        <v>49547567</v>
      </c>
    </row>
    <row r="82" spans="1:26" ht="13.5" hidden="1">
      <c r="A82" s="38" t="s">
        <v>116</v>
      </c>
      <c r="B82" s="18">
        <v>27546713</v>
      </c>
      <c r="C82" s="18"/>
      <c r="D82" s="19">
        <v>27418299</v>
      </c>
      <c r="E82" s="20">
        <v>27418299</v>
      </c>
      <c r="F82" s="20">
        <v>1930834</v>
      </c>
      <c r="G82" s="20">
        <v>2095368</v>
      </c>
      <c r="H82" s="20">
        <v>2327046</v>
      </c>
      <c r="I82" s="20">
        <v>6353248</v>
      </c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>
        <v>6353248</v>
      </c>
      <c r="W82" s="20">
        <v>6600000</v>
      </c>
      <c r="X82" s="20"/>
      <c r="Y82" s="19"/>
      <c r="Z82" s="22">
        <v>27418299</v>
      </c>
    </row>
    <row r="83" spans="1:26" ht="13.5" hidden="1">
      <c r="A83" s="38" t="s">
        <v>117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118</v>
      </c>
      <c r="B84" s="27">
        <v>2736578</v>
      </c>
      <c r="C84" s="27"/>
      <c r="D84" s="28">
        <v>2521760</v>
      </c>
      <c r="E84" s="29">
        <v>2521760</v>
      </c>
      <c r="F84" s="29">
        <v>181064</v>
      </c>
      <c r="G84" s="29">
        <v>178768</v>
      </c>
      <c r="H84" s="29">
        <v>227539</v>
      </c>
      <c r="I84" s="29">
        <v>587371</v>
      </c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>
        <v>587371</v>
      </c>
      <c r="W84" s="29">
        <v>715000</v>
      </c>
      <c r="X84" s="29"/>
      <c r="Y84" s="28"/>
      <c r="Z84" s="30">
        <v>2521760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133" t="s">
        <v>76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0</v>
      </c>
      <c r="C5" s="18">
        <v>0</v>
      </c>
      <c r="D5" s="58">
        <v>34592020</v>
      </c>
      <c r="E5" s="59">
        <v>34592020</v>
      </c>
      <c r="F5" s="59">
        <v>35035846</v>
      </c>
      <c r="G5" s="59">
        <v>-147709</v>
      </c>
      <c r="H5" s="59">
        <v>100783</v>
      </c>
      <c r="I5" s="59">
        <v>34988920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34988920</v>
      </c>
      <c r="W5" s="59">
        <v>34146310</v>
      </c>
      <c r="X5" s="59">
        <v>842610</v>
      </c>
      <c r="Y5" s="60">
        <v>2.47</v>
      </c>
      <c r="Z5" s="61">
        <v>34592020</v>
      </c>
    </row>
    <row r="6" spans="1:26" ht="13.5">
      <c r="A6" s="57" t="s">
        <v>32</v>
      </c>
      <c r="B6" s="18">
        <v>0</v>
      </c>
      <c r="C6" s="18">
        <v>0</v>
      </c>
      <c r="D6" s="58">
        <v>335990270</v>
      </c>
      <c r="E6" s="59">
        <v>335990270</v>
      </c>
      <c r="F6" s="59">
        <v>23952648</v>
      </c>
      <c r="G6" s="59">
        <v>23692174</v>
      </c>
      <c r="H6" s="59">
        <v>24259999</v>
      </c>
      <c r="I6" s="59">
        <v>71904821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71904821</v>
      </c>
      <c r="W6" s="59">
        <v>89524737</v>
      </c>
      <c r="X6" s="59">
        <v>-17619916</v>
      </c>
      <c r="Y6" s="60">
        <v>-19.68</v>
      </c>
      <c r="Z6" s="61">
        <v>335990270</v>
      </c>
    </row>
    <row r="7" spans="1:26" ht="13.5">
      <c r="A7" s="57" t="s">
        <v>33</v>
      </c>
      <c r="B7" s="18">
        <v>0</v>
      </c>
      <c r="C7" s="18">
        <v>0</v>
      </c>
      <c r="D7" s="58">
        <v>3513250</v>
      </c>
      <c r="E7" s="59">
        <v>3513250</v>
      </c>
      <c r="F7" s="59">
        <v>197907</v>
      </c>
      <c r="G7" s="59">
        <v>247995</v>
      </c>
      <c r="H7" s="59">
        <v>199775</v>
      </c>
      <c r="I7" s="59">
        <v>645677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645677</v>
      </c>
      <c r="W7" s="59">
        <v>638772</v>
      </c>
      <c r="X7" s="59">
        <v>6905</v>
      </c>
      <c r="Y7" s="60">
        <v>1.08</v>
      </c>
      <c r="Z7" s="61">
        <v>3513250</v>
      </c>
    </row>
    <row r="8" spans="1:26" ht="13.5">
      <c r="A8" s="57" t="s">
        <v>34</v>
      </c>
      <c r="B8" s="18">
        <v>0</v>
      </c>
      <c r="C8" s="18">
        <v>0</v>
      </c>
      <c r="D8" s="58">
        <v>77796620</v>
      </c>
      <c r="E8" s="59">
        <v>77796620</v>
      </c>
      <c r="F8" s="59">
        <v>22315992</v>
      </c>
      <c r="G8" s="59">
        <v>3608103</v>
      </c>
      <c r="H8" s="59">
        <v>1212832</v>
      </c>
      <c r="I8" s="59">
        <v>27136927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27136927</v>
      </c>
      <c r="W8" s="59">
        <v>9335594</v>
      </c>
      <c r="X8" s="59">
        <v>17801333</v>
      </c>
      <c r="Y8" s="60">
        <v>190.68</v>
      </c>
      <c r="Z8" s="61">
        <v>77796620</v>
      </c>
    </row>
    <row r="9" spans="1:26" ht="13.5">
      <c r="A9" s="57" t="s">
        <v>35</v>
      </c>
      <c r="B9" s="18">
        <v>0</v>
      </c>
      <c r="C9" s="18">
        <v>0</v>
      </c>
      <c r="D9" s="58">
        <v>26971100</v>
      </c>
      <c r="E9" s="59">
        <v>26971100</v>
      </c>
      <c r="F9" s="59">
        <v>1703620</v>
      </c>
      <c r="G9" s="59">
        <v>1718398</v>
      </c>
      <c r="H9" s="59">
        <v>2104612</v>
      </c>
      <c r="I9" s="59">
        <v>5526630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5526630</v>
      </c>
      <c r="W9" s="59">
        <v>6702558</v>
      </c>
      <c r="X9" s="59">
        <v>-1175928</v>
      </c>
      <c r="Y9" s="60">
        <v>-17.54</v>
      </c>
      <c r="Z9" s="61">
        <v>26971100</v>
      </c>
    </row>
    <row r="10" spans="1:26" ht="25.5">
      <c r="A10" s="62" t="s">
        <v>105</v>
      </c>
      <c r="B10" s="63">
        <f>SUM(B5:B9)</f>
        <v>0</v>
      </c>
      <c r="C10" s="63">
        <f>SUM(C5:C9)</f>
        <v>0</v>
      </c>
      <c r="D10" s="64">
        <f aca="true" t="shared" si="0" ref="D10:Z10">SUM(D5:D9)</f>
        <v>478863260</v>
      </c>
      <c r="E10" s="65">
        <f t="shared" si="0"/>
        <v>478863260</v>
      </c>
      <c r="F10" s="65">
        <f t="shared" si="0"/>
        <v>83206013</v>
      </c>
      <c r="G10" s="65">
        <f t="shared" si="0"/>
        <v>29118961</v>
      </c>
      <c r="H10" s="65">
        <f t="shared" si="0"/>
        <v>27878001</v>
      </c>
      <c r="I10" s="65">
        <f t="shared" si="0"/>
        <v>140202975</v>
      </c>
      <c r="J10" s="65">
        <f t="shared" si="0"/>
        <v>0</v>
      </c>
      <c r="K10" s="65">
        <f t="shared" si="0"/>
        <v>0</v>
      </c>
      <c r="L10" s="65">
        <f t="shared" si="0"/>
        <v>0</v>
      </c>
      <c r="M10" s="65">
        <f t="shared" si="0"/>
        <v>0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140202975</v>
      </c>
      <c r="W10" s="65">
        <f t="shared" si="0"/>
        <v>140347971</v>
      </c>
      <c r="X10" s="65">
        <f t="shared" si="0"/>
        <v>-144996</v>
      </c>
      <c r="Y10" s="66">
        <f>+IF(W10&lt;&gt;0,(X10/W10)*100,0)</f>
        <v>-0.10331178923847784</v>
      </c>
      <c r="Z10" s="67">
        <f t="shared" si="0"/>
        <v>478863260</v>
      </c>
    </row>
    <row r="11" spans="1:26" ht="13.5">
      <c r="A11" s="57" t="s">
        <v>36</v>
      </c>
      <c r="B11" s="18">
        <v>0</v>
      </c>
      <c r="C11" s="18">
        <v>0</v>
      </c>
      <c r="D11" s="58">
        <v>148804480</v>
      </c>
      <c r="E11" s="59">
        <v>148804480</v>
      </c>
      <c r="F11" s="59">
        <v>11776115</v>
      </c>
      <c r="G11" s="59">
        <v>11304782</v>
      </c>
      <c r="H11" s="59">
        <v>11464981</v>
      </c>
      <c r="I11" s="59">
        <v>34545878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34545878</v>
      </c>
      <c r="W11" s="59">
        <v>37201212</v>
      </c>
      <c r="X11" s="59">
        <v>-2655334</v>
      </c>
      <c r="Y11" s="60">
        <v>-7.14</v>
      </c>
      <c r="Z11" s="61">
        <v>148804480</v>
      </c>
    </row>
    <row r="12" spans="1:26" ht="13.5">
      <c r="A12" s="57" t="s">
        <v>37</v>
      </c>
      <c r="B12" s="18">
        <v>0</v>
      </c>
      <c r="C12" s="18">
        <v>0</v>
      </c>
      <c r="D12" s="58">
        <v>8403570</v>
      </c>
      <c r="E12" s="59">
        <v>8403570</v>
      </c>
      <c r="F12" s="59">
        <v>650851</v>
      </c>
      <c r="G12" s="59">
        <v>656764</v>
      </c>
      <c r="H12" s="59">
        <v>663303</v>
      </c>
      <c r="I12" s="59">
        <v>1970918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1970918</v>
      </c>
      <c r="W12" s="59">
        <v>2100894</v>
      </c>
      <c r="X12" s="59">
        <v>-129976</v>
      </c>
      <c r="Y12" s="60">
        <v>-6.19</v>
      </c>
      <c r="Z12" s="61">
        <v>8403570</v>
      </c>
    </row>
    <row r="13" spans="1:26" ht="13.5">
      <c r="A13" s="57" t="s">
        <v>106</v>
      </c>
      <c r="B13" s="18">
        <v>0</v>
      </c>
      <c r="C13" s="18">
        <v>0</v>
      </c>
      <c r="D13" s="58">
        <v>20111840</v>
      </c>
      <c r="E13" s="59">
        <v>20111840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5027967</v>
      </c>
      <c r="X13" s="59">
        <v>-5027967</v>
      </c>
      <c r="Y13" s="60">
        <v>-100</v>
      </c>
      <c r="Z13" s="61">
        <v>20111840</v>
      </c>
    </row>
    <row r="14" spans="1:26" ht="13.5">
      <c r="A14" s="57" t="s">
        <v>38</v>
      </c>
      <c r="B14" s="18">
        <v>0</v>
      </c>
      <c r="C14" s="18">
        <v>0</v>
      </c>
      <c r="D14" s="58">
        <v>8049540</v>
      </c>
      <c r="E14" s="59">
        <v>8049540</v>
      </c>
      <c r="F14" s="59">
        <v>413527</v>
      </c>
      <c r="G14" s="59">
        <v>416813</v>
      </c>
      <c r="H14" s="59">
        <v>862964</v>
      </c>
      <c r="I14" s="59">
        <v>1693304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1693304</v>
      </c>
      <c r="W14" s="59">
        <v>2012391</v>
      </c>
      <c r="X14" s="59">
        <v>-319087</v>
      </c>
      <c r="Y14" s="60">
        <v>-15.86</v>
      </c>
      <c r="Z14" s="61">
        <v>8049540</v>
      </c>
    </row>
    <row r="15" spans="1:26" ht="13.5">
      <c r="A15" s="57" t="s">
        <v>39</v>
      </c>
      <c r="B15" s="18">
        <v>0</v>
      </c>
      <c r="C15" s="18">
        <v>0</v>
      </c>
      <c r="D15" s="58">
        <v>211805400</v>
      </c>
      <c r="E15" s="59">
        <v>211805400</v>
      </c>
      <c r="F15" s="59">
        <v>21188626</v>
      </c>
      <c r="G15" s="59">
        <v>20469083</v>
      </c>
      <c r="H15" s="59">
        <v>13766608</v>
      </c>
      <c r="I15" s="59">
        <v>55424317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55424317</v>
      </c>
      <c r="W15" s="59">
        <v>54853843</v>
      </c>
      <c r="X15" s="59">
        <v>570474</v>
      </c>
      <c r="Y15" s="60">
        <v>1.04</v>
      </c>
      <c r="Z15" s="61">
        <v>211805400</v>
      </c>
    </row>
    <row r="16" spans="1:26" ht="13.5">
      <c r="A16" s="68" t="s">
        <v>40</v>
      </c>
      <c r="B16" s="18">
        <v>0</v>
      </c>
      <c r="C16" s="18">
        <v>0</v>
      </c>
      <c r="D16" s="58">
        <v>100000</v>
      </c>
      <c r="E16" s="59">
        <v>100000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>
        <v>0</v>
      </c>
      <c r="X16" s="59">
        <v>0</v>
      </c>
      <c r="Y16" s="60">
        <v>0</v>
      </c>
      <c r="Z16" s="61">
        <v>100000</v>
      </c>
    </row>
    <row r="17" spans="1:26" ht="13.5">
      <c r="A17" s="57" t="s">
        <v>41</v>
      </c>
      <c r="B17" s="18">
        <v>0</v>
      </c>
      <c r="C17" s="18">
        <v>0</v>
      </c>
      <c r="D17" s="58">
        <v>95497260</v>
      </c>
      <c r="E17" s="59">
        <v>95497260</v>
      </c>
      <c r="F17" s="59">
        <v>4576115</v>
      </c>
      <c r="G17" s="59">
        <v>7820544</v>
      </c>
      <c r="H17" s="59">
        <v>6593417</v>
      </c>
      <c r="I17" s="59">
        <v>18990076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18990076</v>
      </c>
      <c r="W17" s="59">
        <v>22094108</v>
      </c>
      <c r="X17" s="59">
        <v>-3104032</v>
      </c>
      <c r="Y17" s="60">
        <v>-14.05</v>
      </c>
      <c r="Z17" s="61">
        <v>95497260</v>
      </c>
    </row>
    <row r="18" spans="1:26" ht="13.5">
      <c r="A18" s="69" t="s">
        <v>42</v>
      </c>
      <c r="B18" s="70">
        <f>SUM(B11:B17)</f>
        <v>0</v>
      </c>
      <c r="C18" s="70">
        <f>SUM(C11:C17)</f>
        <v>0</v>
      </c>
      <c r="D18" s="71">
        <f aca="true" t="shared" si="1" ref="D18:Z18">SUM(D11:D17)</f>
        <v>492772090</v>
      </c>
      <c r="E18" s="72">
        <f t="shared" si="1"/>
        <v>492772090</v>
      </c>
      <c r="F18" s="72">
        <f t="shared" si="1"/>
        <v>38605234</v>
      </c>
      <c r="G18" s="72">
        <f t="shared" si="1"/>
        <v>40667986</v>
      </c>
      <c r="H18" s="72">
        <f t="shared" si="1"/>
        <v>33351273</v>
      </c>
      <c r="I18" s="72">
        <f t="shared" si="1"/>
        <v>112624493</v>
      </c>
      <c r="J18" s="72">
        <f t="shared" si="1"/>
        <v>0</v>
      </c>
      <c r="K18" s="72">
        <f t="shared" si="1"/>
        <v>0</v>
      </c>
      <c r="L18" s="72">
        <f t="shared" si="1"/>
        <v>0</v>
      </c>
      <c r="M18" s="72">
        <f t="shared" si="1"/>
        <v>0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112624493</v>
      </c>
      <c r="W18" s="72">
        <f t="shared" si="1"/>
        <v>123290415</v>
      </c>
      <c r="X18" s="72">
        <f t="shared" si="1"/>
        <v>-10665922</v>
      </c>
      <c r="Y18" s="66">
        <f>+IF(W18&lt;&gt;0,(X18/W18)*100,0)</f>
        <v>-8.651055315208405</v>
      </c>
      <c r="Z18" s="73">
        <f t="shared" si="1"/>
        <v>492772090</v>
      </c>
    </row>
    <row r="19" spans="1:26" ht="13.5">
      <c r="A19" s="69" t="s">
        <v>43</v>
      </c>
      <c r="B19" s="74">
        <f>+B10-B18</f>
        <v>0</v>
      </c>
      <c r="C19" s="74">
        <f>+C10-C18</f>
        <v>0</v>
      </c>
      <c r="D19" s="75">
        <f aca="true" t="shared" si="2" ref="D19:Z19">+D10-D18</f>
        <v>-13908830</v>
      </c>
      <c r="E19" s="76">
        <f t="shared" si="2"/>
        <v>-13908830</v>
      </c>
      <c r="F19" s="76">
        <f t="shared" si="2"/>
        <v>44600779</v>
      </c>
      <c r="G19" s="76">
        <f t="shared" si="2"/>
        <v>-11549025</v>
      </c>
      <c r="H19" s="76">
        <f t="shared" si="2"/>
        <v>-5473272</v>
      </c>
      <c r="I19" s="76">
        <f t="shared" si="2"/>
        <v>27578482</v>
      </c>
      <c r="J19" s="76">
        <f t="shared" si="2"/>
        <v>0</v>
      </c>
      <c r="K19" s="76">
        <f t="shared" si="2"/>
        <v>0</v>
      </c>
      <c r="L19" s="76">
        <f t="shared" si="2"/>
        <v>0</v>
      </c>
      <c r="M19" s="76">
        <f t="shared" si="2"/>
        <v>0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27578482</v>
      </c>
      <c r="W19" s="76">
        <f>IF(E10=E18,0,W10-W18)</f>
        <v>17057556</v>
      </c>
      <c r="X19" s="76">
        <f t="shared" si="2"/>
        <v>10520926</v>
      </c>
      <c r="Y19" s="77">
        <f>+IF(W19&lt;&gt;0,(X19/W19)*100,0)</f>
        <v>61.678976753762385</v>
      </c>
      <c r="Z19" s="78">
        <f t="shared" si="2"/>
        <v>-13908830</v>
      </c>
    </row>
    <row r="20" spans="1:26" ht="13.5">
      <c r="A20" s="57" t="s">
        <v>44</v>
      </c>
      <c r="B20" s="18">
        <v>0</v>
      </c>
      <c r="C20" s="18">
        <v>0</v>
      </c>
      <c r="D20" s="58">
        <v>21078970</v>
      </c>
      <c r="E20" s="59">
        <v>21078970</v>
      </c>
      <c r="F20" s="59">
        <v>763509</v>
      </c>
      <c r="G20" s="59">
        <v>1642451</v>
      </c>
      <c r="H20" s="59">
        <v>2818480</v>
      </c>
      <c r="I20" s="59">
        <v>5224440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5224440</v>
      </c>
      <c r="W20" s="59">
        <v>2545475</v>
      </c>
      <c r="X20" s="59">
        <v>2678965</v>
      </c>
      <c r="Y20" s="60">
        <v>105.24</v>
      </c>
      <c r="Z20" s="61">
        <v>21078970</v>
      </c>
    </row>
    <row r="21" spans="1:26" ht="13.5">
      <c r="A21" s="57" t="s">
        <v>107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>
        <v>0</v>
      </c>
      <c r="X21" s="81">
        <v>0</v>
      </c>
      <c r="Y21" s="82">
        <v>0</v>
      </c>
      <c r="Z21" s="83">
        <v>0</v>
      </c>
    </row>
    <row r="22" spans="1:26" ht="25.5">
      <c r="A22" s="84" t="s">
        <v>108</v>
      </c>
      <c r="B22" s="85">
        <f>SUM(B19:B21)</f>
        <v>0</v>
      </c>
      <c r="C22" s="85">
        <f>SUM(C19:C21)</f>
        <v>0</v>
      </c>
      <c r="D22" s="86">
        <f aca="true" t="shared" si="3" ref="D22:Z22">SUM(D19:D21)</f>
        <v>7170140</v>
      </c>
      <c r="E22" s="87">
        <f t="shared" si="3"/>
        <v>7170140</v>
      </c>
      <c r="F22" s="87">
        <f t="shared" si="3"/>
        <v>45364288</v>
      </c>
      <c r="G22" s="87">
        <f t="shared" si="3"/>
        <v>-9906574</v>
      </c>
      <c r="H22" s="87">
        <f t="shared" si="3"/>
        <v>-2654792</v>
      </c>
      <c r="I22" s="87">
        <f t="shared" si="3"/>
        <v>32802922</v>
      </c>
      <c r="J22" s="87">
        <f t="shared" si="3"/>
        <v>0</v>
      </c>
      <c r="K22" s="87">
        <f t="shared" si="3"/>
        <v>0</v>
      </c>
      <c r="L22" s="87">
        <f t="shared" si="3"/>
        <v>0</v>
      </c>
      <c r="M22" s="87">
        <f t="shared" si="3"/>
        <v>0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32802922</v>
      </c>
      <c r="W22" s="87">
        <f t="shared" si="3"/>
        <v>19603031</v>
      </c>
      <c r="X22" s="87">
        <f t="shared" si="3"/>
        <v>13199891</v>
      </c>
      <c r="Y22" s="88">
        <f>+IF(W22&lt;&gt;0,(X22/W22)*100,0)</f>
        <v>67.33596962632973</v>
      </c>
      <c r="Z22" s="89">
        <f t="shared" si="3"/>
        <v>7170140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0</v>
      </c>
      <c r="C24" s="74">
        <f>SUM(C22:C23)</f>
        <v>0</v>
      </c>
      <c r="D24" s="75">
        <f aca="true" t="shared" si="4" ref="D24:Z24">SUM(D22:D23)</f>
        <v>7170140</v>
      </c>
      <c r="E24" s="76">
        <f t="shared" si="4"/>
        <v>7170140</v>
      </c>
      <c r="F24" s="76">
        <f t="shared" si="4"/>
        <v>45364288</v>
      </c>
      <c r="G24" s="76">
        <f t="shared" si="4"/>
        <v>-9906574</v>
      </c>
      <c r="H24" s="76">
        <f t="shared" si="4"/>
        <v>-2654792</v>
      </c>
      <c r="I24" s="76">
        <f t="shared" si="4"/>
        <v>32802922</v>
      </c>
      <c r="J24" s="76">
        <f t="shared" si="4"/>
        <v>0</v>
      </c>
      <c r="K24" s="76">
        <f t="shared" si="4"/>
        <v>0</v>
      </c>
      <c r="L24" s="76">
        <f t="shared" si="4"/>
        <v>0</v>
      </c>
      <c r="M24" s="76">
        <f t="shared" si="4"/>
        <v>0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32802922</v>
      </c>
      <c r="W24" s="76">
        <f t="shared" si="4"/>
        <v>19603031</v>
      </c>
      <c r="X24" s="76">
        <f t="shared" si="4"/>
        <v>13199891</v>
      </c>
      <c r="Y24" s="77">
        <f>+IF(W24&lt;&gt;0,(X24/W24)*100,0)</f>
        <v>67.33596962632973</v>
      </c>
      <c r="Z24" s="78">
        <f t="shared" si="4"/>
        <v>7170140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109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0</v>
      </c>
      <c r="C27" s="21">
        <v>0</v>
      </c>
      <c r="D27" s="98">
        <v>54440170</v>
      </c>
      <c r="E27" s="99">
        <v>54909170</v>
      </c>
      <c r="F27" s="99">
        <v>1033596</v>
      </c>
      <c r="G27" s="99">
        <v>1820374</v>
      </c>
      <c r="H27" s="99">
        <v>3514785</v>
      </c>
      <c r="I27" s="99">
        <v>6368755</v>
      </c>
      <c r="J27" s="99">
        <v>0</v>
      </c>
      <c r="K27" s="99">
        <v>0</v>
      </c>
      <c r="L27" s="99">
        <v>0</v>
      </c>
      <c r="M27" s="99">
        <v>0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6368755</v>
      </c>
      <c r="W27" s="99">
        <v>6496820</v>
      </c>
      <c r="X27" s="99">
        <v>-128065</v>
      </c>
      <c r="Y27" s="100">
        <v>-1.97</v>
      </c>
      <c r="Z27" s="101">
        <v>54909170</v>
      </c>
    </row>
    <row r="28" spans="1:26" ht="13.5">
      <c r="A28" s="102" t="s">
        <v>44</v>
      </c>
      <c r="B28" s="18">
        <v>0</v>
      </c>
      <c r="C28" s="18">
        <v>0</v>
      </c>
      <c r="D28" s="58">
        <v>21078970</v>
      </c>
      <c r="E28" s="59">
        <v>21478970</v>
      </c>
      <c r="F28" s="59">
        <v>763509</v>
      </c>
      <c r="G28" s="59">
        <v>1342452</v>
      </c>
      <c r="H28" s="59">
        <v>2818480</v>
      </c>
      <c r="I28" s="59">
        <v>4924441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4924441</v>
      </c>
      <c r="W28" s="59">
        <v>0</v>
      </c>
      <c r="X28" s="59">
        <v>4924441</v>
      </c>
      <c r="Y28" s="60">
        <v>0</v>
      </c>
      <c r="Z28" s="61">
        <v>21478970</v>
      </c>
    </row>
    <row r="29" spans="1:26" ht="13.5">
      <c r="A29" s="57" t="s">
        <v>110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>
        <v>0</v>
      </c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0</v>
      </c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0</v>
      </c>
      <c r="C31" s="18">
        <v>0</v>
      </c>
      <c r="D31" s="58">
        <v>33361200</v>
      </c>
      <c r="E31" s="59">
        <v>33430200</v>
      </c>
      <c r="F31" s="59">
        <v>270086</v>
      </c>
      <c r="G31" s="59">
        <v>477922</v>
      </c>
      <c r="H31" s="59">
        <v>696305</v>
      </c>
      <c r="I31" s="59">
        <v>1444313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1444313</v>
      </c>
      <c r="W31" s="59">
        <v>0</v>
      </c>
      <c r="X31" s="59">
        <v>1444313</v>
      </c>
      <c r="Y31" s="60">
        <v>0</v>
      </c>
      <c r="Z31" s="61">
        <v>33430200</v>
      </c>
    </row>
    <row r="32" spans="1:26" ht="13.5">
      <c r="A32" s="69" t="s">
        <v>50</v>
      </c>
      <c r="B32" s="21">
        <f>SUM(B28:B31)</f>
        <v>0</v>
      </c>
      <c r="C32" s="21">
        <f>SUM(C28:C31)</f>
        <v>0</v>
      </c>
      <c r="D32" s="98">
        <f aca="true" t="shared" si="5" ref="D32:Z32">SUM(D28:D31)</f>
        <v>54440170</v>
      </c>
      <c r="E32" s="99">
        <f t="shared" si="5"/>
        <v>54909170</v>
      </c>
      <c r="F32" s="99">
        <f t="shared" si="5"/>
        <v>1033595</v>
      </c>
      <c r="G32" s="99">
        <f t="shared" si="5"/>
        <v>1820374</v>
      </c>
      <c r="H32" s="99">
        <f t="shared" si="5"/>
        <v>3514785</v>
      </c>
      <c r="I32" s="99">
        <f t="shared" si="5"/>
        <v>6368754</v>
      </c>
      <c r="J32" s="99">
        <f t="shared" si="5"/>
        <v>0</v>
      </c>
      <c r="K32" s="99">
        <f t="shared" si="5"/>
        <v>0</v>
      </c>
      <c r="L32" s="99">
        <f t="shared" si="5"/>
        <v>0</v>
      </c>
      <c r="M32" s="99">
        <f t="shared" si="5"/>
        <v>0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6368754</v>
      </c>
      <c r="W32" s="99">
        <f t="shared" si="5"/>
        <v>0</v>
      </c>
      <c r="X32" s="99">
        <f t="shared" si="5"/>
        <v>6368754</v>
      </c>
      <c r="Y32" s="100">
        <f>+IF(W32&lt;&gt;0,(X32/W32)*100,0)</f>
        <v>0</v>
      </c>
      <c r="Z32" s="101">
        <f t="shared" si="5"/>
        <v>54909170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0</v>
      </c>
      <c r="C35" s="18">
        <v>0</v>
      </c>
      <c r="D35" s="58">
        <v>125760928</v>
      </c>
      <c r="E35" s="59">
        <v>125291928</v>
      </c>
      <c r="F35" s="59">
        <v>163068414</v>
      </c>
      <c r="G35" s="59">
        <v>153792002</v>
      </c>
      <c r="H35" s="59">
        <v>138580510</v>
      </c>
      <c r="I35" s="59">
        <v>138580510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138580510</v>
      </c>
      <c r="W35" s="59">
        <v>31322982</v>
      </c>
      <c r="X35" s="59">
        <v>107257528</v>
      </c>
      <c r="Y35" s="60">
        <v>342.42</v>
      </c>
      <c r="Z35" s="61">
        <v>125291928</v>
      </c>
    </row>
    <row r="36" spans="1:26" ht="13.5">
      <c r="A36" s="57" t="s">
        <v>53</v>
      </c>
      <c r="B36" s="18">
        <v>0</v>
      </c>
      <c r="C36" s="18">
        <v>0</v>
      </c>
      <c r="D36" s="58">
        <v>571335534</v>
      </c>
      <c r="E36" s="59">
        <v>571804534</v>
      </c>
      <c r="F36" s="59">
        <v>533714669</v>
      </c>
      <c r="G36" s="59">
        <v>532245573</v>
      </c>
      <c r="H36" s="59">
        <v>535523745</v>
      </c>
      <c r="I36" s="59">
        <v>535523745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535523745</v>
      </c>
      <c r="W36" s="59">
        <v>142951134</v>
      </c>
      <c r="X36" s="59">
        <v>392572611</v>
      </c>
      <c r="Y36" s="60">
        <v>274.62</v>
      </c>
      <c r="Z36" s="61">
        <v>571804534</v>
      </c>
    </row>
    <row r="37" spans="1:26" ht="13.5">
      <c r="A37" s="57" t="s">
        <v>54</v>
      </c>
      <c r="B37" s="18">
        <v>0</v>
      </c>
      <c r="C37" s="18">
        <v>0</v>
      </c>
      <c r="D37" s="58">
        <v>78928155</v>
      </c>
      <c r="E37" s="59">
        <v>78928155</v>
      </c>
      <c r="F37" s="59">
        <v>74587634</v>
      </c>
      <c r="G37" s="59">
        <v>69621014</v>
      </c>
      <c r="H37" s="59">
        <v>61071964</v>
      </c>
      <c r="I37" s="59">
        <v>61071964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61071964</v>
      </c>
      <c r="W37" s="59">
        <v>19732039</v>
      </c>
      <c r="X37" s="59">
        <v>41339925</v>
      </c>
      <c r="Y37" s="60">
        <v>209.51</v>
      </c>
      <c r="Z37" s="61">
        <v>78928155</v>
      </c>
    </row>
    <row r="38" spans="1:26" ht="13.5">
      <c r="A38" s="57" t="s">
        <v>55</v>
      </c>
      <c r="B38" s="18">
        <v>0</v>
      </c>
      <c r="C38" s="18">
        <v>0</v>
      </c>
      <c r="D38" s="58">
        <v>97782297</v>
      </c>
      <c r="E38" s="59">
        <v>97782297</v>
      </c>
      <c r="F38" s="59">
        <v>96486636</v>
      </c>
      <c r="G38" s="59">
        <v>96931995</v>
      </c>
      <c r="H38" s="59">
        <v>96208963</v>
      </c>
      <c r="I38" s="59">
        <v>96208963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96208963</v>
      </c>
      <c r="W38" s="59">
        <v>24445574</v>
      </c>
      <c r="X38" s="59">
        <v>71763389</v>
      </c>
      <c r="Y38" s="60">
        <v>293.56</v>
      </c>
      <c r="Z38" s="61">
        <v>97782297</v>
      </c>
    </row>
    <row r="39" spans="1:26" ht="13.5">
      <c r="A39" s="57" t="s">
        <v>56</v>
      </c>
      <c r="B39" s="18">
        <v>0</v>
      </c>
      <c r="C39" s="18">
        <v>0</v>
      </c>
      <c r="D39" s="58">
        <v>520386010</v>
      </c>
      <c r="E39" s="59">
        <v>520386010</v>
      </c>
      <c r="F39" s="59">
        <v>525708813</v>
      </c>
      <c r="G39" s="59">
        <v>519484566</v>
      </c>
      <c r="H39" s="59">
        <v>516823328</v>
      </c>
      <c r="I39" s="59">
        <v>516823328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516823328</v>
      </c>
      <c r="W39" s="59">
        <v>130096503</v>
      </c>
      <c r="X39" s="59">
        <v>386726825</v>
      </c>
      <c r="Y39" s="60">
        <v>297.26</v>
      </c>
      <c r="Z39" s="61">
        <v>520386010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0</v>
      </c>
      <c r="C42" s="18">
        <v>0</v>
      </c>
      <c r="D42" s="58">
        <v>55732175</v>
      </c>
      <c r="E42" s="59">
        <v>55732188</v>
      </c>
      <c r="F42" s="59">
        <v>17924936</v>
      </c>
      <c r="G42" s="59">
        <v>-6008455</v>
      </c>
      <c r="H42" s="59">
        <v>-10201519</v>
      </c>
      <c r="I42" s="59">
        <v>1714962</v>
      </c>
      <c r="J42" s="59">
        <v>0</v>
      </c>
      <c r="K42" s="59">
        <v>0</v>
      </c>
      <c r="L42" s="59">
        <v>0</v>
      </c>
      <c r="M42" s="59">
        <v>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1714962</v>
      </c>
      <c r="W42" s="59">
        <v>5897931</v>
      </c>
      <c r="X42" s="59">
        <v>-4182969</v>
      </c>
      <c r="Y42" s="60">
        <v>-70.92</v>
      </c>
      <c r="Z42" s="61">
        <v>55732188</v>
      </c>
    </row>
    <row r="43" spans="1:26" ht="13.5">
      <c r="A43" s="57" t="s">
        <v>59</v>
      </c>
      <c r="B43" s="18">
        <v>0</v>
      </c>
      <c r="C43" s="18">
        <v>0</v>
      </c>
      <c r="D43" s="58">
        <v>-48946723</v>
      </c>
      <c r="E43" s="59">
        <v>-49415720</v>
      </c>
      <c r="F43" s="59">
        <v>485319</v>
      </c>
      <c r="G43" s="59">
        <v>215945</v>
      </c>
      <c r="H43" s="59">
        <v>170118</v>
      </c>
      <c r="I43" s="59">
        <v>871382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871382</v>
      </c>
      <c r="W43" s="59">
        <v>-4402305</v>
      </c>
      <c r="X43" s="59">
        <v>5273687</v>
      </c>
      <c r="Y43" s="60">
        <v>-119.79</v>
      </c>
      <c r="Z43" s="61">
        <v>-49415720</v>
      </c>
    </row>
    <row r="44" spans="1:26" ht="13.5">
      <c r="A44" s="57" t="s">
        <v>60</v>
      </c>
      <c r="B44" s="18">
        <v>0</v>
      </c>
      <c r="C44" s="18">
        <v>0</v>
      </c>
      <c r="D44" s="58">
        <v>-3108860</v>
      </c>
      <c r="E44" s="59">
        <v>-3108861</v>
      </c>
      <c r="F44" s="59">
        <v>65335</v>
      </c>
      <c r="G44" s="59">
        <v>66580</v>
      </c>
      <c r="H44" s="59">
        <v>-714568</v>
      </c>
      <c r="I44" s="59">
        <v>-582653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-582653</v>
      </c>
      <c r="W44" s="59">
        <v>-721930</v>
      </c>
      <c r="X44" s="59">
        <v>139277</v>
      </c>
      <c r="Y44" s="60">
        <v>-19.29</v>
      </c>
      <c r="Z44" s="61">
        <v>-3108861</v>
      </c>
    </row>
    <row r="45" spans="1:26" ht="13.5">
      <c r="A45" s="69" t="s">
        <v>61</v>
      </c>
      <c r="B45" s="21">
        <v>0</v>
      </c>
      <c r="C45" s="21">
        <v>0</v>
      </c>
      <c r="D45" s="98">
        <v>78551700</v>
      </c>
      <c r="E45" s="99">
        <v>64404738</v>
      </c>
      <c r="F45" s="99">
        <v>79672722</v>
      </c>
      <c r="G45" s="99">
        <v>73946792</v>
      </c>
      <c r="H45" s="99">
        <v>63200823</v>
      </c>
      <c r="I45" s="99">
        <v>63200823</v>
      </c>
      <c r="J45" s="99">
        <v>0</v>
      </c>
      <c r="K45" s="99">
        <v>0</v>
      </c>
      <c r="L45" s="99">
        <v>0</v>
      </c>
      <c r="M45" s="99">
        <v>0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63200823</v>
      </c>
      <c r="W45" s="99">
        <v>61970827</v>
      </c>
      <c r="X45" s="99">
        <v>1229996</v>
      </c>
      <c r="Y45" s="100">
        <v>1.98</v>
      </c>
      <c r="Z45" s="101">
        <v>64404738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111</v>
      </c>
      <c r="B47" s="114" t="s">
        <v>96</v>
      </c>
      <c r="C47" s="114"/>
      <c r="D47" s="115" t="s">
        <v>97</v>
      </c>
      <c r="E47" s="116" t="s">
        <v>98</v>
      </c>
      <c r="F47" s="117"/>
      <c r="G47" s="117"/>
      <c r="H47" s="117"/>
      <c r="I47" s="118" t="s">
        <v>99</v>
      </c>
      <c r="J47" s="117"/>
      <c r="K47" s="117"/>
      <c r="L47" s="117"/>
      <c r="M47" s="119"/>
      <c r="N47" s="119"/>
      <c r="O47" s="119"/>
      <c r="P47" s="119"/>
      <c r="Q47" s="119"/>
      <c r="R47" s="119"/>
      <c r="S47" s="119"/>
      <c r="T47" s="119"/>
      <c r="U47" s="119"/>
      <c r="V47" s="118" t="s">
        <v>100</v>
      </c>
      <c r="W47" s="118" t="s">
        <v>101</v>
      </c>
      <c r="X47" s="118" t="s">
        <v>102</v>
      </c>
      <c r="Y47" s="118" t="s">
        <v>103</v>
      </c>
      <c r="Z47" s="120" t="s">
        <v>104</v>
      </c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26060653</v>
      </c>
      <c r="C49" s="51">
        <v>0</v>
      </c>
      <c r="D49" s="128">
        <v>1479280</v>
      </c>
      <c r="E49" s="53">
        <v>891748</v>
      </c>
      <c r="F49" s="53">
        <v>0</v>
      </c>
      <c r="G49" s="53">
        <v>0</v>
      </c>
      <c r="H49" s="53">
        <v>0</v>
      </c>
      <c r="I49" s="53">
        <v>843285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620840</v>
      </c>
      <c r="W49" s="53">
        <v>1970691</v>
      </c>
      <c r="X49" s="53">
        <v>12600558</v>
      </c>
      <c r="Y49" s="53">
        <v>2736313</v>
      </c>
      <c r="Z49" s="129">
        <v>47203368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17390349</v>
      </c>
      <c r="C51" s="51">
        <v>0</v>
      </c>
      <c r="D51" s="128">
        <v>65779</v>
      </c>
      <c r="E51" s="53">
        <v>320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29">
        <v>17456448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112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89.54886847563719</v>
      </c>
      <c r="E58" s="7">
        <f t="shared" si="6"/>
        <v>90.00000241934659</v>
      </c>
      <c r="F58" s="7">
        <f t="shared" si="6"/>
        <v>46.48005472255531</v>
      </c>
      <c r="G58" s="7">
        <f t="shared" si="6"/>
        <v>137.34599254416085</v>
      </c>
      <c r="H58" s="7">
        <f t="shared" si="6"/>
        <v>123.3925970999852</v>
      </c>
      <c r="I58" s="7">
        <f t="shared" si="6"/>
        <v>84.15496757581413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84.15496757581413</v>
      </c>
      <c r="W58" s="7">
        <f t="shared" si="6"/>
        <v>87.69921531129373</v>
      </c>
      <c r="X58" s="7">
        <f t="shared" si="6"/>
        <v>0</v>
      </c>
      <c r="Y58" s="7">
        <f t="shared" si="6"/>
        <v>0</v>
      </c>
      <c r="Z58" s="8">
        <f t="shared" si="6"/>
        <v>90.00000241934659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90.00000292857413</v>
      </c>
      <c r="E59" s="10">
        <f t="shared" si="7"/>
        <v>90.00000292857413</v>
      </c>
      <c r="F59" s="10">
        <f t="shared" si="7"/>
        <v>7.881878474421224</v>
      </c>
      <c r="G59" s="10">
        <f t="shared" si="7"/>
        <v>-3139.40908373006</v>
      </c>
      <c r="H59" s="10">
        <f t="shared" si="7"/>
        <v>5615.584235743761</v>
      </c>
      <c r="I59" s="10">
        <f t="shared" si="7"/>
        <v>35.46411695578513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35.46411695578513</v>
      </c>
      <c r="W59" s="10">
        <f t="shared" si="7"/>
        <v>8.082603947542209</v>
      </c>
      <c r="X59" s="10">
        <f t="shared" si="7"/>
        <v>0</v>
      </c>
      <c r="Y59" s="10">
        <f t="shared" si="7"/>
        <v>0</v>
      </c>
      <c r="Z59" s="11">
        <f t="shared" si="7"/>
        <v>90.00000292857413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90.00000148813834</v>
      </c>
      <c r="E60" s="13">
        <f t="shared" si="7"/>
        <v>90.00000148813834</v>
      </c>
      <c r="F60" s="13">
        <f t="shared" si="7"/>
        <v>103.56305908223591</v>
      </c>
      <c r="G60" s="13">
        <f t="shared" si="7"/>
        <v>114.63888877398925</v>
      </c>
      <c r="H60" s="13">
        <f t="shared" si="7"/>
        <v>108.63145130385207</v>
      </c>
      <c r="I60" s="13">
        <f t="shared" si="7"/>
        <v>108.9225004815741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108.9225004815741</v>
      </c>
      <c r="W60" s="13">
        <f t="shared" si="7"/>
        <v>93.4800100402907</v>
      </c>
      <c r="X60" s="13">
        <f t="shared" si="7"/>
        <v>0</v>
      </c>
      <c r="Y60" s="13">
        <f t="shared" si="7"/>
        <v>0</v>
      </c>
      <c r="Z60" s="14">
        <f t="shared" si="7"/>
        <v>90.00000148813834</v>
      </c>
    </row>
    <row r="61" spans="1:26" ht="13.5">
      <c r="A61" s="38" t="s">
        <v>113</v>
      </c>
      <c r="B61" s="12">
        <f t="shared" si="7"/>
        <v>0</v>
      </c>
      <c r="C61" s="12">
        <f t="shared" si="7"/>
        <v>0</v>
      </c>
      <c r="D61" s="3">
        <f t="shared" si="7"/>
        <v>90.00000072369829</v>
      </c>
      <c r="E61" s="13">
        <f t="shared" si="7"/>
        <v>90.00000072369829</v>
      </c>
      <c r="F61" s="13">
        <f t="shared" si="7"/>
        <v>103.317172508241</v>
      </c>
      <c r="G61" s="13">
        <f t="shared" si="7"/>
        <v>108.54016048594164</v>
      </c>
      <c r="H61" s="13">
        <f t="shared" si="7"/>
        <v>106.45904415498953</v>
      </c>
      <c r="I61" s="13">
        <f t="shared" si="7"/>
        <v>106.13530768965317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106.13530768965317</v>
      </c>
      <c r="W61" s="13">
        <f t="shared" si="7"/>
        <v>86.80314490321018</v>
      </c>
      <c r="X61" s="13">
        <f t="shared" si="7"/>
        <v>0</v>
      </c>
      <c r="Y61" s="13">
        <f t="shared" si="7"/>
        <v>0</v>
      </c>
      <c r="Z61" s="14">
        <f t="shared" si="7"/>
        <v>90.00000072369829</v>
      </c>
    </row>
    <row r="62" spans="1:26" ht="13.5">
      <c r="A62" s="38" t="s">
        <v>114</v>
      </c>
      <c r="B62" s="12">
        <f t="shared" si="7"/>
        <v>0</v>
      </c>
      <c r="C62" s="12">
        <f t="shared" si="7"/>
        <v>0</v>
      </c>
      <c r="D62" s="3">
        <f t="shared" si="7"/>
        <v>90.00001648504724</v>
      </c>
      <c r="E62" s="13">
        <f t="shared" si="7"/>
        <v>90.00001373753936</v>
      </c>
      <c r="F62" s="13">
        <f t="shared" si="7"/>
        <v>102.0879130215824</v>
      </c>
      <c r="G62" s="13">
        <f t="shared" si="7"/>
        <v>165.7446926266615</v>
      </c>
      <c r="H62" s="13">
        <f t="shared" si="7"/>
        <v>129.61660922339365</v>
      </c>
      <c r="I62" s="13">
        <f t="shared" si="7"/>
        <v>129.00354213344315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129.00354213344315</v>
      </c>
      <c r="W62" s="13">
        <f t="shared" si="7"/>
        <v>89.0509954989232</v>
      </c>
      <c r="X62" s="13">
        <f t="shared" si="7"/>
        <v>0</v>
      </c>
      <c r="Y62" s="13">
        <f t="shared" si="7"/>
        <v>0</v>
      </c>
      <c r="Z62" s="14">
        <f t="shared" si="7"/>
        <v>90.00001373753936</v>
      </c>
    </row>
    <row r="63" spans="1:26" ht="13.5">
      <c r="A63" s="38" t="s">
        <v>115</v>
      </c>
      <c r="B63" s="12">
        <f t="shared" si="7"/>
        <v>0</v>
      </c>
      <c r="C63" s="12">
        <f t="shared" si="7"/>
        <v>0</v>
      </c>
      <c r="D63" s="3">
        <f t="shared" si="7"/>
        <v>89.99997600735135</v>
      </c>
      <c r="E63" s="13">
        <f t="shared" si="7"/>
        <v>89.9999840049009</v>
      </c>
      <c r="F63" s="13">
        <f t="shared" si="7"/>
        <v>86.44274576164678</v>
      </c>
      <c r="G63" s="13">
        <f t="shared" si="7"/>
        <v>104.46332546732484</v>
      </c>
      <c r="H63" s="13">
        <f t="shared" si="7"/>
        <v>90.118115999349</v>
      </c>
      <c r="I63" s="13">
        <f t="shared" si="7"/>
        <v>93.39279185585194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93.39279185585194</v>
      </c>
      <c r="W63" s="13">
        <f t="shared" si="7"/>
        <v>90.80384317383663</v>
      </c>
      <c r="X63" s="13">
        <f t="shared" si="7"/>
        <v>0</v>
      </c>
      <c r="Y63" s="13">
        <f t="shared" si="7"/>
        <v>0</v>
      </c>
      <c r="Z63" s="14">
        <f t="shared" si="7"/>
        <v>89.9999840049009</v>
      </c>
    </row>
    <row r="64" spans="1:26" ht="13.5">
      <c r="A64" s="38" t="s">
        <v>116</v>
      </c>
      <c r="B64" s="12">
        <f t="shared" si="7"/>
        <v>0</v>
      </c>
      <c r="C64" s="12">
        <f t="shared" si="7"/>
        <v>0</v>
      </c>
      <c r="D64" s="3">
        <f t="shared" si="7"/>
        <v>90</v>
      </c>
      <c r="E64" s="13">
        <f t="shared" si="7"/>
        <v>90</v>
      </c>
      <c r="F64" s="13">
        <f t="shared" si="7"/>
        <v>88.99145728474184</v>
      </c>
      <c r="G64" s="13">
        <f t="shared" si="7"/>
        <v>113.39912035685495</v>
      </c>
      <c r="H64" s="13">
        <f t="shared" si="7"/>
        <v>95.09825290331369</v>
      </c>
      <c r="I64" s="13">
        <f t="shared" si="7"/>
        <v>98.85499611537789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98.85499611537789</v>
      </c>
      <c r="W64" s="13">
        <f t="shared" si="7"/>
        <v>89.58332634460365</v>
      </c>
      <c r="X64" s="13">
        <f t="shared" si="7"/>
        <v>0</v>
      </c>
      <c r="Y64" s="13">
        <f t="shared" si="7"/>
        <v>0</v>
      </c>
      <c r="Z64" s="14">
        <f t="shared" si="7"/>
        <v>90</v>
      </c>
    </row>
    <row r="65" spans="1:26" ht="13.5">
      <c r="A65" s="38" t="s">
        <v>117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118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90.00016088465107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60.0000429025276</v>
      </c>
      <c r="X66" s="16">
        <f t="shared" si="7"/>
        <v>0</v>
      </c>
      <c r="Y66" s="16">
        <f t="shared" si="7"/>
        <v>0</v>
      </c>
      <c r="Z66" s="17">
        <f t="shared" si="7"/>
        <v>90.00016088465107</v>
      </c>
    </row>
    <row r="67" spans="1:26" ht="13.5" hidden="1">
      <c r="A67" s="40" t="s">
        <v>119</v>
      </c>
      <c r="B67" s="23"/>
      <c r="C67" s="23"/>
      <c r="D67" s="24">
        <v>372001270</v>
      </c>
      <c r="E67" s="25">
        <v>372001270</v>
      </c>
      <c r="F67" s="25">
        <v>59307172</v>
      </c>
      <c r="G67" s="25">
        <v>23827499</v>
      </c>
      <c r="H67" s="25">
        <v>24644288</v>
      </c>
      <c r="I67" s="25">
        <v>107778959</v>
      </c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>
        <v>107778959</v>
      </c>
      <c r="W67" s="25">
        <v>93000319</v>
      </c>
      <c r="X67" s="25"/>
      <c r="Y67" s="24"/>
      <c r="Z67" s="26">
        <v>372001270</v>
      </c>
    </row>
    <row r="68" spans="1:26" ht="13.5" hidden="1">
      <c r="A68" s="36" t="s">
        <v>31</v>
      </c>
      <c r="B68" s="18"/>
      <c r="C68" s="18"/>
      <c r="D68" s="19">
        <v>34146310</v>
      </c>
      <c r="E68" s="20">
        <v>34146310</v>
      </c>
      <c r="F68" s="20">
        <v>35015904</v>
      </c>
      <c r="G68" s="20">
        <v>-177284</v>
      </c>
      <c r="H68" s="20">
        <v>72214</v>
      </c>
      <c r="I68" s="20">
        <v>34910834</v>
      </c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>
        <v>34910834</v>
      </c>
      <c r="W68" s="20">
        <v>34146310</v>
      </c>
      <c r="X68" s="20"/>
      <c r="Y68" s="19"/>
      <c r="Z68" s="22">
        <v>34146310</v>
      </c>
    </row>
    <row r="69" spans="1:26" ht="13.5" hidden="1">
      <c r="A69" s="37" t="s">
        <v>32</v>
      </c>
      <c r="B69" s="18"/>
      <c r="C69" s="18"/>
      <c r="D69" s="19">
        <v>335990270</v>
      </c>
      <c r="E69" s="20">
        <v>335990270</v>
      </c>
      <c r="F69" s="20">
        <v>23952648</v>
      </c>
      <c r="G69" s="20">
        <v>23692174</v>
      </c>
      <c r="H69" s="20">
        <v>24259999</v>
      </c>
      <c r="I69" s="20">
        <v>71904821</v>
      </c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>
        <v>71904821</v>
      </c>
      <c r="W69" s="20">
        <v>83997568</v>
      </c>
      <c r="X69" s="20"/>
      <c r="Y69" s="19"/>
      <c r="Z69" s="22">
        <v>335990270</v>
      </c>
    </row>
    <row r="70" spans="1:26" ht="13.5" hidden="1">
      <c r="A70" s="38" t="s">
        <v>113</v>
      </c>
      <c r="B70" s="18"/>
      <c r="C70" s="18"/>
      <c r="D70" s="19">
        <v>276358260</v>
      </c>
      <c r="E70" s="20">
        <v>276358260</v>
      </c>
      <c r="F70" s="20">
        <v>19357510</v>
      </c>
      <c r="G70" s="20">
        <v>19974086</v>
      </c>
      <c r="H70" s="20">
        <v>20131632</v>
      </c>
      <c r="I70" s="20">
        <v>59463228</v>
      </c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>
        <v>59463228</v>
      </c>
      <c r="W70" s="20">
        <v>74616732</v>
      </c>
      <c r="X70" s="20"/>
      <c r="Y70" s="19"/>
      <c r="Z70" s="22">
        <v>276358260</v>
      </c>
    </row>
    <row r="71" spans="1:26" ht="13.5" hidden="1">
      <c r="A71" s="38" t="s">
        <v>114</v>
      </c>
      <c r="B71" s="18"/>
      <c r="C71" s="18"/>
      <c r="D71" s="19">
        <v>36396620</v>
      </c>
      <c r="E71" s="20">
        <v>36396620</v>
      </c>
      <c r="F71" s="20">
        <v>2589332</v>
      </c>
      <c r="G71" s="20">
        <v>1861043</v>
      </c>
      <c r="H71" s="20">
        <v>2147626</v>
      </c>
      <c r="I71" s="20">
        <v>6598001</v>
      </c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>
        <v>6598001</v>
      </c>
      <c r="W71" s="20">
        <v>9099156</v>
      </c>
      <c r="X71" s="20"/>
      <c r="Y71" s="19"/>
      <c r="Z71" s="22">
        <v>36396620</v>
      </c>
    </row>
    <row r="72" spans="1:26" ht="13.5" hidden="1">
      <c r="A72" s="38" t="s">
        <v>115</v>
      </c>
      <c r="B72" s="18"/>
      <c r="C72" s="18"/>
      <c r="D72" s="19">
        <v>12503830</v>
      </c>
      <c r="E72" s="20">
        <v>12503830</v>
      </c>
      <c r="F72" s="20">
        <v>1113935</v>
      </c>
      <c r="G72" s="20">
        <v>1024662</v>
      </c>
      <c r="H72" s="20">
        <v>1099851</v>
      </c>
      <c r="I72" s="20">
        <v>3238448</v>
      </c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>
        <v>3238448</v>
      </c>
      <c r="W72" s="20">
        <v>3125958</v>
      </c>
      <c r="X72" s="20"/>
      <c r="Y72" s="19"/>
      <c r="Z72" s="22">
        <v>12503830</v>
      </c>
    </row>
    <row r="73" spans="1:26" ht="13.5" hidden="1">
      <c r="A73" s="38" t="s">
        <v>116</v>
      </c>
      <c r="B73" s="18"/>
      <c r="C73" s="18"/>
      <c r="D73" s="19">
        <v>10731560</v>
      </c>
      <c r="E73" s="20">
        <v>10731560</v>
      </c>
      <c r="F73" s="20">
        <v>891871</v>
      </c>
      <c r="G73" s="20">
        <v>832383</v>
      </c>
      <c r="H73" s="20">
        <v>880890</v>
      </c>
      <c r="I73" s="20">
        <v>2605144</v>
      </c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>
        <v>2605144</v>
      </c>
      <c r="W73" s="20">
        <v>2682891</v>
      </c>
      <c r="X73" s="20"/>
      <c r="Y73" s="19"/>
      <c r="Z73" s="22">
        <v>10731560</v>
      </c>
    </row>
    <row r="74" spans="1:26" ht="13.5" hidden="1">
      <c r="A74" s="38" t="s">
        <v>117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118</v>
      </c>
      <c r="B75" s="27"/>
      <c r="C75" s="27"/>
      <c r="D75" s="28">
        <v>1864690</v>
      </c>
      <c r="E75" s="29">
        <v>1864690</v>
      </c>
      <c r="F75" s="29">
        <v>338620</v>
      </c>
      <c r="G75" s="29">
        <v>312609</v>
      </c>
      <c r="H75" s="29">
        <v>312075</v>
      </c>
      <c r="I75" s="29">
        <v>963304</v>
      </c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>
        <v>963304</v>
      </c>
      <c r="W75" s="29">
        <v>466173</v>
      </c>
      <c r="X75" s="29"/>
      <c r="Y75" s="28"/>
      <c r="Z75" s="30">
        <v>1864690</v>
      </c>
    </row>
    <row r="76" spans="1:26" ht="13.5" hidden="1">
      <c r="A76" s="41" t="s">
        <v>120</v>
      </c>
      <c r="B76" s="31"/>
      <c r="C76" s="31"/>
      <c r="D76" s="32">
        <v>333122928</v>
      </c>
      <c r="E76" s="33">
        <v>334801152</v>
      </c>
      <c r="F76" s="33">
        <v>27566006</v>
      </c>
      <c r="G76" s="33">
        <v>32726115</v>
      </c>
      <c r="H76" s="33">
        <v>30409227</v>
      </c>
      <c r="I76" s="33">
        <v>90701348</v>
      </c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>
        <v>90701348</v>
      </c>
      <c r="W76" s="33">
        <v>81560550</v>
      </c>
      <c r="X76" s="33"/>
      <c r="Y76" s="32"/>
      <c r="Z76" s="34">
        <v>334801152</v>
      </c>
    </row>
    <row r="77" spans="1:26" ht="13.5" hidden="1">
      <c r="A77" s="36" t="s">
        <v>31</v>
      </c>
      <c r="B77" s="18"/>
      <c r="C77" s="18"/>
      <c r="D77" s="19">
        <v>30731680</v>
      </c>
      <c r="E77" s="20">
        <v>30731680</v>
      </c>
      <c r="F77" s="20">
        <v>2759911</v>
      </c>
      <c r="G77" s="20">
        <v>5565670</v>
      </c>
      <c r="H77" s="20">
        <v>4055238</v>
      </c>
      <c r="I77" s="20">
        <v>12380819</v>
      </c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>
        <v>12380819</v>
      </c>
      <c r="W77" s="20">
        <v>2759911</v>
      </c>
      <c r="X77" s="20"/>
      <c r="Y77" s="19"/>
      <c r="Z77" s="22">
        <v>30731680</v>
      </c>
    </row>
    <row r="78" spans="1:26" ht="13.5" hidden="1">
      <c r="A78" s="37" t="s">
        <v>32</v>
      </c>
      <c r="B78" s="18"/>
      <c r="C78" s="18"/>
      <c r="D78" s="19">
        <v>302391248</v>
      </c>
      <c r="E78" s="20">
        <v>302391248</v>
      </c>
      <c r="F78" s="20">
        <v>24806095</v>
      </c>
      <c r="G78" s="20">
        <v>27160445</v>
      </c>
      <c r="H78" s="20">
        <v>26353989</v>
      </c>
      <c r="I78" s="20">
        <v>78320529</v>
      </c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>
        <v>78320529</v>
      </c>
      <c r="W78" s="20">
        <v>78520935</v>
      </c>
      <c r="X78" s="20"/>
      <c r="Y78" s="19"/>
      <c r="Z78" s="22">
        <v>302391248</v>
      </c>
    </row>
    <row r="79" spans="1:26" ht="13.5" hidden="1">
      <c r="A79" s="38" t="s">
        <v>113</v>
      </c>
      <c r="B79" s="18"/>
      <c r="C79" s="18"/>
      <c r="D79" s="19">
        <v>248722436</v>
      </c>
      <c r="E79" s="20">
        <v>248722436</v>
      </c>
      <c r="F79" s="20">
        <v>19999632</v>
      </c>
      <c r="G79" s="20">
        <v>21679905</v>
      </c>
      <c r="H79" s="20">
        <v>21431943</v>
      </c>
      <c r="I79" s="20">
        <v>63111480</v>
      </c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>
        <v>63111480</v>
      </c>
      <c r="W79" s="20">
        <v>64769670</v>
      </c>
      <c r="X79" s="20"/>
      <c r="Y79" s="19"/>
      <c r="Z79" s="22">
        <v>248722436</v>
      </c>
    </row>
    <row r="80" spans="1:26" ht="13.5" hidden="1">
      <c r="A80" s="38" t="s">
        <v>114</v>
      </c>
      <c r="B80" s="18"/>
      <c r="C80" s="18"/>
      <c r="D80" s="19">
        <v>32756964</v>
      </c>
      <c r="E80" s="20">
        <v>32756963</v>
      </c>
      <c r="F80" s="20">
        <v>2643395</v>
      </c>
      <c r="G80" s="20">
        <v>3084580</v>
      </c>
      <c r="H80" s="20">
        <v>2783680</v>
      </c>
      <c r="I80" s="20">
        <v>8511655</v>
      </c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>
        <v>8511655</v>
      </c>
      <c r="W80" s="20">
        <v>8102889</v>
      </c>
      <c r="X80" s="20"/>
      <c r="Y80" s="19"/>
      <c r="Z80" s="22">
        <v>32756963</v>
      </c>
    </row>
    <row r="81" spans="1:26" ht="13.5" hidden="1">
      <c r="A81" s="38" t="s">
        <v>115</v>
      </c>
      <c r="B81" s="18"/>
      <c r="C81" s="18"/>
      <c r="D81" s="19">
        <v>11253444</v>
      </c>
      <c r="E81" s="20">
        <v>11253445</v>
      </c>
      <c r="F81" s="20">
        <v>962916</v>
      </c>
      <c r="G81" s="20">
        <v>1070396</v>
      </c>
      <c r="H81" s="20">
        <v>991165</v>
      </c>
      <c r="I81" s="20">
        <v>3024477</v>
      </c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>
        <v>3024477</v>
      </c>
      <c r="W81" s="20">
        <v>2838490</v>
      </c>
      <c r="X81" s="20"/>
      <c r="Y81" s="19"/>
      <c r="Z81" s="22">
        <v>11253445</v>
      </c>
    </row>
    <row r="82" spans="1:26" ht="13.5" hidden="1">
      <c r="A82" s="38" t="s">
        <v>116</v>
      </c>
      <c r="B82" s="18"/>
      <c r="C82" s="18"/>
      <c r="D82" s="19">
        <v>9658404</v>
      </c>
      <c r="E82" s="20">
        <v>9658404</v>
      </c>
      <c r="F82" s="20">
        <v>793689</v>
      </c>
      <c r="G82" s="20">
        <v>943915</v>
      </c>
      <c r="H82" s="20">
        <v>837711</v>
      </c>
      <c r="I82" s="20">
        <v>2575315</v>
      </c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>
        <v>2575315</v>
      </c>
      <c r="W82" s="20">
        <v>2403423</v>
      </c>
      <c r="X82" s="20"/>
      <c r="Y82" s="19"/>
      <c r="Z82" s="22">
        <v>9658404</v>
      </c>
    </row>
    <row r="83" spans="1:26" ht="13.5" hidden="1">
      <c r="A83" s="38" t="s">
        <v>117</v>
      </c>
      <c r="B83" s="18"/>
      <c r="C83" s="18"/>
      <c r="D83" s="19"/>
      <c r="E83" s="20"/>
      <c r="F83" s="20">
        <v>406463</v>
      </c>
      <c r="G83" s="20">
        <v>381649</v>
      </c>
      <c r="H83" s="20">
        <v>309490</v>
      </c>
      <c r="I83" s="20">
        <v>1097602</v>
      </c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>
        <v>1097602</v>
      </c>
      <c r="W83" s="20">
        <v>406463</v>
      </c>
      <c r="X83" s="20"/>
      <c r="Y83" s="19"/>
      <c r="Z83" s="22"/>
    </row>
    <row r="84" spans="1:26" ht="13.5" hidden="1">
      <c r="A84" s="39" t="s">
        <v>118</v>
      </c>
      <c r="B84" s="27"/>
      <c r="C84" s="27"/>
      <c r="D84" s="28"/>
      <c r="E84" s="29">
        <v>1678224</v>
      </c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>
        <v>279704</v>
      </c>
      <c r="X84" s="29"/>
      <c r="Y84" s="28"/>
      <c r="Z84" s="30">
        <v>1678224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133" t="s">
        <v>77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0</v>
      </c>
      <c r="C5" s="18">
        <v>0</v>
      </c>
      <c r="D5" s="58">
        <v>0</v>
      </c>
      <c r="E5" s="59">
        <v>0</v>
      </c>
      <c r="F5" s="59">
        <v>0</v>
      </c>
      <c r="G5" s="59">
        <v>0</v>
      </c>
      <c r="H5" s="59">
        <v>0</v>
      </c>
      <c r="I5" s="59">
        <v>0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0</v>
      </c>
      <c r="W5" s="59">
        <v>0</v>
      </c>
      <c r="X5" s="59">
        <v>0</v>
      </c>
      <c r="Y5" s="60">
        <v>0</v>
      </c>
      <c r="Z5" s="61">
        <v>0</v>
      </c>
    </row>
    <row r="6" spans="1:26" ht="13.5">
      <c r="A6" s="57" t="s">
        <v>32</v>
      </c>
      <c r="B6" s="18">
        <v>141794</v>
      </c>
      <c r="C6" s="18">
        <v>0</v>
      </c>
      <c r="D6" s="58">
        <v>169740</v>
      </c>
      <c r="E6" s="59">
        <v>169740</v>
      </c>
      <c r="F6" s="59">
        <v>0</v>
      </c>
      <c r="G6" s="59">
        <v>0</v>
      </c>
      <c r="H6" s="59">
        <v>0</v>
      </c>
      <c r="I6" s="59">
        <v>0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0</v>
      </c>
      <c r="W6" s="59">
        <v>13946</v>
      </c>
      <c r="X6" s="59">
        <v>-13946</v>
      </c>
      <c r="Y6" s="60">
        <v>-100</v>
      </c>
      <c r="Z6" s="61">
        <v>169740</v>
      </c>
    </row>
    <row r="7" spans="1:26" ht="13.5">
      <c r="A7" s="57" t="s">
        <v>33</v>
      </c>
      <c r="B7" s="18">
        <v>27781901</v>
      </c>
      <c r="C7" s="18">
        <v>0</v>
      </c>
      <c r="D7" s="58">
        <v>27500000</v>
      </c>
      <c r="E7" s="59">
        <v>27500000</v>
      </c>
      <c r="F7" s="59">
        <v>240792</v>
      </c>
      <c r="G7" s="59">
        <v>863106</v>
      </c>
      <c r="H7" s="59">
        <v>1310904</v>
      </c>
      <c r="I7" s="59">
        <v>2414802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2414802</v>
      </c>
      <c r="W7" s="59">
        <v>2076250</v>
      </c>
      <c r="X7" s="59">
        <v>338552</v>
      </c>
      <c r="Y7" s="60">
        <v>16.31</v>
      </c>
      <c r="Z7" s="61">
        <v>27500000</v>
      </c>
    </row>
    <row r="8" spans="1:26" ht="13.5">
      <c r="A8" s="57" t="s">
        <v>34</v>
      </c>
      <c r="B8" s="18">
        <v>222136167</v>
      </c>
      <c r="C8" s="18">
        <v>0</v>
      </c>
      <c r="D8" s="58">
        <v>227105040</v>
      </c>
      <c r="E8" s="59">
        <v>227833987</v>
      </c>
      <c r="F8" s="59">
        <v>85857175</v>
      </c>
      <c r="G8" s="59">
        <v>349825</v>
      </c>
      <c r="H8" s="59">
        <v>33088</v>
      </c>
      <c r="I8" s="59">
        <v>86240088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86240088</v>
      </c>
      <c r="W8" s="59">
        <v>99118410</v>
      </c>
      <c r="X8" s="59">
        <v>-12878322</v>
      </c>
      <c r="Y8" s="60">
        <v>-12.99</v>
      </c>
      <c r="Z8" s="61">
        <v>227833987</v>
      </c>
    </row>
    <row r="9" spans="1:26" ht="13.5">
      <c r="A9" s="57" t="s">
        <v>35</v>
      </c>
      <c r="B9" s="18">
        <v>84306337</v>
      </c>
      <c r="C9" s="18">
        <v>0</v>
      </c>
      <c r="D9" s="58">
        <v>103334354</v>
      </c>
      <c r="E9" s="59">
        <v>103014354</v>
      </c>
      <c r="F9" s="59">
        <v>14440625</v>
      </c>
      <c r="G9" s="59">
        <v>1060774</v>
      </c>
      <c r="H9" s="59">
        <v>202154</v>
      </c>
      <c r="I9" s="59">
        <v>15703553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15703553</v>
      </c>
      <c r="W9" s="59">
        <v>21588743</v>
      </c>
      <c r="X9" s="59">
        <v>-5885190</v>
      </c>
      <c r="Y9" s="60">
        <v>-27.26</v>
      </c>
      <c r="Z9" s="61">
        <v>103014354</v>
      </c>
    </row>
    <row r="10" spans="1:26" ht="25.5">
      <c r="A10" s="62" t="s">
        <v>105</v>
      </c>
      <c r="B10" s="63">
        <f>SUM(B5:B9)</f>
        <v>334366199</v>
      </c>
      <c r="C10" s="63">
        <f>SUM(C5:C9)</f>
        <v>0</v>
      </c>
      <c r="D10" s="64">
        <f aca="true" t="shared" si="0" ref="D10:Z10">SUM(D5:D9)</f>
        <v>358109134</v>
      </c>
      <c r="E10" s="65">
        <f t="shared" si="0"/>
        <v>358518081</v>
      </c>
      <c r="F10" s="65">
        <f t="shared" si="0"/>
        <v>100538592</v>
      </c>
      <c r="G10" s="65">
        <f t="shared" si="0"/>
        <v>2273705</v>
      </c>
      <c r="H10" s="65">
        <f t="shared" si="0"/>
        <v>1546146</v>
      </c>
      <c r="I10" s="65">
        <f t="shared" si="0"/>
        <v>104358443</v>
      </c>
      <c r="J10" s="65">
        <f t="shared" si="0"/>
        <v>0</v>
      </c>
      <c r="K10" s="65">
        <f t="shared" si="0"/>
        <v>0</v>
      </c>
      <c r="L10" s="65">
        <f t="shared" si="0"/>
        <v>0</v>
      </c>
      <c r="M10" s="65">
        <f t="shared" si="0"/>
        <v>0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104358443</v>
      </c>
      <c r="W10" s="65">
        <f t="shared" si="0"/>
        <v>122797349</v>
      </c>
      <c r="X10" s="65">
        <f t="shared" si="0"/>
        <v>-18438906</v>
      </c>
      <c r="Y10" s="66">
        <f>+IF(W10&lt;&gt;0,(X10/W10)*100,0)</f>
        <v>-15.015719924051455</v>
      </c>
      <c r="Z10" s="67">
        <f t="shared" si="0"/>
        <v>358518081</v>
      </c>
    </row>
    <row r="11" spans="1:26" ht="13.5">
      <c r="A11" s="57" t="s">
        <v>36</v>
      </c>
      <c r="B11" s="18">
        <v>135758121</v>
      </c>
      <c r="C11" s="18">
        <v>0</v>
      </c>
      <c r="D11" s="58">
        <v>172092143</v>
      </c>
      <c r="E11" s="59">
        <v>171976623</v>
      </c>
      <c r="F11" s="59">
        <v>10144319</v>
      </c>
      <c r="G11" s="59">
        <v>10746564</v>
      </c>
      <c r="H11" s="59">
        <v>10682456</v>
      </c>
      <c r="I11" s="59">
        <v>31573339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31573339</v>
      </c>
      <c r="W11" s="59">
        <v>36595234</v>
      </c>
      <c r="X11" s="59">
        <v>-5021895</v>
      </c>
      <c r="Y11" s="60">
        <v>-13.72</v>
      </c>
      <c r="Z11" s="61">
        <v>171976623</v>
      </c>
    </row>
    <row r="12" spans="1:26" ht="13.5">
      <c r="A12" s="57" t="s">
        <v>37</v>
      </c>
      <c r="B12" s="18">
        <v>9650794</v>
      </c>
      <c r="C12" s="18">
        <v>0</v>
      </c>
      <c r="D12" s="58">
        <v>12691330</v>
      </c>
      <c r="E12" s="59">
        <v>12691330</v>
      </c>
      <c r="F12" s="59">
        <v>743381</v>
      </c>
      <c r="G12" s="59">
        <v>875358</v>
      </c>
      <c r="H12" s="59">
        <v>808570</v>
      </c>
      <c r="I12" s="59">
        <v>2427309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2427309</v>
      </c>
      <c r="W12" s="59">
        <v>3157646</v>
      </c>
      <c r="X12" s="59">
        <v>-730337</v>
      </c>
      <c r="Y12" s="60">
        <v>-23.13</v>
      </c>
      <c r="Z12" s="61">
        <v>12691330</v>
      </c>
    </row>
    <row r="13" spans="1:26" ht="13.5">
      <c r="A13" s="57" t="s">
        <v>106</v>
      </c>
      <c r="B13" s="18">
        <v>5884434</v>
      </c>
      <c r="C13" s="18">
        <v>0</v>
      </c>
      <c r="D13" s="58">
        <v>9080484</v>
      </c>
      <c r="E13" s="59">
        <v>9080484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2367</v>
      </c>
      <c r="X13" s="59">
        <v>-2367</v>
      </c>
      <c r="Y13" s="60">
        <v>-100</v>
      </c>
      <c r="Z13" s="61">
        <v>9080484</v>
      </c>
    </row>
    <row r="14" spans="1:26" ht="13.5">
      <c r="A14" s="57" t="s">
        <v>38</v>
      </c>
      <c r="B14" s="18">
        <v>12975</v>
      </c>
      <c r="C14" s="18">
        <v>0</v>
      </c>
      <c r="D14" s="58">
        <v>29137</v>
      </c>
      <c r="E14" s="59">
        <v>29137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>
        <v>129</v>
      </c>
      <c r="X14" s="59">
        <v>-129</v>
      </c>
      <c r="Y14" s="60">
        <v>-100</v>
      </c>
      <c r="Z14" s="61">
        <v>29137</v>
      </c>
    </row>
    <row r="15" spans="1:26" ht="13.5">
      <c r="A15" s="57" t="s">
        <v>39</v>
      </c>
      <c r="B15" s="18">
        <v>0</v>
      </c>
      <c r="C15" s="18">
        <v>0</v>
      </c>
      <c r="D15" s="58">
        <v>0</v>
      </c>
      <c r="E15" s="59">
        <v>0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0</v>
      </c>
      <c r="W15" s="59">
        <v>0</v>
      </c>
      <c r="X15" s="59">
        <v>0</v>
      </c>
      <c r="Y15" s="60">
        <v>0</v>
      </c>
      <c r="Z15" s="61">
        <v>0</v>
      </c>
    </row>
    <row r="16" spans="1:26" ht="13.5">
      <c r="A16" s="68" t="s">
        <v>40</v>
      </c>
      <c r="B16" s="18">
        <v>0</v>
      </c>
      <c r="C16" s="18">
        <v>0</v>
      </c>
      <c r="D16" s="58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>
        <v>0</v>
      </c>
      <c r="X16" s="59">
        <v>0</v>
      </c>
      <c r="Y16" s="60">
        <v>0</v>
      </c>
      <c r="Z16" s="61">
        <v>0</v>
      </c>
    </row>
    <row r="17" spans="1:26" ht="13.5">
      <c r="A17" s="57" t="s">
        <v>41</v>
      </c>
      <c r="B17" s="18">
        <v>155988826</v>
      </c>
      <c r="C17" s="18">
        <v>0</v>
      </c>
      <c r="D17" s="58">
        <v>172860316</v>
      </c>
      <c r="E17" s="59">
        <v>173265863</v>
      </c>
      <c r="F17" s="59">
        <v>4732458</v>
      </c>
      <c r="G17" s="59">
        <v>6813620</v>
      </c>
      <c r="H17" s="59">
        <v>10187037</v>
      </c>
      <c r="I17" s="59">
        <v>21733115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21733115</v>
      </c>
      <c r="W17" s="59">
        <v>25868221</v>
      </c>
      <c r="X17" s="59">
        <v>-4135106</v>
      </c>
      <c r="Y17" s="60">
        <v>-15.99</v>
      </c>
      <c r="Z17" s="61">
        <v>173265863</v>
      </c>
    </row>
    <row r="18" spans="1:26" ht="13.5">
      <c r="A18" s="69" t="s">
        <v>42</v>
      </c>
      <c r="B18" s="70">
        <f>SUM(B11:B17)</f>
        <v>307295150</v>
      </c>
      <c r="C18" s="70">
        <f>SUM(C11:C17)</f>
        <v>0</v>
      </c>
      <c r="D18" s="71">
        <f aca="true" t="shared" si="1" ref="D18:Z18">SUM(D11:D17)</f>
        <v>366753410</v>
      </c>
      <c r="E18" s="72">
        <f t="shared" si="1"/>
        <v>367043437</v>
      </c>
      <c r="F18" s="72">
        <f t="shared" si="1"/>
        <v>15620158</v>
      </c>
      <c r="G18" s="72">
        <f t="shared" si="1"/>
        <v>18435542</v>
      </c>
      <c r="H18" s="72">
        <f t="shared" si="1"/>
        <v>21678063</v>
      </c>
      <c r="I18" s="72">
        <f t="shared" si="1"/>
        <v>55733763</v>
      </c>
      <c r="J18" s="72">
        <f t="shared" si="1"/>
        <v>0</v>
      </c>
      <c r="K18" s="72">
        <f t="shared" si="1"/>
        <v>0</v>
      </c>
      <c r="L18" s="72">
        <f t="shared" si="1"/>
        <v>0</v>
      </c>
      <c r="M18" s="72">
        <f t="shared" si="1"/>
        <v>0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55733763</v>
      </c>
      <c r="W18" s="72">
        <f t="shared" si="1"/>
        <v>65623597</v>
      </c>
      <c r="X18" s="72">
        <f t="shared" si="1"/>
        <v>-9889834</v>
      </c>
      <c r="Y18" s="66">
        <f>+IF(W18&lt;&gt;0,(X18/W18)*100,0)</f>
        <v>-15.070545432003673</v>
      </c>
      <c r="Z18" s="73">
        <f t="shared" si="1"/>
        <v>367043437</v>
      </c>
    </row>
    <row r="19" spans="1:26" ht="13.5">
      <c r="A19" s="69" t="s">
        <v>43</v>
      </c>
      <c r="B19" s="74">
        <f>+B10-B18</f>
        <v>27071049</v>
      </c>
      <c r="C19" s="74">
        <f>+C10-C18</f>
        <v>0</v>
      </c>
      <c r="D19" s="75">
        <f aca="true" t="shared" si="2" ref="D19:Z19">+D10-D18</f>
        <v>-8644276</v>
      </c>
      <c r="E19" s="76">
        <f t="shared" si="2"/>
        <v>-8525356</v>
      </c>
      <c r="F19" s="76">
        <f t="shared" si="2"/>
        <v>84918434</v>
      </c>
      <c r="G19" s="76">
        <f t="shared" si="2"/>
        <v>-16161837</v>
      </c>
      <c r="H19" s="76">
        <f t="shared" si="2"/>
        <v>-20131917</v>
      </c>
      <c r="I19" s="76">
        <f t="shared" si="2"/>
        <v>48624680</v>
      </c>
      <c r="J19" s="76">
        <f t="shared" si="2"/>
        <v>0</v>
      </c>
      <c r="K19" s="76">
        <f t="shared" si="2"/>
        <v>0</v>
      </c>
      <c r="L19" s="76">
        <f t="shared" si="2"/>
        <v>0</v>
      </c>
      <c r="M19" s="76">
        <f t="shared" si="2"/>
        <v>0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48624680</v>
      </c>
      <c r="W19" s="76">
        <f>IF(E10=E18,0,W10-W18)</f>
        <v>57173752</v>
      </c>
      <c r="X19" s="76">
        <f t="shared" si="2"/>
        <v>-8549072</v>
      </c>
      <c r="Y19" s="77">
        <f>+IF(W19&lt;&gt;0,(X19/W19)*100,0)</f>
        <v>-14.952791623680742</v>
      </c>
      <c r="Z19" s="78">
        <f t="shared" si="2"/>
        <v>-8525356</v>
      </c>
    </row>
    <row r="20" spans="1:26" ht="13.5">
      <c r="A20" s="57" t="s">
        <v>44</v>
      </c>
      <c r="B20" s="18">
        <v>0</v>
      </c>
      <c r="C20" s="18">
        <v>0</v>
      </c>
      <c r="D20" s="58">
        <v>0</v>
      </c>
      <c r="E20" s="59">
        <v>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>
        <v>0</v>
      </c>
      <c r="X20" s="59">
        <v>0</v>
      </c>
      <c r="Y20" s="60">
        <v>0</v>
      </c>
      <c r="Z20" s="61">
        <v>0</v>
      </c>
    </row>
    <row r="21" spans="1:26" ht="13.5">
      <c r="A21" s="57" t="s">
        <v>107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>
        <v>0</v>
      </c>
      <c r="X21" s="81">
        <v>0</v>
      </c>
      <c r="Y21" s="82">
        <v>0</v>
      </c>
      <c r="Z21" s="83">
        <v>0</v>
      </c>
    </row>
    <row r="22" spans="1:26" ht="25.5">
      <c r="A22" s="84" t="s">
        <v>108</v>
      </c>
      <c r="B22" s="85">
        <f>SUM(B19:B21)</f>
        <v>27071049</v>
      </c>
      <c r="C22" s="85">
        <f>SUM(C19:C21)</f>
        <v>0</v>
      </c>
      <c r="D22" s="86">
        <f aca="true" t="shared" si="3" ref="D22:Z22">SUM(D19:D21)</f>
        <v>-8644276</v>
      </c>
      <c r="E22" s="87">
        <f t="shared" si="3"/>
        <v>-8525356</v>
      </c>
      <c r="F22" s="87">
        <f t="shared" si="3"/>
        <v>84918434</v>
      </c>
      <c r="G22" s="87">
        <f t="shared" si="3"/>
        <v>-16161837</v>
      </c>
      <c r="H22" s="87">
        <f t="shared" si="3"/>
        <v>-20131917</v>
      </c>
      <c r="I22" s="87">
        <f t="shared" si="3"/>
        <v>48624680</v>
      </c>
      <c r="J22" s="87">
        <f t="shared" si="3"/>
        <v>0</v>
      </c>
      <c r="K22" s="87">
        <f t="shared" si="3"/>
        <v>0</v>
      </c>
      <c r="L22" s="87">
        <f t="shared" si="3"/>
        <v>0</v>
      </c>
      <c r="M22" s="87">
        <f t="shared" si="3"/>
        <v>0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48624680</v>
      </c>
      <c r="W22" s="87">
        <f t="shared" si="3"/>
        <v>57173752</v>
      </c>
      <c r="X22" s="87">
        <f t="shared" si="3"/>
        <v>-8549072</v>
      </c>
      <c r="Y22" s="88">
        <f>+IF(W22&lt;&gt;0,(X22/W22)*100,0)</f>
        <v>-14.952791623680742</v>
      </c>
      <c r="Z22" s="89">
        <f t="shared" si="3"/>
        <v>-8525356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27071049</v>
      </c>
      <c r="C24" s="74">
        <f>SUM(C22:C23)</f>
        <v>0</v>
      </c>
      <c r="D24" s="75">
        <f aca="true" t="shared" si="4" ref="D24:Z24">SUM(D22:D23)</f>
        <v>-8644276</v>
      </c>
      <c r="E24" s="76">
        <f t="shared" si="4"/>
        <v>-8525356</v>
      </c>
      <c r="F24" s="76">
        <f t="shared" si="4"/>
        <v>84918434</v>
      </c>
      <c r="G24" s="76">
        <f t="shared" si="4"/>
        <v>-16161837</v>
      </c>
      <c r="H24" s="76">
        <f t="shared" si="4"/>
        <v>-20131917</v>
      </c>
      <c r="I24" s="76">
        <f t="shared" si="4"/>
        <v>48624680</v>
      </c>
      <c r="J24" s="76">
        <f t="shared" si="4"/>
        <v>0</v>
      </c>
      <c r="K24" s="76">
        <f t="shared" si="4"/>
        <v>0</v>
      </c>
      <c r="L24" s="76">
        <f t="shared" si="4"/>
        <v>0</v>
      </c>
      <c r="M24" s="76">
        <f t="shared" si="4"/>
        <v>0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48624680</v>
      </c>
      <c r="W24" s="76">
        <f t="shared" si="4"/>
        <v>57173752</v>
      </c>
      <c r="X24" s="76">
        <f t="shared" si="4"/>
        <v>-8549072</v>
      </c>
      <c r="Y24" s="77">
        <f>+IF(W24&lt;&gt;0,(X24/W24)*100,0)</f>
        <v>-14.952791623680742</v>
      </c>
      <c r="Z24" s="78">
        <f t="shared" si="4"/>
        <v>-8525356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109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5777229</v>
      </c>
      <c r="C27" s="21">
        <v>0</v>
      </c>
      <c r="D27" s="98">
        <v>12466900</v>
      </c>
      <c r="E27" s="99">
        <v>12478615</v>
      </c>
      <c r="F27" s="99">
        <v>16719</v>
      </c>
      <c r="G27" s="99">
        <v>114383</v>
      </c>
      <c r="H27" s="99">
        <v>35374</v>
      </c>
      <c r="I27" s="99">
        <v>166476</v>
      </c>
      <c r="J27" s="99">
        <v>0</v>
      </c>
      <c r="K27" s="99">
        <v>0</v>
      </c>
      <c r="L27" s="99">
        <v>0</v>
      </c>
      <c r="M27" s="99">
        <v>0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166476</v>
      </c>
      <c r="W27" s="99">
        <v>2470900</v>
      </c>
      <c r="X27" s="99">
        <v>-2304424</v>
      </c>
      <c r="Y27" s="100">
        <v>-93.26</v>
      </c>
      <c r="Z27" s="101">
        <v>12478615</v>
      </c>
    </row>
    <row r="28" spans="1:26" ht="13.5">
      <c r="A28" s="102" t="s">
        <v>44</v>
      </c>
      <c r="B28" s="18">
        <v>1603465</v>
      </c>
      <c r="C28" s="18">
        <v>0</v>
      </c>
      <c r="D28" s="58">
        <v>815900</v>
      </c>
      <c r="E28" s="59">
        <v>815900</v>
      </c>
      <c r="F28" s="59">
        <v>0</v>
      </c>
      <c r="G28" s="59">
        <v>86490</v>
      </c>
      <c r="H28" s="59">
        <v>2109</v>
      </c>
      <c r="I28" s="59">
        <v>88599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88599</v>
      </c>
      <c r="W28" s="59">
        <v>0</v>
      </c>
      <c r="X28" s="59">
        <v>88599</v>
      </c>
      <c r="Y28" s="60">
        <v>0</v>
      </c>
      <c r="Z28" s="61">
        <v>815900</v>
      </c>
    </row>
    <row r="29" spans="1:26" ht="13.5">
      <c r="A29" s="57" t="s">
        <v>110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>
        <v>0</v>
      </c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0</v>
      </c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4173764</v>
      </c>
      <c r="C31" s="18">
        <v>0</v>
      </c>
      <c r="D31" s="58">
        <v>11651000</v>
      </c>
      <c r="E31" s="59">
        <v>11662715</v>
      </c>
      <c r="F31" s="59">
        <v>16719</v>
      </c>
      <c r="G31" s="59">
        <v>27893</v>
      </c>
      <c r="H31" s="59">
        <v>33265</v>
      </c>
      <c r="I31" s="59">
        <v>77877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77877</v>
      </c>
      <c r="W31" s="59">
        <v>0</v>
      </c>
      <c r="X31" s="59">
        <v>77877</v>
      </c>
      <c r="Y31" s="60">
        <v>0</v>
      </c>
      <c r="Z31" s="61">
        <v>11662715</v>
      </c>
    </row>
    <row r="32" spans="1:26" ht="13.5">
      <c r="A32" s="69" t="s">
        <v>50</v>
      </c>
      <c r="B32" s="21">
        <f>SUM(B28:B31)</f>
        <v>5777229</v>
      </c>
      <c r="C32" s="21">
        <f>SUM(C28:C31)</f>
        <v>0</v>
      </c>
      <c r="D32" s="98">
        <f aca="true" t="shared" si="5" ref="D32:Z32">SUM(D28:D31)</f>
        <v>12466900</v>
      </c>
      <c r="E32" s="99">
        <f t="shared" si="5"/>
        <v>12478615</v>
      </c>
      <c r="F32" s="99">
        <f t="shared" si="5"/>
        <v>16719</v>
      </c>
      <c r="G32" s="99">
        <f t="shared" si="5"/>
        <v>114383</v>
      </c>
      <c r="H32" s="99">
        <f t="shared" si="5"/>
        <v>35374</v>
      </c>
      <c r="I32" s="99">
        <f t="shared" si="5"/>
        <v>166476</v>
      </c>
      <c r="J32" s="99">
        <f t="shared" si="5"/>
        <v>0</v>
      </c>
      <c r="K32" s="99">
        <f t="shared" si="5"/>
        <v>0</v>
      </c>
      <c r="L32" s="99">
        <f t="shared" si="5"/>
        <v>0</v>
      </c>
      <c r="M32" s="99">
        <f t="shared" si="5"/>
        <v>0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166476</v>
      </c>
      <c r="W32" s="99">
        <f t="shared" si="5"/>
        <v>0</v>
      </c>
      <c r="X32" s="99">
        <f t="shared" si="5"/>
        <v>166476</v>
      </c>
      <c r="Y32" s="100">
        <f>+IF(W32&lt;&gt;0,(X32/W32)*100,0)</f>
        <v>0</v>
      </c>
      <c r="Z32" s="101">
        <f t="shared" si="5"/>
        <v>12478615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473056815</v>
      </c>
      <c r="C35" s="18">
        <v>0</v>
      </c>
      <c r="D35" s="58">
        <v>340105847</v>
      </c>
      <c r="E35" s="59">
        <v>396300000</v>
      </c>
      <c r="F35" s="59">
        <v>533376773</v>
      </c>
      <c r="G35" s="59">
        <v>520798787</v>
      </c>
      <c r="H35" s="59">
        <v>502211542</v>
      </c>
      <c r="I35" s="59">
        <v>502211542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502211542</v>
      </c>
      <c r="W35" s="59">
        <v>99075000</v>
      </c>
      <c r="X35" s="59">
        <v>403136542</v>
      </c>
      <c r="Y35" s="60">
        <v>406.9</v>
      </c>
      <c r="Z35" s="61">
        <v>396300000</v>
      </c>
    </row>
    <row r="36" spans="1:26" ht="13.5">
      <c r="A36" s="57" t="s">
        <v>53</v>
      </c>
      <c r="B36" s="18">
        <v>201640253</v>
      </c>
      <c r="C36" s="18">
        <v>0</v>
      </c>
      <c r="D36" s="58">
        <v>229419344</v>
      </c>
      <c r="E36" s="59">
        <v>227955491</v>
      </c>
      <c r="F36" s="59">
        <v>201419761</v>
      </c>
      <c r="G36" s="59">
        <v>201640253</v>
      </c>
      <c r="H36" s="59">
        <v>201724007</v>
      </c>
      <c r="I36" s="59">
        <v>201724007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201724007</v>
      </c>
      <c r="W36" s="59">
        <v>56988873</v>
      </c>
      <c r="X36" s="59">
        <v>144735134</v>
      </c>
      <c r="Y36" s="60">
        <v>253.97</v>
      </c>
      <c r="Z36" s="61">
        <v>227955491</v>
      </c>
    </row>
    <row r="37" spans="1:26" ht="13.5">
      <c r="A37" s="57" t="s">
        <v>54</v>
      </c>
      <c r="B37" s="18">
        <v>39595967</v>
      </c>
      <c r="C37" s="18">
        <v>0</v>
      </c>
      <c r="D37" s="58">
        <v>36000000</v>
      </c>
      <c r="E37" s="59">
        <v>33000000</v>
      </c>
      <c r="F37" s="59">
        <v>26743589</v>
      </c>
      <c r="G37" s="59">
        <v>24798258</v>
      </c>
      <c r="H37" s="59">
        <v>27704076</v>
      </c>
      <c r="I37" s="59">
        <v>27704076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27704076</v>
      </c>
      <c r="W37" s="59">
        <v>8250000</v>
      </c>
      <c r="X37" s="59">
        <v>19454076</v>
      </c>
      <c r="Y37" s="60">
        <v>235.81</v>
      </c>
      <c r="Z37" s="61">
        <v>33000000</v>
      </c>
    </row>
    <row r="38" spans="1:26" ht="13.5">
      <c r="A38" s="57" t="s">
        <v>55</v>
      </c>
      <c r="B38" s="18">
        <v>144418356</v>
      </c>
      <c r="C38" s="18">
        <v>0</v>
      </c>
      <c r="D38" s="58">
        <v>135150000</v>
      </c>
      <c r="E38" s="59">
        <v>130150000</v>
      </c>
      <c r="F38" s="59">
        <v>144261408</v>
      </c>
      <c r="G38" s="59">
        <v>150158989</v>
      </c>
      <c r="H38" s="59">
        <v>149937329</v>
      </c>
      <c r="I38" s="59">
        <v>149937329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149937329</v>
      </c>
      <c r="W38" s="59">
        <v>32537500</v>
      </c>
      <c r="X38" s="59">
        <v>117399829</v>
      </c>
      <c r="Y38" s="60">
        <v>360.81</v>
      </c>
      <c r="Z38" s="61">
        <v>130150000</v>
      </c>
    </row>
    <row r="39" spans="1:26" ht="13.5">
      <c r="A39" s="57" t="s">
        <v>56</v>
      </c>
      <c r="B39" s="18">
        <v>490682745</v>
      </c>
      <c r="C39" s="18">
        <v>0</v>
      </c>
      <c r="D39" s="58">
        <v>398375191</v>
      </c>
      <c r="E39" s="59">
        <v>461105491</v>
      </c>
      <c r="F39" s="59">
        <v>563791537</v>
      </c>
      <c r="G39" s="59">
        <v>547481793</v>
      </c>
      <c r="H39" s="59">
        <v>526294144</v>
      </c>
      <c r="I39" s="59">
        <v>526294144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526294144</v>
      </c>
      <c r="W39" s="59">
        <v>115276373</v>
      </c>
      <c r="X39" s="59">
        <v>411017771</v>
      </c>
      <c r="Y39" s="60">
        <v>356.55</v>
      </c>
      <c r="Z39" s="61">
        <v>461105491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34155630</v>
      </c>
      <c r="C42" s="18">
        <v>0</v>
      </c>
      <c r="D42" s="58">
        <v>14720825</v>
      </c>
      <c r="E42" s="59">
        <v>9219074</v>
      </c>
      <c r="F42" s="59">
        <v>89377924</v>
      </c>
      <c r="G42" s="59">
        <v>-15180072</v>
      </c>
      <c r="H42" s="59">
        <v>-20223938</v>
      </c>
      <c r="I42" s="59">
        <v>53973914</v>
      </c>
      <c r="J42" s="59">
        <v>0</v>
      </c>
      <c r="K42" s="59">
        <v>0</v>
      </c>
      <c r="L42" s="59">
        <v>0</v>
      </c>
      <c r="M42" s="59">
        <v>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53973914</v>
      </c>
      <c r="W42" s="59">
        <v>57280108</v>
      </c>
      <c r="X42" s="59">
        <v>-3306194</v>
      </c>
      <c r="Y42" s="60">
        <v>-5.77</v>
      </c>
      <c r="Z42" s="61">
        <v>9219074</v>
      </c>
    </row>
    <row r="43" spans="1:26" ht="13.5">
      <c r="A43" s="57" t="s">
        <v>59</v>
      </c>
      <c r="B43" s="18">
        <v>-5777229</v>
      </c>
      <c r="C43" s="18">
        <v>0</v>
      </c>
      <c r="D43" s="58">
        <v>-12482747</v>
      </c>
      <c r="E43" s="59">
        <v>-12621427</v>
      </c>
      <c r="F43" s="59">
        <v>-16720</v>
      </c>
      <c r="G43" s="59">
        <v>-114386</v>
      </c>
      <c r="H43" s="59">
        <v>-35377</v>
      </c>
      <c r="I43" s="59">
        <v>-166483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-166483</v>
      </c>
      <c r="W43" s="59">
        <v>-2609747</v>
      </c>
      <c r="X43" s="59">
        <v>2443264</v>
      </c>
      <c r="Y43" s="60">
        <v>-93.62</v>
      </c>
      <c r="Z43" s="61">
        <v>-12621427</v>
      </c>
    </row>
    <row r="44" spans="1:26" ht="13.5">
      <c r="A44" s="57" t="s">
        <v>60</v>
      </c>
      <c r="B44" s="18">
        <v>-131435</v>
      </c>
      <c r="C44" s="18">
        <v>0</v>
      </c>
      <c r="D44" s="58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>
        <v>0</v>
      </c>
      <c r="X44" s="59">
        <v>0</v>
      </c>
      <c r="Y44" s="60">
        <v>0</v>
      </c>
      <c r="Z44" s="61">
        <v>0</v>
      </c>
    </row>
    <row r="45" spans="1:26" ht="13.5">
      <c r="A45" s="69" t="s">
        <v>61</v>
      </c>
      <c r="B45" s="21">
        <v>457234295</v>
      </c>
      <c r="C45" s="21">
        <v>0</v>
      </c>
      <c r="D45" s="98">
        <v>419443256</v>
      </c>
      <c r="E45" s="99">
        <v>724811927</v>
      </c>
      <c r="F45" s="99">
        <v>546595499</v>
      </c>
      <c r="G45" s="99">
        <v>531301041</v>
      </c>
      <c r="H45" s="99">
        <v>511041726</v>
      </c>
      <c r="I45" s="99">
        <v>511041726</v>
      </c>
      <c r="J45" s="99">
        <v>0</v>
      </c>
      <c r="K45" s="99">
        <v>0</v>
      </c>
      <c r="L45" s="99">
        <v>0</v>
      </c>
      <c r="M45" s="99">
        <v>0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511041726</v>
      </c>
      <c r="W45" s="99">
        <v>782884641</v>
      </c>
      <c r="X45" s="99">
        <v>-271842915</v>
      </c>
      <c r="Y45" s="100">
        <v>-34.72</v>
      </c>
      <c r="Z45" s="101">
        <v>724811927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111</v>
      </c>
      <c r="B47" s="114" t="s">
        <v>96</v>
      </c>
      <c r="C47" s="114"/>
      <c r="D47" s="115" t="s">
        <v>97</v>
      </c>
      <c r="E47" s="116" t="s">
        <v>98</v>
      </c>
      <c r="F47" s="117"/>
      <c r="G47" s="117"/>
      <c r="H47" s="117"/>
      <c r="I47" s="118" t="s">
        <v>99</v>
      </c>
      <c r="J47" s="117"/>
      <c r="K47" s="117"/>
      <c r="L47" s="117"/>
      <c r="M47" s="119"/>
      <c r="N47" s="119"/>
      <c r="O47" s="119"/>
      <c r="P47" s="119"/>
      <c r="Q47" s="119"/>
      <c r="R47" s="119"/>
      <c r="S47" s="119"/>
      <c r="T47" s="119"/>
      <c r="U47" s="119"/>
      <c r="V47" s="118" t="s">
        <v>100</v>
      </c>
      <c r="W47" s="118" t="s">
        <v>101</v>
      </c>
      <c r="X47" s="118" t="s">
        <v>102</v>
      </c>
      <c r="Y47" s="118" t="s">
        <v>103</v>
      </c>
      <c r="Z47" s="120" t="s">
        <v>104</v>
      </c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0</v>
      </c>
      <c r="C49" s="51">
        <v>0</v>
      </c>
      <c r="D49" s="128">
        <v>80800</v>
      </c>
      <c r="E49" s="53">
        <v>4675</v>
      </c>
      <c r="F49" s="53">
        <v>0</v>
      </c>
      <c r="G49" s="53">
        <v>0</v>
      </c>
      <c r="H49" s="53">
        <v>0</v>
      </c>
      <c r="I49" s="53">
        <v>5022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26076</v>
      </c>
      <c r="W49" s="53">
        <v>0</v>
      </c>
      <c r="X49" s="53">
        <v>0</v>
      </c>
      <c r="Y49" s="53">
        <v>831170</v>
      </c>
      <c r="Z49" s="129">
        <v>947743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535787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29">
        <v>535787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112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3.5">
      <c r="A61" s="38" t="s">
        <v>113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8" t="s">
        <v>114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8" t="s">
        <v>115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8" t="s">
        <v>116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8" t="s">
        <v>117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118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119</v>
      </c>
      <c r="B67" s="23">
        <v>141794</v>
      </c>
      <c r="C67" s="23"/>
      <c r="D67" s="24">
        <v>169740</v>
      </c>
      <c r="E67" s="25">
        <v>169740</v>
      </c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>
        <v>42435</v>
      </c>
      <c r="X67" s="25"/>
      <c r="Y67" s="24"/>
      <c r="Z67" s="26">
        <v>169740</v>
      </c>
    </row>
    <row r="68" spans="1:26" ht="13.5" hidden="1">
      <c r="A68" s="36" t="s">
        <v>31</v>
      </c>
      <c r="B68" s="18"/>
      <c r="C68" s="18"/>
      <c r="D68" s="19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19"/>
      <c r="Z68" s="22"/>
    </row>
    <row r="69" spans="1:26" ht="13.5" hidden="1">
      <c r="A69" s="37" t="s">
        <v>32</v>
      </c>
      <c r="B69" s="18">
        <v>141794</v>
      </c>
      <c r="C69" s="18"/>
      <c r="D69" s="19">
        <v>169740</v>
      </c>
      <c r="E69" s="20">
        <v>169740</v>
      </c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>
        <v>42435</v>
      </c>
      <c r="X69" s="20"/>
      <c r="Y69" s="19"/>
      <c r="Z69" s="22">
        <v>169740</v>
      </c>
    </row>
    <row r="70" spans="1:26" ht="13.5" hidden="1">
      <c r="A70" s="38" t="s">
        <v>113</v>
      </c>
      <c r="B70" s="18"/>
      <c r="C70" s="18"/>
      <c r="D70" s="19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19"/>
      <c r="Z70" s="22"/>
    </row>
    <row r="71" spans="1:26" ht="13.5" hidden="1">
      <c r="A71" s="38" t="s">
        <v>114</v>
      </c>
      <c r="B71" s="18"/>
      <c r="C71" s="18"/>
      <c r="D71" s="19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19"/>
      <c r="Z71" s="22"/>
    </row>
    <row r="72" spans="1:26" ht="13.5" hidden="1">
      <c r="A72" s="38" t="s">
        <v>115</v>
      </c>
      <c r="B72" s="18"/>
      <c r="C72" s="18"/>
      <c r="D72" s="19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19"/>
      <c r="Z72" s="22"/>
    </row>
    <row r="73" spans="1:26" ht="13.5" hidden="1">
      <c r="A73" s="38" t="s">
        <v>116</v>
      </c>
      <c r="B73" s="18"/>
      <c r="C73" s="18"/>
      <c r="D73" s="19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19"/>
      <c r="Z73" s="22"/>
    </row>
    <row r="74" spans="1:26" ht="13.5" hidden="1">
      <c r="A74" s="38" t="s">
        <v>117</v>
      </c>
      <c r="B74" s="18">
        <v>141794</v>
      </c>
      <c r="C74" s="18"/>
      <c r="D74" s="19">
        <v>169740</v>
      </c>
      <c r="E74" s="20">
        <v>169740</v>
      </c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>
        <v>13946</v>
      </c>
      <c r="X74" s="20"/>
      <c r="Y74" s="19"/>
      <c r="Z74" s="22">
        <v>169740</v>
      </c>
    </row>
    <row r="75" spans="1:26" ht="13.5" hidden="1">
      <c r="A75" s="39" t="s">
        <v>118</v>
      </c>
      <c r="B75" s="27"/>
      <c r="C75" s="27"/>
      <c r="D75" s="2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8"/>
      <c r="Z75" s="30"/>
    </row>
    <row r="76" spans="1:26" ht="13.5" hidden="1">
      <c r="A76" s="41" t="s">
        <v>120</v>
      </c>
      <c r="B76" s="31"/>
      <c r="C76" s="31"/>
      <c r="D76" s="32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2"/>
      <c r="Z76" s="34"/>
    </row>
    <row r="77" spans="1:26" ht="13.5" hidden="1">
      <c r="A77" s="36" t="s">
        <v>31</v>
      </c>
      <c r="B77" s="18"/>
      <c r="C77" s="18"/>
      <c r="D77" s="19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19"/>
      <c r="Z77" s="22"/>
    </row>
    <row r="78" spans="1:26" ht="13.5" hidden="1">
      <c r="A78" s="37" t="s">
        <v>32</v>
      </c>
      <c r="B78" s="18"/>
      <c r="C78" s="18"/>
      <c r="D78" s="19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19"/>
      <c r="Z78" s="22"/>
    </row>
    <row r="79" spans="1:26" ht="13.5" hidden="1">
      <c r="A79" s="38" t="s">
        <v>113</v>
      </c>
      <c r="B79" s="18"/>
      <c r="C79" s="18"/>
      <c r="D79" s="19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19"/>
      <c r="Z79" s="22"/>
    </row>
    <row r="80" spans="1:26" ht="13.5" hidden="1">
      <c r="A80" s="38" t="s">
        <v>114</v>
      </c>
      <c r="B80" s="18"/>
      <c r="C80" s="18"/>
      <c r="D80" s="19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19"/>
      <c r="Z80" s="22"/>
    </row>
    <row r="81" spans="1:26" ht="13.5" hidden="1">
      <c r="A81" s="38" t="s">
        <v>115</v>
      </c>
      <c r="B81" s="18"/>
      <c r="C81" s="18"/>
      <c r="D81" s="19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19"/>
      <c r="Z81" s="22"/>
    </row>
    <row r="82" spans="1:26" ht="13.5" hidden="1">
      <c r="A82" s="38" t="s">
        <v>116</v>
      </c>
      <c r="B82" s="18"/>
      <c r="C82" s="18"/>
      <c r="D82" s="19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19"/>
      <c r="Z82" s="22"/>
    </row>
    <row r="83" spans="1:26" ht="13.5" hidden="1">
      <c r="A83" s="38" t="s">
        <v>117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118</v>
      </c>
      <c r="B84" s="27"/>
      <c r="C84" s="27"/>
      <c r="D84" s="2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133" t="s">
        <v>78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56244654</v>
      </c>
      <c r="C5" s="18">
        <v>0</v>
      </c>
      <c r="D5" s="58">
        <v>66084713</v>
      </c>
      <c r="E5" s="59">
        <v>66084713</v>
      </c>
      <c r="F5" s="59">
        <v>29926714</v>
      </c>
      <c r="G5" s="59">
        <v>2963606</v>
      </c>
      <c r="H5" s="59">
        <v>3015043</v>
      </c>
      <c r="I5" s="59">
        <v>35905363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35905363</v>
      </c>
      <c r="W5" s="59">
        <v>34454940</v>
      </c>
      <c r="X5" s="59">
        <v>1450423</v>
      </c>
      <c r="Y5" s="60">
        <v>4.21</v>
      </c>
      <c r="Z5" s="61">
        <v>66084713</v>
      </c>
    </row>
    <row r="6" spans="1:26" ht="13.5">
      <c r="A6" s="57" t="s">
        <v>32</v>
      </c>
      <c r="B6" s="18">
        <v>142531764</v>
      </c>
      <c r="C6" s="18">
        <v>0</v>
      </c>
      <c r="D6" s="58">
        <v>156248684</v>
      </c>
      <c r="E6" s="59">
        <v>156248684</v>
      </c>
      <c r="F6" s="59">
        <v>13375741</v>
      </c>
      <c r="G6" s="59">
        <v>12836480</v>
      </c>
      <c r="H6" s="59">
        <v>12344526</v>
      </c>
      <c r="I6" s="59">
        <v>38556747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38556747</v>
      </c>
      <c r="W6" s="59">
        <v>43736403</v>
      </c>
      <c r="X6" s="59">
        <v>-5179656</v>
      </c>
      <c r="Y6" s="60">
        <v>-11.84</v>
      </c>
      <c r="Z6" s="61">
        <v>156248684</v>
      </c>
    </row>
    <row r="7" spans="1:26" ht="13.5">
      <c r="A7" s="57" t="s">
        <v>33</v>
      </c>
      <c r="B7" s="18">
        <v>2903978</v>
      </c>
      <c r="C7" s="18">
        <v>0</v>
      </c>
      <c r="D7" s="58">
        <v>2482000</v>
      </c>
      <c r="E7" s="59">
        <v>2482000</v>
      </c>
      <c r="F7" s="59">
        <v>170366</v>
      </c>
      <c r="G7" s="59">
        <v>246698</v>
      </c>
      <c r="H7" s="59">
        <v>272209</v>
      </c>
      <c r="I7" s="59">
        <v>689273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689273</v>
      </c>
      <c r="W7" s="59">
        <v>347480</v>
      </c>
      <c r="X7" s="59">
        <v>341793</v>
      </c>
      <c r="Y7" s="60">
        <v>98.36</v>
      </c>
      <c r="Z7" s="61">
        <v>2482000</v>
      </c>
    </row>
    <row r="8" spans="1:26" ht="13.5">
      <c r="A8" s="57" t="s">
        <v>34</v>
      </c>
      <c r="B8" s="18">
        <v>106980504</v>
      </c>
      <c r="C8" s="18">
        <v>0</v>
      </c>
      <c r="D8" s="58">
        <v>103590312</v>
      </c>
      <c r="E8" s="59">
        <v>104634181</v>
      </c>
      <c r="F8" s="59">
        <v>25118328</v>
      </c>
      <c r="G8" s="59">
        <v>1824752</v>
      </c>
      <c r="H8" s="59">
        <v>2659845</v>
      </c>
      <c r="I8" s="59">
        <v>29602925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29602925</v>
      </c>
      <c r="W8" s="59">
        <v>40918174</v>
      </c>
      <c r="X8" s="59">
        <v>-11315249</v>
      </c>
      <c r="Y8" s="60">
        <v>-27.65</v>
      </c>
      <c r="Z8" s="61">
        <v>104634181</v>
      </c>
    </row>
    <row r="9" spans="1:26" ht="13.5">
      <c r="A9" s="57" t="s">
        <v>35</v>
      </c>
      <c r="B9" s="18">
        <v>81661290</v>
      </c>
      <c r="C9" s="18">
        <v>0</v>
      </c>
      <c r="D9" s="58">
        <v>35500930</v>
      </c>
      <c r="E9" s="59">
        <v>35500930</v>
      </c>
      <c r="F9" s="59">
        <v>3903269</v>
      </c>
      <c r="G9" s="59">
        <v>2724542</v>
      </c>
      <c r="H9" s="59">
        <v>2581733</v>
      </c>
      <c r="I9" s="59">
        <v>9209544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9209544</v>
      </c>
      <c r="W9" s="59">
        <v>8056324</v>
      </c>
      <c r="X9" s="59">
        <v>1153220</v>
      </c>
      <c r="Y9" s="60">
        <v>14.31</v>
      </c>
      <c r="Z9" s="61">
        <v>35500930</v>
      </c>
    </row>
    <row r="10" spans="1:26" ht="25.5">
      <c r="A10" s="62" t="s">
        <v>105</v>
      </c>
      <c r="B10" s="63">
        <f>SUM(B5:B9)</f>
        <v>390322190</v>
      </c>
      <c r="C10" s="63">
        <f>SUM(C5:C9)</f>
        <v>0</v>
      </c>
      <c r="D10" s="64">
        <f aca="true" t="shared" si="0" ref="D10:Z10">SUM(D5:D9)</f>
        <v>363906639</v>
      </c>
      <c r="E10" s="65">
        <f t="shared" si="0"/>
        <v>364950508</v>
      </c>
      <c r="F10" s="65">
        <f t="shared" si="0"/>
        <v>72494418</v>
      </c>
      <c r="G10" s="65">
        <f t="shared" si="0"/>
        <v>20596078</v>
      </c>
      <c r="H10" s="65">
        <f t="shared" si="0"/>
        <v>20873356</v>
      </c>
      <c r="I10" s="65">
        <f t="shared" si="0"/>
        <v>113963852</v>
      </c>
      <c r="J10" s="65">
        <f t="shared" si="0"/>
        <v>0</v>
      </c>
      <c r="K10" s="65">
        <f t="shared" si="0"/>
        <v>0</v>
      </c>
      <c r="L10" s="65">
        <f t="shared" si="0"/>
        <v>0</v>
      </c>
      <c r="M10" s="65">
        <f t="shared" si="0"/>
        <v>0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113963852</v>
      </c>
      <c r="W10" s="65">
        <f t="shared" si="0"/>
        <v>127513321</v>
      </c>
      <c r="X10" s="65">
        <f t="shared" si="0"/>
        <v>-13549469</v>
      </c>
      <c r="Y10" s="66">
        <f>+IF(W10&lt;&gt;0,(X10/W10)*100,0)</f>
        <v>-10.625924329898051</v>
      </c>
      <c r="Z10" s="67">
        <f t="shared" si="0"/>
        <v>364950508</v>
      </c>
    </row>
    <row r="11" spans="1:26" ht="13.5">
      <c r="A11" s="57" t="s">
        <v>36</v>
      </c>
      <c r="B11" s="18">
        <v>122420692</v>
      </c>
      <c r="C11" s="18">
        <v>0</v>
      </c>
      <c r="D11" s="58">
        <v>139913997</v>
      </c>
      <c r="E11" s="59">
        <v>139913997</v>
      </c>
      <c r="F11" s="59">
        <v>10224206</v>
      </c>
      <c r="G11" s="59">
        <v>10562256</v>
      </c>
      <c r="H11" s="59">
        <v>10370121</v>
      </c>
      <c r="I11" s="59">
        <v>31156583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31156583</v>
      </c>
      <c r="W11" s="59">
        <v>34838586</v>
      </c>
      <c r="X11" s="59">
        <v>-3682003</v>
      </c>
      <c r="Y11" s="60">
        <v>-10.57</v>
      </c>
      <c r="Z11" s="61">
        <v>139913997</v>
      </c>
    </row>
    <row r="12" spans="1:26" ht="13.5">
      <c r="A12" s="57" t="s">
        <v>37</v>
      </c>
      <c r="B12" s="18">
        <v>8203131</v>
      </c>
      <c r="C12" s="18">
        <v>0</v>
      </c>
      <c r="D12" s="58">
        <v>9277131</v>
      </c>
      <c r="E12" s="59">
        <v>9277131</v>
      </c>
      <c r="F12" s="59">
        <v>684462</v>
      </c>
      <c r="G12" s="59">
        <v>684462</v>
      </c>
      <c r="H12" s="59">
        <v>684462</v>
      </c>
      <c r="I12" s="59">
        <v>2053386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2053386</v>
      </c>
      <c r="W12" s="59">
        <v>2226510</v>
      </c>
      <c r="X12" s="59">
        <v>-173124</v>
      </c>
      <c r="Y12" s="60">
        <v>-7.78</v>
      </c>
      <c r="Z12" s="61">
        <v>9277131</v>
      </c>
    </row>
    <row r="13" spans="1:26" ht="13.5">
      <c r="A13" s="57" t="s">
        <v>106</v>
      </c>
      <c r="B13" s="18">
        <v>32815617</v>
      </c>
      <c r="C13" s="18">
        <v>0</v>
      </c>
      <c r="D13" s="58">
        <v>23080869</v>
      </c>
      <c r="E13" s="59">
        <v>23080869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5770218</v>
      </c>
      <c r="X13" s="59">
        <v>-5770218</v>
      </c>
      <c r="Y13" s="60">
        <v>-100</v>
      </c>
      <c r="Z13" s="61">
        <v>23080869</v>
      </c>
    </row>
    <row r="14" spans="1:26" ht="13.5">
      <c r="A14" s="57" t="s">
        <v>38</v>
      </c>
      <c r="B14" s="18">
        <v>12742096</v>
      </c>
      <c r="C14" s="18">
        <v>0</v>
      </c>
      <c r="D14" s="58">
        <v>13433196</v>
      </c>
      <c r="E14" s="59">
        <v>13433196</v>
      </c>
      <c r="F14" s="59">
        <v>169309</v>
      </c>
      <c r="G14" s="59">
        <v>0</v>
      </c>
      <c r="H14" s="59">
        <v>2348960</v>
      </c>
      <c r="I14" s="59">
        <v>2518269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2518269</v>
      </c>
      <c r="W14" s="59">
        <v>2149311</v>
      </c>
      <c r="X14" s="59">
        <v>368958</v>
      </c>
      <c r="Y14" s="60">
        <v>17.17</v>
      </c>
      <c r="Z14" s="61">
        <v>13433196</v>
      </c>
    </row>
    <row r="15" spans="1:26" ht="13.5">
      <c r="A15" s="57" t="s">
        <v>39</v>
      </c>
      <c r="B15" s="18">
        <v>50043145</v>
      </c>
      <c r="C15" s="18">
        <v>0</v>
      </c>
      <c r="D15" s="58">
        <v>54650699</v>
      </c>
      <c r="E15" s="59">
        <v>54650699</v>
      </c>
      <c r="F15" s="59">
        <v>516086</v>
      </c>
      <c r="G15" s="59">
        <v>6420931</v>
      </c>
      <c r="H15" s="59">
        <v>6086169</v>
      </c>
      <c r="I15" s="59">
        <v>13023186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13023186</v>
      </c>
      <c r="W15" s="59">
        <v>15848703</v>
      </c>
      <c r="X15" s="59">
        <v>-2825517</v>
      </c>
      <c r="Y15" s="60">
        <v>-17.83</v>
      </c>
      <c r="Z15" s="61">
        <v>54650699</v>
      </c>
    </row>
    <row r="16" spans="1:26" ht="13.5">
      <c r="A16" s="68" t="s">
        <v>40</v>
      </c>
      <c r="B16" s="18">
        <v>823890</v>
      </c>
      <c r="C16" s="18">
        <v>0</v>
      </c>
      <c r="D16" s="58">
        <v>1000000</v>
      </c>
      <c r="E16" s="59">
        <v>1000000</v>
      </c>
      <c r="F16" s="59">
        <v>87866</v>
      </c>
      <c r="G16" s="59">
        <v>96173</v>
      </c>
      <c r="H16" s="59">
        <v>100198</v>
      </c>
      <c r="I16" s="59">
        <v>284237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284237</v>
      </c>
      <c r="W16" s="59">
        <v>0</v>
      </c>
      <c r="X16" s="59">
        <v>284237</v>
      </c>
      <c r="Y16" s="60">
        <v>0</v>
      </c>
      <c r="Z16" s="61">
        <v>1000000</v>
      </c>
    </row>
    <row r="17" spans="1:26" ht="13.5">
      <c r="A17" s="57" t="s">
        <v>41</v>
      </c>
      <c r="B17" s="18">
        <v>153849458</v>
      </c>
      <c r="C17" s="18">
        <v>0</v>
      </c>
      <c r="D17" s="58">
        <v>130235547</v>
      </c>
      <c r="E17" s="59">
        <v>131279416</v>
      </c>
      <c r="F17" s="59">
        <v>3251392</v>
      </c>
      <c r="G17" s="59">
        <v>7822463</v>
      </c>
      <c r="H17" s="59">
        <v>10198087</v>
      </c>
      <c r="I17" s="59">
        <v>21271942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21271942</v>
      </c>
      <c r="W17" s="59">
        <v>25971824</v>
      </c>
      <c r="X17" s="59">
        <v>-4699882</v>
      </c>
      <c r="Y17" s="60">
        <v>-18.1</v>
      </c>
      <c r="Z17" s="61">
        <v>131279416</v>
      </c>
    </row>
    <row r="18" spans="1:26" ht="13.5">
      <c r="A18" s="69" t="s">
        <v>42</v>
      </c>
      <c r="B18" s="70">
        <f>SUM(B11:B17)</f>
        <v>380898029</v>
      </c>
      <c r="C18" s="70">
        <f>SUM(C11:C17)</f>
        <v>0</v>
      </c>
      <c r="D18" s="71">
        <f aca="true" t="shared" si="1" ref="D18:Z18">SUM(D11:D17)</f>
        <v>371591439</v>
      </c>
      <c r="E18" s="72">
        <f t="shared" si="1"/>
        <v>372635308</v>
      </c>
      <c r="F18" s="72">
        <f t="shared" si="1"/>
        <v>14933321</v>
      </c>
      <c r="G18" s="72">
        <f t="shared" si="1"/>
        <v>25586285</v>
      </c>
      <c r="H18" s="72">
        <f t="shared" si="1"/>
        <v>29787997</v>
      </c>
      <c r="I18" s="72">
        <f t="shared" si="1"/>
        <v>70307603</v>
      </c>
      <c r="J18" s="72">
        <f t="shared" si="1"/>
        <v>0</v>
      </c>
      <c r="K18" s="72">
        <f t="shared" si="1"/>
        <v>0</v>
      </c>
      <c r="L18" s="72">
        <f t="shared" si="1"/>
        <v>0</v>
      </c>
      <c r="M18" s="72">
        <f t="shared" si="1"/>
        <v>0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70307603</v>
      </c>
      <c r="W18" s="72">
        <f t="shared" si="1"/>
        <v>86805152</v>
      </c>
      <c r="X18" s="72">
        <f t="shared" si="1"/>
        <v>-16497549</v>
      </c>
      <c r="Y18" s="66">
        <f>+IF(W18&lt;&gt;0,(X18/W18)*100,0)</f>
        <v>-19.005264802715857</v>
      </c>
      <c r="Z18" s="73">
        <f t="shared" si="1"/>
        <v>372635308</v>
      </c>
    </row>
    <row r="19" spans="1:26" ht="13.5">
      <c r="A19" s="69" t="s">
        <v>43</v>
      </c>
      <c r="B19" s="74">
        <f>+B10-B18</f>
        <v>9424161</v>
      </c>
      <c r="C19" s="74">
        <f>+C10-C18</f>
        <v>0</v>
      </c>
      <c r="D19" s="75">
        <f aca="true" t="shared" si="2" ref="D19:Z19">+D10-D18</f>
        <v>-7684800</v>
      </c>
      <c r="E19" s="76">
        <f t="shared" si="2"/>
        <v>-7684800</v>
      </c>
      <c r="F19" s="76">
        <f t="shared" si="2"/>
        <v>57561097</v>
      </c>
      <c r="G19" s="76">
        <f t="shared" si="2"/>
        <v>-4990207</v>
      </c>
      <c r="H19" s="76">
        <f t="shared" si="2"/>
        <v>-8914641</v>
      </c>
      <c r="I19" s="76">
        <f t="shared" si="2"/>
        <v>43656249</v>
      </c>
      <c r="J19" s="76">
        <f t="shared" si="2"/>
        <v>0</v>
      </c>
      <c r="K19" s="76">
        <f t="shared" si="2"/>
        <v>0</v>
      </c>
      <c r="L19" s="76">
        <f t="shared" si="2"/>
        <v>0</v>
      </c>
      <c r="M19" s="76">
        <f t="shared" si="2"/>
        <v>0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43656249</v>
      </c>
      <c r="W19" s="76">
        <f>IF(E10=E18,0,W10-W18)</f>
        <v>40708169</v>
      </c>
      <c r="X19" s="76">
        <f t="shared" si="2"/>
        <v>2948080</v>
      </c>
      <c r="Y19" s="77">
        <f>+IF(W19&lt;&gt;0,(X19/W19)*100,0)</f>
        <v>7.2419862460529725</v>
      </c>
      <c r="Z19" s="78">
        <f t="shared" si="2"/>
        <v>-7684800</v>
      </c>
    </row>
    <row r="20" spans="1:26" ht="13.5">
      <c r="A20" s="57" t="s">
        <v>44</v>
      </c>
      <c r="B20" s="18">
        <v>48930274</v>
      </c>
      <c r="C20" s="18">
        <v>0</v>
      </c>
      <c r="D20" s="58">
        <v>54670188</v>
      </c>
      <c r="E20" s="59">
        <v>54670188</v>
      </c>
      <c r="F20" s="59">
        <v>1050235</v>
      </c>
      <c r="G20" s="59">
        <v>3166088</v>
      </c>
      <c r="H20" s="59">
        <v>4320998</v>
      </c>
      <c r="I20" s="59">
        <v>8537321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8537321</v>
      </c>
      <c r="W20" s="59">
        <v>21594724</v>
      </c>
      <c r="X20" s="59">
        <v>-13057403</v>
      </c>
      <c r="Y20" s="60">
        <v>-60.47</v>
      </c>
      <c r="Z20" s="61">
        <v>54670188</v>
      </c>
    </row>
    <row r="21" spans="1:26" ht="13.5">
      <c r="A21" s="57" t="s">
        <v>107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>
        <v>0</v>
      </c>
      <c r="X21" s="81">
        <v>0</v>
      </c>
      <c r="Y21" s="82">
        <v>0</v>
      </c>
      <c r="Z21" s="83">
        <v>0</v>
      </c>
    </row>
    <row r="22" spans="1:26" ht="25.5">
      <c r="A22" s="84" t="s">
        <v>108</v>
      </c>
      <c r="B22" s="85">
        <f>SUM(B19:B21)</f>
        <v>58354435</v>
      </c>
      <c r="C22" s="85">
        <f>SUM(C19:C21)</f>
        <v>0</v>
      </c>
      <c r="D22" s="86">
        <f aca="true" t="shared" si="3" ref="D22:Z22">SUM(D19:D21)</f>
        <v>46985388</v>
      </c>
      <c r="E22" s="87">
        <f t="shared" si="3"/>
        <v>46985388</v>
      </c>
      <c r="F22" s="87">
        <f t="shared" si="3"/>
        <v>58611332</v>
      </c>
      <c r="G22" s="87">
        <f t="shared" si="3"/>
        <v>-1824119</v>
      </c>
      <c r="H22" s="87">
        <f t="shared" si="3"/>
        <v>-4593643</v>
      </c>
      <c r="I22" s="87">
        <f t="shared" si="3"/>
        <v>52193570</v>
      </c>
      <c r="J22" s="87">
        <f t="shared" si="3"/>
        <v>0</v>
      </c>
      <c r="K22" s="87">
        <f t="shared" si="3"/>
        <v>0</v>
      </c>
      <c r="L22" s="87">
        <f t="shared" si="3"/>
        <v>0</v>
      </c>
      <c r="M22" s="87">
        <f t="shared" si="3"/>
        <v>0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52193570</v>
      </c>
      <c r="W22" s="87">
        <f t="shared" si="3"/>
        <v>62302893</v>
      </c>
      <c r="X22" s="87">
        <f t="shared" si="3"/>
        <v>-10109323</v>
      </c>
      <c r="Y22" s="88">
        <f>+IF(W22&lt;&gt;0,(X22/W22)*100,0)</f>
        <v>-16.22608921226178</v>
      </c>
      <c r="Z22" s="89">
        <f t="shared" si="3"/>
        <v>46985388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58354435</v>
      </c>
      <c r="C24" s="74">
        <f>SUM(C22:C23)</f>
        <v>0</v>
      </c>
      <c r="D24" s="75">
        <f aca="true" t="shared" si="4" ref="D24:Z24">SUM(D22:D23)</f>
        <v>46985388</v>
      </c>
      <c r="E24" s="76">
        <f t="shared" si="4"/>
        <v>46985388</v>
      </c>
      <c r="F24" s="76">
        <f t="shared" si="4"/>
        <v>58611332</v>
      </c>
      <c r="G24" s="76">
        <f t="shared" si="4"/>
        <v>-1824119</v>
      </c>
      <c r="H24" s="76">
        <f t="shared" si="4"/>
        <v>-4593643</v>
      </c>
      <c r="I24" s="76">
        <f t="shared" si="4"/>
        <v>52193570</v>
      </c>
      <c r="J24" s="76">
        <f t="shared" si="4"/>
        <v>0</v>
      </c>
      <c r="K24" s="76">
        <f t="shared" si="4"/>
        <v>0</v>
      </c>
      <c r="L24" s="76">
        <f t="shared" si="4"/>
        <v>0</v>
      </c>
      <c r="M24" s="76">
        <f t="shared" si="4"/>
        <v>0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52193570</v>
      </c>
      <c r="W24" s="76">
        <f t="shared" si="4"/>
        <v>62302893</v>
      </c>
      <c r="X24" s="76">
        <f t="shared" si="4"/>
        <v>-10109323</v>
      </c>
      <c r="Y24" s="77">
        <f>+IF(W24&lt;&gt;0,(X24/W24)*100,0)</f>
        <v>-16.22608921226178</v>
      </c>
      <c r="Z24" s="78">
        <f t="shared" si="4"/>
        <v>46985388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109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62946681</v>
      </c>
      <c r="C27" s="21">
        <v>0</v>
      </c>
      <c r="D27" s="98">
        <v>67546782</v>
      </c>
      <c r="E27" s="99">
        <v>72854849</v>
      </c>
      <c r="F27" s="99">
        <v>1046976</v>
      </c>
      <c r="G27" s="99">
        <v>3109144</v>
      </c>
      <c r="H27" s="99">
        <v>5167968</v>
      </c>
      <c r="I27" s="99">
        <v>9324088</v>
      </c>
      <c r="J27" s="99">
        <v>0</v>
      </c>
      <c r="K27" s="99">
        <v>0</v>
      </c>
      <c r="L27" s="99">
        <v>0</v>
      </c>
      <c r="M27" s="99">
        <v>0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9324088</v>
      </c>
      <c r="W27" s="99">
        <v>12886506</v>
      </c>
      <c r="X27" s="99">
        <v>-3562418</v>
      </c>
      <c r="Y27" s="100">
        <v>-27.64</v>
      </c>
      <c r="Z27" s="101">
        <v>72854849</v>
      </c>
    </row>
    <row r="28" spans="1:26" ht="13.5">
      <c r="A28" s="102" t="s">
        <v>44</v>
      </c>
      <c r="B28" s="18">
        <v>47052932</v>
      </c>
      <c r="C28" s="18">
        <v>0</v>
      </c>
      <c r="D28" s="58">
        <v>54670187</v>
      </c>
      <c r="E28" s="59">
        <v>54670187</v>
      </c>
      <c r="F28" s="59">
        <v>1025752</v>
      </c>
      <c r="G28" s="59">
        <v>3017008</v>
      </c>
      <c r="H28" s="59">
        <v>4446309</v>
      </c>
      <c r="I28" s="59">
        <v>8489069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8489069</v>
      </c>
      <c r="W28" s="59">
        <v>0</v>
      </c>
      <c r="X28" s="59">
        <v>8489069</v>
      </c>
      <c r="Y28" s="60">
        <v>0</v>
      </c>
      <c r="Z28" s="61">
        <v>54670187</v>
      </c>
    </row>
    <row r="29" spans="1:26" ht="13.5">
      <c r="A29" s="57" t="s">
        <v>110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>
        <v>0</v>
      </c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7788820</v>
      </c>
      <c r="C30" s="18">
        <v>0</v>
      </c>
      <c r="D30" s="58">
        <v>5670000</v>
      </c>
      <c r="E30" s="59">
        <v>10978067</v>
      </c>
      <c r="F30" s="59">
        <v>12103</v>
      </c>
      <c r="G30" s="59">
        <v>1762</v>
      </c>
      <c r="H30" s="59">
        <v>1925</v>
      </c>
      <c r="I30" s="59">
        <v>15790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15790</v>
      </c>
      <c r="W30" s="59">
        <v>0</v>
      </c>
      <c r="X30" s="59">
        <v>15790</v>
      </c>
      <c r="Y30" s="60">
        <v>0</v>
      </c>
      <c r="Z30" s="61">
        <v>10978067</v>
      </c>
    </row>
    <row r="31" spans="1:26" ht="13.5">
      <c r="A31" s="57" t="s">
        <v>49</v>
      </c>
      <c r="B31" s="18">
        <v>8104929</v>
      </c>
      <c r="C31" s="18">
        <v>0</v>
      </c>
      <c r="D31" s="58">
        <v>7206595</v>
      </c>
      <c r="E31" s="59">
        <v>7206595</v>
      </c>
      <c r="F31" s="59">
        <v>9121</v>
      </c>
      <c r="G31" s="59">
        <v>90374</v>
      </c>
      <c r="H31" s="59">
        <v>719734</v>
      </c>
      <c r="I31" s="59">
        <v>819229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819229</v>
      </c>
      <c r="W31" s="59">
        <v>0</v>
      </c>
      <c r="X31" s="59">
        <v>819229</v>
      </c>
      <c r="Y31" s="60">
        <v>0</v>
      </c>
      <c r="Z31" s="61">
        <v>7206595</v>
      </c>
    </row>
    <row r="32" spans="1:26" ht="13.5">
      <c r="A32" s="69" t="s">
        <v>50</v>
      </c>
      <c r="B32" s="21">
        <f>SUM(B28:B31)</f>
        <v>62946681</v>
      </c>
      <c r="C32" s="21">
        <f>SUM(C28:C31)</f>
        <v>0</v>
      </c>
      <c r="D32" s="98">
        <f aca="true" t="shared" si="5" ref="D32:Z32">SUM(D28:D31)</f>
        <v>67546782</v>
      </c>
      <c r="E32" s="99">
        <f t="shared" si="5"/>
        <v>72854849</v>
      </c>
      <c r="F32" s="99">
        <f t="shared" si="5"/>
        <v>1046976</v>
      </c>
      <c r="G32" s="99">
        <f t="shared" si="5"/>
        <v>3109144</v>
      </c>
      <c r="H32" s="99">
        <f t="shared" si="5"/>
        <v>5167968</v>
      </c>
      <c r="I32" s="99">
        <f t="shared" si="5"/>
        <v>9324088</v>
      </c>
      <c r="J32" s="99">
        <f t="shared" si="5"/>
        <v>0</v>
      </c>
      <c r="K32" s="99">
        <f t="shared" si="5"/>
        <v>0</v>
      </c>
      <c r="L32" s="99">
        <f t="shared" si="5"/>
        <v>0</v>
      </c>
      <c r="M32" s="99">
        <f t="shared" si="5"/>
        <v>0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9324088</v>
      </c>
      <c r="W32" s="99">
        <f t="shared" si="5"/>
        <v>0</v>
      </c>
      <c r="X32" s="99">
        <f t="shared" si="5"/>
        <v>9324088</v>
      </c>
      <c r="Y32" s="100">
        <f>+IF(W32&lt;&gt;0,(X32/W32)*100,0)</f>
        <v>0</v>
      </c>
      <c r="Z32" s="101">
        <f t="shared" si="5"/>
        <v>72854849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76273391</v>
      </c>
      <c r="C35" s="18">
        <v>0</v>
      </c>
      <c r="D35" s="58">
        <v>54091407</v>
      </c>
      <c r="E35" s="59">
        <v>54091407</v>
      </c>
      <c r="F35" s="59">
        <v>119327857</v>
      </c>
      <c r="G35" s="59">
        <v>120678155</v>
      </c>
      <c r="H35" s="59">
        <v>105742922</v>
      </c>
      <c r="I35" s="59">
        <v>105742922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105742922</v>
      </c>
      <c r="W35" s="59">
        <v>13522852</v>
      </c>
      <c r="X35" s="59">
        <v>92220070</v>
      </c>
      <c r="Y35" s="60">
        <v>681.96</v>
      </c>
      <c r="Z35" s="61">
        <v>54091407</v>
      </c>
    </row>
    <row r="36" spans="1:26" ht="13.5">
      <c r="A36" s="57" t="s">
        <v>53</v>
      </c>
      <c r="B36" s="18">
        <v>800803934</v>
      </c>
      <c r="C36" s="18">
        <v>0</v>
      </c>
      <c r="D36" s="58">
        <v>664223275</v>
      </c>
      <c r="E36" s="59">
        <v>669531342</v>
      </c>
      <c r="F36" s="59">
        <v>744169273</v>
      </c>
      <c r="G36" s="59">
        <v>804938151</v>
      </c>
      <c r="H36" s="59">
        <v>810121828</v>
      </c>
      <c r="I36" s="59">
        <v>810121828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810121828</v>
      </c>
      <c r="W36" s="59">
        <v>167382836</v>
      </c>
      <c r="X36" s="59">
        <v>642738992</v>
      </c>
      <c r="Y36" s="60">
        <v>383.99</v>
      </c>
      <c r="Z36" s="61">
        <v>669531342</v>
      </c>
    </row>
    <row r="37" spans="1:26" ht="13.5">
      <c r="A37" s="57" t="s">
        <v>54</v>
      </c>
      <c r="B37" s="18">
        <v>66586941</v>
      </c>
      <c r="C37" s="18">
        <v>0</v>
      </c>
      <c r="D37" s="58">
        <v>58740193</v>
      </c>
      <c r="E37" s="59">
        <v>58740193</v>
      </c>
      <c r="F37" s="59">
        <v>48629424</v>
      </c>
      <c r="G37" s="59">
        <v>52450499</v>
      </c>
      <c r="H37" s="59">
        <v>48305239</v>
      </c>
      <c r="I37" s="59">
        <v>48305239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48305239</v>
      </c>
      <c r="W37" s="59">
        <v>14685048</v>
      </c>
      <c r="X37" s="59">
        <v>33620191</v>
      </c>
      <c r="Y37" s="60">
        <v>228.94</v>
      </c>
      <c r="Z37" s="61">
        <v>58740193</v>
      </c>
    </row>
    <row r="38" spans="1:26" ht="13.5">
      <c r="A38" s="57" t="s">
        <v>55</v>
      </c>
      <c r="B38" s="18">
        <v>179052920</v>
      </c>
      <c r="C38" s="18">
        <v>0</v>
      </c>
      <c r="D38" s="58">
        <v>172163923</v>
      </c>
      <c r="E38" s="59">
        <v>177471990</v>
      </c>
      <c r="F38" s="59">
        <v>185829862</v>
      </c>
      <c r="G38" s="59">
        <v>185829862</v>
      </c>
      <c r="H38" s="59">
        <v>184809998</v>
      </c>
      <c r="I38" s="59">
        <v>184809998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184809998</v>
      </c>
      <c r="W38" s="59">
        <v>44367998</v>
      </c>
      <c r="X38" s="59">
        <v>140442000</v>
      </c>
      <c r="Y38" s="60">
        <v>316.54</v>
      </c>
      <c r="Z38" s="61">
        <v>177471990</v>
      </c>
    </row>
    <row r="39" spans="1:26" ht="13.5">
      <c r="A39" s="57" t="s">
        <v>56</v>
      </c>
      <c r="B39" s="18">
        <v>631437464</v>
      </c>
      <c r="C39" s="18">
        <v>0</v>
      </c>
      <c r="D39" s="58">
        <v>487410566</v>
      </c>
      <c r="E39" s="59">
        <v>487410566</v>
      </c>
      <c r="F39" s="59">
        <v>629037844</v>
      </c>
      <c r="G39" s="59">
        <v>687335945</v>
      </c>
      <c r="H39" s="59">
        <v>682749513</v>
      </c>
      <c r="I39" s="59">
        <v>682749513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682749513</v>
      </c>
      <c r="W39" s="59">
        <v>121852642</v>
      </c>
      <c r="X39" s="59">
        <v>560896871</v>
      </c>
      <c r="Y39" s="60">
        <v>460.31</v>
      </c>
      <c r="Z39" s="61">
        <v>487410566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66798549</v>
      </c>
      <c r="C42" s="18">
        <v>0</v>
      </c>
      <c r="D42" s="58">
        <v>74410413</v>
      </c>
      <c r="E42" s="59">
        <v>74410413</v>
      </c>
      <c r="F42" s="59">
        <v>33991442</v>
      </c>
      <c r="G42" s="59">
        <v>7838811</v>
      </c>
      <c r="H42" s="59">
        <v>-686916</v>
      </c>
      <c r="I42" s="59">
        <v>41143337</v>
      </c>
      <c r="J42" s="59">
        <v>0</v>
      </c>
      <c r="K42" s="59">
        <v>0</v>
      </c>
      <c r="L42" s="59">
        <v>0</v>
      </c>
      <c r="M42" s="59">
        <v>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41143337</v>
      </c>
      <c r="W42" s="59">
        <v>39482453</v>
      </c>
      <c r="X42" s="59">
        <v>1660884</v>
      </c>
      <c r="Y42" s="60">
        <v>4.21</v>
      </c>
      <c r="Z42" s="61">
        <v>74410413</v>
      </c>
    </row>
    <row r="43" spans="1:26" ht="13.5">
      <c r="A43" s="57" t="s">
        <v>59</v>
      </c>
      <c r="B43" s="18">
        <v>-60776526</v>
      </c>
      <c r="C43" s="18">
        <v>0</v>
      </c>
      <c r="D43" s="58">
        <v>-65890782</v>
      </c>
      <c r="E43" s="59">
        <v>-65890782</v>
      </c>
      <c r="F43" s="59">
        <v>-1046976</v>
      </c>
      <c r="G43" s="59">
        <v>-3109142</v>
      </c>
      <c r="H43" s="59">
        <v>-4816487</v>
      </c>
      <c r="I43" s="59">
        <v>-8972605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-8972605</v>
      </c>
      <c r="W43" s="59">
        <v>-12886506</v>
      </c>
      <c r="X43" s="59">
        <v>3913901</v>
      </c>
      <c r="Y43" s="60">
        <v>-30.37</v>
      </c>
      <c r="Z43" s="61">
        <v>-65890782</v>
      </c>
    </row>
    <row r="44" spans="1:26" ht="13.5">
      <c r="A44" s="57" t="s">
        <v>60</v>
      </c>
      <c r="B44" s="18">
        <v>4651448</v>
      </c>
      <c r="C44" s="18">
        <v>0</v>
      </c>
      <c r="D44" s="58">
        <v>-1299929</v>
      </c>
      <c r="E44" s="59">
        <v>-1299929</v>
      </c>
      <c r="F44" s="59">
        <v>-196965</v>
      </c>
      <c r="G44" s="59">
        <v>0</v>
      </c>
      <c r="H44" s="59">
        <v>-982795</v>
      </c>
      <c r="I44" s="59">
        <v>-1179760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-1179760</v>
      </c>
      <c r="W44" s="59">
        <v>-1491435</v>
      </c>
      <c r="X44" s="59">
        <v>311675</v>
      </c>
      <c r="Y44" s="60">
        <v>-20.9</v>
      </c>
      <c r="Z44" s="61">
        <v>-1299929</v>
      </c>
    </row>
    <row r="45" spans="1:26" ht="13.5">
      <c r="A45" s="69" t="s">
        <v>61</v>
      </c>
      <c r="B45" s="21">
        <v>38218387</v>
      </c>
      <c r="C45" s="21">
        <v>0</v>
      </c>
      <c r="D45" s="98">
        <v>7234754</v>
      </c>
      <c r="E45" s="99">
        <v>7234754</v>
      </c>
      <c r="F45" s="99">
        <v>70965888</v>
      </c>
      <c r="G45" s="99">
        <v>75695557</v>
      </c>
      <c r="H45" s="99">
        <v>69209359</v>
      </c>
      <c r="I45" s="99">
        <v>69209359</v>
      </c>
      <c r="J45" s="99">
        <v>0</v>
      </c>
      <c r="K45" s="99">
        <v>0</v>
      </c>
      <c r="L45" s="99">
        <v>0</v>
      </c>
      <c r="M45" s="99">
        <v>0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69209359</v>
      </c>
      <c r="W45" s="99">
        <v>25119564</v>
      </c>
      <c r="X45" s="99">
        <v>44089795</v>
      </c>
      <c r="Y45" s="100">
        <v>175.52</v>
      </c>
      <c r="Z45" s="101">
        <v>7234754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111</v>
      </c>
      <c r="B47" s="114" t="s">
        <v>96</v>
      </c>
      <c r="C47" s="114"/>
      <c r="D47" s="115" t="s">
        <v>97</v>
      </c>
      <c r="E47" s="116" t="s">
        <v>98</v>
      </c>
      <c r="F47" s="117"/>
      <c r="G47" s="117"/>
      <c r="H47" s="117"/>
      <c r="I47" s="118" t="s">
        <v>99</v>
      </c>
      <c r="J47" s="117"/>
      <c r="K47" s="117"/>
      <c r="L47" s="117"/>
      <c r="M47" s="119"/>
      <c r="N47" s="119"/>
      <c r="O47" s="119"/>
      <c r="P47" s="119"/>
      <c r="Q47" s="119"/>
      <c r="R47" s="119"/>
      <c r="S47" s="119"/>
      <c r="T47" s="119"/>
      <c r="U47" s="119"/>
      <c r="V47" s="118" t="s">
        <v>100</v>
      </c>
      <c r="W47" s="118" t="s">
        <v>101</v>
      </c>
      <c r="X47" s="118" t="s">
        <v>102</v>
      </c>
      <c r="Y47" s="118" t="s">
        <v>103</v>
      </c>
      <c r="Z47" s="120" t="s">
        <v>104</v>
      </c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11191964</v>
      </c>
      <c r="C49" s="51">
        <v>0</v>
      </c>
      <c r="D49" s="128">
        <v>4829832</v>
      </c>
      <c r="E49" s="53">
        <v>14906090</v>
      </c>
      <c r="F49" s="53">
        <v>0</v>
      </c>
      <c r="G49" s="53">
        <v>0</v>
      </c>
      <c r="H49" s="53">
        <v>0</v>
      </c>
      <c r="I49" s="53">
        <v>3137545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2470009</v>
      </c>
      <c r="W49" s="53">
        <v>2255485</v>
      </c>
      <c r="X49" s="53">
        <v>19379558</v>
      </c>
      <c r="Y49" s="53">
        <v>62064408</v>
      </c>
      <c r="Z49" s="129">
        <v>120234891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105556</v>
      </c>
      <c r="C51" s="51">
        <v>0</v>
      </c>
      <c r="D51" s="128">
        <v>10556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29">
        <v>116112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112</v>
      </c>
      <c r="B58" s="5">
        <f>IF(B67=0,0,+(B76/B67)*100)</f>
        <v>101.16723013991312</v>
      </c>
      <c r="C58" s="5">
        <f>IF(C67=0,0,+(C76/C67)*100)</f>
        <v>0</v>
      </c>
      <c r="D58" s="6">
        <f aca="true" t="shared" si="6" ref="D58:Z58">IF(D67=0,0,+(D76/D67)*100)</f>
        <v>91.15763269752951</v>
      </c>
      <c r="E58" s="7">
        <f t="shared" si="6"/>
        <v>91.15763269752951</v>
      </c>
      <c r="F58" s="7">
        <f t="shared" si="6"/>
        <v>34.59608321543254</v>
      </c>
      <c r="G58" s="7">
        <f t="shared" si="6"/>
        <v>155.7407722951563</v>
      </c>
      <c r="H58" s="7">
        <f t="shared" si="6"/>
        <v>138.8947101057959</v>
      </c>
      <c r="I58" s="7">
        <f t="shared" si="6"/>
        <v>82.50982453674585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82.50982453674585</v>
      </c>
      <c r="W58" s="7">
        <f t="shared" si="6"/>
        <v>89.610197654508</v>
      </c>
      <c r="X58" s="7">
        <f t="shared" si="6"/>
        <v>0</v>
      </c>
      <c r="Y58" s="7">
        <f t="shared" si="6"/>
        <v>0</v>
      </c>
      <c r="Z58" s="8">
        <f t="shared" si="6"/>
        <v>91.15763269752951</v>
      </c>
    </row>
    <row r="59" spans="1:26" ht="13.5">
      <c r="A59" s="36" t="s">
        <v>31</v>
      </c>
      <c r="B59" s="9">
        <f aca="true" t="shared" si="7" ref="B59:Z66">IF(B68=0,0,+(B77/B68)*100)</f>
        <v>104.31747344378721</v>
      </c>
      <c r="C59" s="9">
        <f t="shared" si="7"/>
        <v>0</v>
      </c>
      <c r="D59" s="2">
        <f t="shared" si="7"/>
        <v>93.7884151815867</v>
      </c>
      <c r="E59" s="10">
        <f t="shared" si="7"/>
        <v>93.7884151815867</v>
      </c>
      <c r="F59" s="10">
        <f t="shared" si="7"/>
        <v>13.165568394846156</v>
      </c>
      <c r="G59" s="10">
        <f t="shared" si="7"/>
        <v>455.6895214816005</v>
      </c>
      <c r="H59" s="10">
        <f t="shared" si="7"/>
        <v>301.7149672492233</v>
      </c>
      <c r="I59" s="10">
        <f t="shared" si="7"/>
        <v>73.92126908729483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73.92126908729483</v>
      </c>
      <c r="W59" s="10">
        <f t="shared" si="7"/>
        <v>51.970890095875944</v>
      </c>
      <c r="X59" s="10">
        <f t="shared" si="7"/>
        <v>0</v>
      </c>
      <c r="Y59" s="10">
        <f t="shared" si="7"/>
        <v>0</v>
      </c>
      <c r="Z59" s="11">
        <f t="shared" si="7"/>
        <v>93.7884151815867</v>
      </c>
    </row>
    <row r="60" spans="1:26" ht="13.5">
      <c r="A60" s="37" t="s">
        <v>32</v>
      </c>
      <c r="B60" s="12">
        <f t="shared" si="7"/>
        <v>100.00000210479398</v>
      </c>
      <c r="C60" s="12">
        <f t="shared" si="7"/>
        <v>0</v>
      </c>
      <c r="D60" s="3">
        <f t="shared" si="7"/>
        <v>89.67824074601486</v>
      </c>
      <c r="E60" s="13">
        <f t="shared" si="7"/>
        <v>89.67824074601486</v>
      </c>
      <c r="F60" s="13">
        <f t="shared" si="7"/>
        <v>79.74749959647094</v>
      </c>
      <c r="G60" s="13">
        <f t="shared" si="7"/>
        <v>89.08383762526798</v>
      </c>
      <c r="H60" s="13">
        <f t="shared" si="7"/>
        <v>106.18164682872393</v>
      </c>
      <c r="I60" s="13">
        <f t="shared" si="7"/>
        <v>91.31908612518582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91.31908612518582</v>
      </c>
      <c r="W60" s="13">
        <f t="shared" si="7"/>
        <v>81.28958881241934</v>
      </c>
      <c r="X60" s="13">
        <f t="shared" si="7"/>
        <v>0</v>
      </c>
      <c r="Y60" s="13">
        <f t="shared" si="7"/>
        <v>0</v>
      </c>
      <c r="Z60" s="14">
        <f t="shared" si="7"/>
        <v>89.67824074601486</v>
      </c>
    </row>
    <row r="61" spans="1:26" ht="13.5">
      <c r="A61" s="38" t="s">
        <v>113</v>
      </c>
      <c r="B61" s="12">
        <f t="shared" si="7"/>
        <v>96.17360248058336</v>
      </c>
      <c r="C61" s="12">
        <f t="shared" si="7"/>
        <v>0</v>
      </c>
      <c r="D61" s="3">
        <f t="shared" si="7"/>
        <v>89.49782135693482</v>
      </c>
      <c r="E61" s="13">
        <f t="shared" si="7"/>
        <v>89.49782135693482</v>
      </c>
      <c r="F61" s="13">
        <f t="shared" si="7"/>
        <v>54.635147021316556</v>
      </c>
      <c r="G61" s="13">
        <f t="shared" si="7"/>
        <v>59.959735390716986</v>
      </c>
      <c r="H61" s="13">
        <f t="shared" si="7"/>
        <v>118.21202535890687</v>
      </c>
      <c r="I61" s="13">
        <f t="shared" si="7"/>
        <v>75.94038967153978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75.94038967153978</v>
      </c>
      <c r="W61" s="13">
        <f t="shared" si="7"/>
        <v>91.48075524083208</v>
      </c>
      <c r="X61" s="13">
        <f t="shared" si="7"/>
        <v>0</v>
      </c>
      <c r="Y61" s="13">
        <f t="shared" si="7"/>
        <v>0</v>
      </c>
      <c r="Z61" s="14">
        <f t="shared" si="7"/>
        <v>89.49782135693482</v>
      </c>
    </row>
    <row r="62" spans="1:26" ht="13.5">
      <c r="A62" s="38" t="s">
        <v>114</v>
      </c>
      <c r="B62" s="12">
        <f t="shared" si="7"/>
        <v>100</v>
      </c>
      <c r="C62" s="12">
        <f t="shared" si="7"/>
        <v>0</v>
      </c>
      <c r="D62" s="3">
        <f t="shared" si="7"/>
        <v>89.46138597718362</v>
      </c>
      <c r="E62" s="13">
        <f t="shared" si="7"/>
        <v>89.46138597718362</v>
      </c>
      <c r="F62" s="13">
        <f t="shared" si="7"/>
        <v>93.9481867093608</v>
      </c>
      <c r="G62" s="13">
        <f t="shared" si="7"/>
        <v>83.33885067442701</v>
      </c>
      <c r="H62" s="13">
        <f t="shared" si="7"/>
        <v>100.82297946060412</v>
      </c>
      <c r="I62" s="13">
        <f t="shared" si="7"/>
        <v>92.3574710372695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92.3574710372695</v>
      </c>
      <c r="W62" s="13">
        <f t="shared" si="7"/>
        <v>45.01347804033467</v>
      </c>
      <c r="X62" s="13">
        <f t="shared" si="7"/>
        <v>0</v>
      </c>
      <c r="Y62" s="13">
        <f t="shared" si="7"/>
        <v>0</v>
      </c>
      <c r="Z62" s="14">
        <f t="shared" si="7"/>
        <v>89.46138597718362</v>
      </c>
    </row>
    <row r="63" spans="1:26" ht="13.5">
      <c r="A63" s="38" t="s">
        <v>115</v>
      </c>
      <c r="B63" s="12">
        <f t="shared" si="7"/>
        <v>100</v>
      </c>
      <c r="C63" s="12">
        <f t="shared" si="7"/>
        <v>0</v>
      </c>
      <c r="D63" s="3">
        <f t="shared" si="7"/>
        <v>87.97303020298219</v>
      </c>
      <c r="E63" s="13">
        <f t="shared" si="7"/>
        <v>87.97303020298219</v>
      </c>
      <c r="F63" s="13">
        <f t="shared" si="7"/>
        <v>107.49961398721273</v>
      </c>
      <c r="G63" s="13">
        <f t="shared" si="7"/>
        <v>112.48132730368813</v>
      </c>
      <c r="H63" s="13">
        <f t="shared" si="7"/>
        <v>82.1121303261536</v>
      </c>
      <c r="I63" s="13">
        <f t="shared" si="7"/>
        <v>100.50095481703731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100.50095481703731</v>
      </c>
      <c r="W63" s="13">
        <f t="shared" si="7"/>
        <v>86.95491578177682</v>
      </c>
      <c r="X63" s="13">
        <f t="shared" si="7"/>
        <v>0</v>
      </c>
      <c r="Y63" s="13">
        <f t="shared" si="7"/>
        <v>0</v>
      </c>
      <c r="Z63" s="14">
        <f t="shared" si="7"/>
        <v>87.97303020298219</v>
      </c>
    </row>
    <row r="64" spans="1:26" ht="13.5">
      <c r="A64" s="38" t="s">
        <v>116</v>
      </c>
      <c r="B64" s="12">
        <f t="shared" si="7"/>
        <v>100.00000482563603</v>
      </c>
      <c r="C64" s="12">
        <f t="shared" si="7"/>
        <v>0</v>
      </c>
      <c r="D64" s="3">
        <f t="shared" si="7"/>
        <v>90.15575209079778</v>
      </c>
      <c r="E64" s="13">
        <f t="shared" si="7"/>
        <v>90.15575209079778</v>
      </c>
      <c r="F64" s="13">
        <f t="shared" si="7"/>
        <v>108.68843210334092</v>
      </c>
      <c r="G64" s="13">
        <f t="shared" si="7"/>
        <v>105.11406648978247</v>
      </c>
      <c r="H64" s="13">
        <f t="shared" si="7"/>
        <v>82.14731558163905</v>
      </c>
      <c r="I64" s="13">
        <f t="shared" si="7"/>
        <v>98.56272983507536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98.56272983507536</v>
      </c>
      <c r="W64" s="13">
        <f t="shared" si="7"/>
        <v>68.06783309749223</v>
      </c>
      <c r="X64" s="13">
        <f t="shared" si="7"/>
        <v>0</v>
      </c>
      <c r="Y64" s="13">
        <f t="shared" si="7"/>
        <v>0</v>
      </c>
      <c r="Z64" s="14">
        <f t="shared" si="7"/>
        <v>90.15575209079778</v>
      </c>
    </row>
    <row r="65" spans="1:26" ht="13.5">
      <c r="A65" s="38" t="s">
        <v>117</v>
      </c>
      <c r="B65" s="12">
        <f t="shared" si="7"/>
        <v>-5.982454469087477</v>
      </c>
      <c r="C65" s="12">
        <f t="shared" si="7"/>
        <v>0</v>
      </c>
      <c r="D65" s="3">
        <f t="shared" si="7"/>
        <v>-41.104048099871484</v>
      </c>
      <c r="E65" s="13">
        <f t="shared" si="7"/>
        <v>-41.104048099871484</v>
      </c>
      <c r="F65" s="13">
        <f t="shared" si="7"/>
        <v>-65.77253593698147</v>
      </c>
      <c r="G65" s="13">
        <f t="shared" si="7"/>
        <v>-231.74740911149678</v>
      </c>
      <c r="H65" s="13">
        <f t="shared" si="7"/>
        <v>-40.070631135165634</v>
      </c>
      <c r="I65" s="13">
        <f t="shared" si="7"/>
        <v>-145.5295672397177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-145.5295672397177</v>
      </c>
      <c r="W65" s="13">
        <f t="shared" si="7"/>
        <v>29.538185085354897</v>
      </c>
      <c r="X65" s="13">
        <f t="shared" si="7"/>
        <v>0</v>
      </c>
      <c r="Y65" s="13">
        <f t="shared" si="7"/>
        <v>0</v>
      </c>
      <c r="Z65" s="14">
        <f t="shared" si="7"/>
        <v>-41.104048099871484</v>
      </c>
    </row>
    <row r="66" spans="1:26" ht="13.5">
      <c r="A66" s="39" t="s">
        <v>118</v>
      </c>
      <c r="B66" s="15">
        <f t="shared" si="7"/>
        <v>100</v>
      </c>
      <c r="C66" s="15">
        <f t="shared" si="7"/>
        <v>0</v>
      </c>
      <c r="D66" s="4">
        <f t="shared" si="7"/>
        <v>100</v>
      </c>
      <c r="E66" s="16">
        <f t="shared" si="7"/>
        <v>100</v>
      </c>
      <c r="F66" s="16">
        <f t="shared" si="7"/>
        <v>100</v>
      </c>
      <c r="G66" s="16">
        <f t="shared" si="7"/>
        <v>100</v>
      </c>
      <c r="H66" s="16">
        <f t="shared" si="7"/>
        <v>0</v>
      </c>
      <c r="I66" s="16">
        <f t="shared" si="7"/>
        <v>65.09450821821486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65.09450821821486</v>
      </c>
      <c r="W66" s="16">
        <f t="shared" si="7"/>
        <v>94.96777065527066</v>
      </c>
      <c r="X66" s="16">
        <f t="shared" si="7"/>
        <v>0</v>
      </c>
      <c r="Y66" s="16">
        <f t="shared" si="7"/>
        <v>0</v>
      </c>
      <c r="Z66" s="17">
        <f t="shared" si="7"/>
        <v>100</v>
      </c>
    </row>
    <row r="67" spans="1:26" ht="13.5" hidden="1">
      <c r="A67" s="40" t="s">
        <v>119</v>
      </c>
      <c r="B67" s="23">
        <v>208043891</v>
      </c>
      <c r="C67" s="23"/>
      <c r="D67" s="24">
        <v>228813397</v>
      </c>
      <c r="E67" s="25">
        <v>228813397</v>
      </c>
      <c r="F67" s="25">
        <v>43874458</v>
      </c>
      <c r="G67" s="25">
        <v>16397306</v>
      </c>
      <c r="H67" s="25">
        <v>15986539</v>
      </c>
      <c r="I67" s="25">
        <v>76258303</v>
      </c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>
        <v>76258303</v>
      </c>
      <c r="W67" s="25">
        <v>57203350</v>
      </c>
      <c r="X67" s="25"/>
      <c r="Y67" s="24"/>
      <c r="Z67" s="26">
        <v>228813397</v>
      </c>
    </row>
    <row r="68" spans="1:26" ht="13.5" hidden="1">
      <c r="A68" s="36" t="s">
        <v>31</v>
      </c>
      <c r="B68" s="18">
        <v>56244654</v>
      </c>
      <c r="C68" s="18"/>
      <c r="D68" s="19">
        <v>66084713</v>
      </c>
      <c r="E68" s="20">
        <v>66084713</v>
      </c>
      <c r="F68" s="20">
        <v>29926714</v>
      </c>
      <c r="G68" s="20">
        <v>2963606</v>
      </c>
      <c r="H68" s="20">
        <v>3015043</v>
      </c>
      <c r="I68" s="20">
        <v>35905363</v>
      </c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>
        <v>35905363</v>
      </c>
      <c r="W68" s="20">
        <v>34454940</v>
      </c>
      <c r="X68" s="20"/>
      <c r="Y68" s="19"/>
      <c r="Z68" s="22">
        <v>66084713</v>
      </c>
    </row>
    <row r="69" spans="1:26" ht="13.5" hidden="1">
      <c r="A69" s="37" t="s">
        <v>32</v>
      </c>
      <c r="B69" s="18">
        <v>142531764</v>
      </c>
      <c r="C69" s="18"/>
      <c r="D69" s="19">
        <v>156248684</v>
      </c>
      <c r="E69" s="20">
        <v>156248684</v>
      </c>
      <c r="F69" s="20">
        <v>13375741</v>
      </c>
      <c r="G69" s="20">
        <v>12836480</v>
      </c>
      <c r="H69" s="20">
        <v>12344526</v>
      </c>
      <c r="I69" s="20">
        <v>38556747</v>
      </c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>
        <v>38556747</v>
      </c>
      <c r="W69" s="20">
        <v>39062172</v>
      </c>
      <c r="X69" s="20"/>
      <c r="Y69" s="19"/>
      <c r="Z69" s="22">
        <v>156248684</v>
      </c>
    </row>
    <row r="70" spans="1:26" ht="13.5" hidden="1">
      <c r="A70" s="38" t="s">
        <v>113</v>
      </c>
      <c r="B70" s="18">
        <v>67163879</v>
      </c>
      <c r="C70" s="18"/>
      <c r="D70" s="19">
        <v>73418176</v>
      </c>
      <c r="E70" s="20">
        <v>73418176</v>
      </c>
      <c r="F70" s="20">
        <v>6990857</v>
      </c>
      <c r="G70" s="20">
        <v>6454800</v>
      </c>
      <c r="H70" s="20">
        <v>5963664</v>
      </c>
      <c r="I70" s="20">
        <v>19409321</v>
      </c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>
        <v>19409321</v>
      </c>
      <c r="W70" s="20">
        <v>19685853</v>
      </c>
      <c r="X70" s="20"/>
      <c r="Y70" s="19"/>
      <c r="Z70" s="22">
        <v>73418176</v>
      </c>
    </row>
    <row r="71" spans="1:26" ht="13.5" hidden="1">
      <c r="A71" s="38" t="s">
        <v>114</v>
      </c>
      <c r="B71" s="18">
        <v>37086939</v>
      </c>
      <c r="C71" s="18"/>
      <c r="D71" s="19">
        <v>40136274</v>
      </c>
      <c r="E71" s="20">
        <v>40136274</v>
      </c>
      <c r="F71" s="20">
        <v>3208559</v>
      </c>
      <c r="G71" s="20">
        <v>3495041</v>
      </c>
      <c r="H71" s="20">
        <v>3120491</v>
      </c>
      <c r="I71" s="20">
        <v>9824091</v>
      </c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>
        <v>9824091</v>
      </c>
      <c r="W71" s="20">
        <v>14449059</v>
      </c>
      <c r="X71" s="20"/>
      <c r="Y71" s="19"/>
      <c r="Z71" s="22">
        <v>40136274</v>
      </c>
    </row>
    <row r="72" spans="1:26" ht="13.5" hidden="1">
      <c r="A72" s="38" t="s">
        <v>115</v>
      </c>
      <c r="B72" s="18">
        <v>19983180</v>
      </c>
      <c r="C72" s="18"/>
      <c r="D72" s="19">
        <v>20247835</v>
      </c>
      <c r="E72" s="20">
        <v>20247835</v>
      </c>
      <c r="F72" s="20">
        <v>1586735</v>
      </c>
      <c r="G72" s="20">
        <v>1569136</v>
      </c>
      <c r="H72" s="20">
        <v>1626197</v>
      </c>
      <c r="I72" s="20">
        <v>4782068</v>
      </c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>
        <v>4782068</v>
      </c>
      <c r="W72" s="20">
        <v>3847089</v>
      </c>
      <c r="X72" s="20"/>
      <c r="Y72" s="19"/>
      <c r="Z72" s="22">
        <v>20247835</v>
      </c>
    </row>
    <row r="73" spans="1:26" ht="13.5" hidden="1">
      <c r="A73" s="38" t="s">
        <v>116</v>
      </c>
      <c r="B73" s="18">
        <v>20722657</v>
      </c>
      <c r="C73" s="18"/>
      <c r="D73" s="19">
        <v>22795007</v>
      </c>
      <c r="E73" s="20">
        <v>22795007</v>
      </c>
      <c r="F73" s="20">
        <v>1818602</v>
      </c>
      <c r="G73" s="20">
        <v>1763489</v>
      </c>
      <c r="H73" s="20">
        <v>1825591</v>
      </c>
      <c r="I73" s="20">
        <v>5407682</v>
      </c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>
        <v>5407682</v>
      </c>
      <c r="W73" s="20">
        <v>5698752</v>
      </c>
      <c r="X73" s="20"/>
      <c r="Y73" s="19"/>
      <c r="Z73" s="22">
        <v>22795007</v>
      </c>
    </row>
    <row r="74" spans="1:26" ht="13.5" hidden="1">
      <c r="A74" s="38" t="s">
        <v>117</v>
      </c>
      <c r="B74" s="18">
        <v>-2424891</v>
      </c>
      <c r="C74" s="18"/>
      <c r="D74" s="19">
        <v>-348608</v>
      </c>
      <c r="E74" s="20">
        <v>-348608</v>
      </c>
      <c r="F74" s="20">
        <v>-229012</v>
      </c>
      <c r="G74" s="20">
        <v>-445986</v>
      </c>
      <c r="H74" s="20">
        <v>-191417</v>
      </c>
      <c r="I74" s="20">
        <v>-866415</v>
      </c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>
        <v>-866415</v>
      </c>
      <c r="W74" s="20">
        <v>55650</v>
      </c>
      <c r="X74" s="20"/>
      <c r="Y74" s="19"/>
      <c r="Z74" s="22">
        <v>-348608</v>
      </c>
    </row>
    <row r="75" spans="1:26" ht="13.5" hidden="1">
      <c r="A75" s="39" t="s">
        <v>118</v>
      </c>
      <c r="B75" s="27">
        <v>9267473</v>
      </c>
      <c r="C75" s="27"/>
      <c r="D75" s="28">
        <v>6480000</v>
      </c>
      <c r="E75" s="29">
        <v>6480000</v>
      </c>
      <c r="F75" s="29">
        <v>572003</v>
      </c>
      <c r="G75" s="29">
        <v>597220</v>
      </c>
      <c r="H75" s="29">
        <v>626970</v>
      </c>
      <c r="I75" s="29">
        <v>1796193</v>
      </c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>
        <v>1796193</v>
      </c>
      <c r="W75" s="29">
        <v>1684800</v>
      </c>
      <c r="X75" s="29"/>
      <c r="Y75" s="28"/>
      <c r="Z75" s="30">
        <v>6480000</v>
      </c>
    </row>
    <row r="76" spans="1:26" ht="13.5" hidden="1">
      <c r="A76" s="41" t="s">
        <v>120</v>
      </c>
      <c r="B76" s="31">
        <v>210472242</v>
      </c>
      <c r="C76" s="31"/>
      <c r="D76" s="32">
        <v>208580876</v>
      </c>
      <c r="E76" s="33">
        <v>208580876</v>
      </c>
      <c r="F76" s="33">
        <v>15178844</v>
      </c>
      <c r="G76" s="33">
        <v>25537291</v>
      </c>
      <c r="H76" s="33">
        <v>22204457</v>
      </c>
      <c r="I76" s="33">
        <v>62920592</v>
      </c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>
        <v>62920592</v>
      </c>
      <c r="W76" s="33">
        <v>51260035</v>
      </c>
      <c r="X76" s="33"/>
      <c r="Y76" s="32"/>
      <c r="Z76" s="34">
        <v>208580876</v>
      </c>
    </row>
    <row r="77" spans="1:26" ht="13.5" hidden="1">
      <c r="A77" s="36" t="s">
        <v>31</v>
      </c>
      <c r="B77" s="18">
        <v>58673002</v>
      </c>
      <c r="C77" s="18"/>
      <c r="D77" s="19">
        <v>61979805</v>
      </c>
      <c r="E77" s="20">
        <v>61979805</v>
      </c>
      <c r="F77" s="20">
        <v>3940022</v>
      </c>
      <c r="G77" s="20">
        <v>13504842</v>
      </c>
      <c r="H77" s="20">
        <v>9096836</v>
      </c>
      <c r="I77" s="20">
        <v>26541700</v>
      </c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>
        <v>26541700</v>
      </c>
      <c r="W77" s="20">
        <v>17906539</v>
      </c>
      <c r="X77" s="20"/>
      <c r="Y77" s="19"/>
      <c r="Z77" s="22">
        <v>61979805</v>
      </c>
    </row>
    <row r="78" spans="1:26" ht="13.5" hidden="1">
      <c r="A78" s="37" t="s">
        <v>32</v>
      </c>
      <c r="B78" s="18">
        <v>142531767</v>
      </c>
      <c r="C78" s="18"/>
      <c r="D78" s="19">
        <v>140121071</v>
      </c>
      <c r="E78" s="20">
        <v>140121071</v>
      </c>
      <c r="F78" s="20">
        <v>10666819</v>
      </c>
      <c r="G78" s="20">
        <v>11435229</v>
      </c>
      <c r="H78" s="20">
        <v>13107621</v>
      </c>
      <c r="I78" s="20">
        <v>35209669</v>
      </c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>
        <v>35209669</v>
      </c>
      <c r="W78" s="20">
        <v>31753479</v>
      </c>
      <c r="X78" s="20"/>
      <c r="Y78" s="19"/>
      <c r="Z78" s="22">
        <v>140121071</v>
      </c>
    </row>
    <row r="79" spans="1:26" ht="13.5" hidden="1">
      <c r="A79" s="38" t="s">
        <v>113</v>
      </c>
      <c r="B79" s="18">
        <v>64593922</v>
      </c>
      <c r="C79" s="18"/>
      <c r="D79" s="19">
        <v>65707668</v>
      </c>
      <c r="E79" s="20">
        <v>65707668</v>
      </c>
      <c r="F79" s="20">
        <v>3819465</v>
      </c>
      <c r="G79" s="20">
        <v>3870281</v>
      </c>
      <c r="H79" s="20">
        <v>7049768</v>
      </c>
      <c r="I79" s="20">
        <v>14739514</v>
      </c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>
        <v>14739514</v>
      </c>
      <c r="W79" s="20">
        <v>18008767</v>
      </c>
      <c r="X79" s="20"/>
      <c r="Y79" s="19"/>
      <c r="Z79" s="22">
        <v>65707668</v>
      </c>
    </row>
    <row r="80" spans="1:26" ht="13.5" hidden="1">
      <c r="A80" s="38" t="s">
        <v>114</v>
      </c>
      <c r="B80" s="18">
        <v>37086939</v>
      </c>
      <c r="C80" s="18"/>
      <c r="D80" s="19">
        <v>35906467</v>
      </c>
      <c r="E80" s="20">
        <v>35906467</v>
      </c>
      <c r="F80" s="20">
        <v>3014383</v>
      </c>
      <c r="G80" s="20">
        <v>2912727</v>
      </c>
      <c r="H80" s="20">
        <v>3146172</v>
      </c>
      <c r="I80" s="20">
        <v>9073282</v>
      </c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>
        <v>9073282</v>
      </c>
      <c r="W80" s="20">
        <v>6504024</v>
      </c>
      <c r="X80" s="20"/>
      <c r="Y80" s="19"/>
      <c r="Z80" s="22">
        <v>35906467</v>
      </c>
    </row>
    <row r="81" spans="1:26" ht="13.5" hidden="1">
      <c r="A81" s="38" t="s">
        <v>115</v>
      </c>
      <c r="B81" s="18">
        <v>19983180</v>
      </c>
      <c r="C81" s="18"/>
      <c r="D81" s="19">
        <v>17812634</v>
      </c>
      <c r="E81" s="20">
        <v>17812634</v>
      </c>
      <c r="F81" s="20">
        <v>1705734</v>
      </c>
      <c r="G81" s="20">
        <v>1764985</v>
      </c>
      <c r="H81" s="20">
        <v>1335305</v>
      </c>
      <c r="I81" s="20">
        <v>4806024</v>
      </c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>
        <v>4806024</v>
      </c>
      <c r="W81" s="20">
        <v>3345233</v>
      </c>
      <c r="X81" s="20"/>
      <c r="Y81" s="19"/>
      <c r="Z81" s="22">
        <v>17812634</v>
      </c>
    </row>
    <row r="82" spans="1:26" ht="13.5" hidden="1">
      <c r="A82" s="38" t="s">
        <v>116</v>
      </c>
      <c r="B82" s="18">
        <v>20722658</v>
      </c>
      <c r="C82" s="18"/>
      <c r="D82" s="19">
        <v>20551010</v>
      </c>
      <c r="E82" s="20">
        <v>20551010</v>
      </c>
      <c r="F82" s="20">
        <v>1976610</v>
      </c>
      <c r="G82" s="20">
        <v>1853675</v>
      </c>
      <c r="H82" s="20">
        <v>1499674</v>
      </c>
      <c r="I82" s="20">
        <v>5329959</v>
      </c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>
        <v>5329959</v>
      </c>
      <c r="W82" s="20">
        <v>3879017</v>
      </c>
      <c r="X82" s="20"/>
      <c r="Y82" s="19"/>
      <c r="Z82" s="22">
        <v>20551010</v>
      </c>
    </row>
    <row r="83" spans="1:26" ht="13.5" hidden="1">
      <c r="A83" s="38" t="s">
        <v>117</v>
      </c>
      <c r="B83" s="18">
        <v>145068</v>
      </c>
      <c r="C83" s="18"/>
      <c r="D83" s="19">
        <v>143292</v>
      </c>
      <c r="E83" s="20">
        <v>143292</v>
      </c>
      <c r="F83" s="20">
        <v>150627</v>
      </c>
      <c r="G83" s="20">
        <v>1033561</v>
      </c>
      <c r="H83" s="20">
        <v>76702</v>
      </c>
      <c r="I83" s="20">
        <v>1260890</v>
      </c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>
        <v>1260890</v>
      </c>
      <c r="W83" s="20">
        <v>16438</v>
      </c>
      <c r="X83" s="20"/>
      <c r="Y83" s="19"/>
      <c r="Z83" s="22">
        <v>143292</v>
      </c>
    </row>
    <row r="84" spans="1:26" ht="13.5" hidden="1">
      <c r="A84" s="39" t="s">
        <v>118</v>
      </c>
      <c r="B84" s="27">
        <v>9267473</v>
      </c>
      <c r="C84" s="27"/>
      <c r="D84" s="28">
        <v>6480000</v>
      </c>
      <c r="E84" s="29">
        <v>6480000</v>
      </c>
      <c r="F84" s="29">
        <v>572003</v>
      </c>
      <c r="G84" s="29">
        <v>597220</v>
      </c>
      <c r="H84" s="29"/>
      <c r="I84" s="29">
        <v>1169223</v>
      </c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>
        <v>1169223</v>
      </c>
      <c r="W84" s="29">
        <v>1600017</v>
      </c>
      <c r="X84" s="29"/>
      <c r="Y84" s="28"/>
      <c r="Z84" s="30">
        <v>6480000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133" t="s">
        <v>79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135633267</v>
      </c>
      <c r="C5" s="18">
        <v>0</v>
      </c>
      <c r="D5" s="58">
        <v>149689614</v>
      </c>
      <c r="E5" s="59">
        <v>149689614</v>
      </c>
      <c r="F5" s="59">
        <v>14184034</v>
      </c>
      <c r="G5" s="59">
        <v>13000806</v>
      </c>
      <c r="H5" s="59">
        <v>12782385</v>
      </c>
      <c r="I5" s="59">
        <v>39967225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39967225</v>
      </c>
      <c r="W5" s="59">
        <v>38875755</v>
      </c>
      <c r="X5" s="59">
        <v>1091470</v>
      </c>
      <c r="Y5" s="60">
        <v>2.81</v>
      </c>
      <c r="Z5" s="61">
        <v>149689614</v>
      </c>
    </row>
    <row r="6" spans="1:26" ht="13.5">
      <c r="A6" s="57" t="s">
        <v>32</v>
      </c>
      <c r="B6" s="18">
        <v>479252518</v>
      </c>
      <c r="C6" s="18">
        <v>0</v>
      </c>
      <c r="D6" s="58">
        <v>525566730</v>
      </c>
      <c r="E6" s="59">
        <v>525566730</v>
      </c>
      <c r="F6" s="59">
        <v>44026176</v>
      </c>
      <c r="G6" s="59">
        <v>44750807</v>
      </c>
      <c r="H6" s="59">
        <v>44240699</v>
      </c>
      <c r="I6" s="59">
        <v>133017682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133017682</v>
      </c>
      <c r="W6" s="59">
        <v>134742614</v>
      </c>
      <c r="X6" s="59">
        <v>-1724932</v>
      </c>
      <c r="Y6" s="60">
        <v>-1.28</v>
      </c>
      <c r="Z6" s="61">
        <v>525566730</v>
      </c>
    </row>
    <row r="7" spans="1:26" ht="13.5">
      <c r="A7" s="57" t="s">
        <v>33</v>
      </c>
      <c r="B7" s="18">
        <v>6348351</v>
      </c>
      <c r="C7" s="18">
        <v>0</v>
      </c>
      <c r="D7" s="58">
        <v>6166250</v>
      </c>
      <c r="E7" s="59">
        <v>6166250</v>
      </c>
      <c r="F7" s="59">
        <v>348911</v>
      </c>
      <c r="G7" s="59">
        <v>372286</v>
      </c>
      <c r="H7" s="59">
        <v>654395</v>
      </c>
      <c r="I7" s="59">
        <v>1375592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1375592</v>
      </c>
      <c r="W7" s="59">
        <v>1658803</v>
      </c>
      <c r="X7" s="59">
        <v>-283211</v>
      </c>
      <c r="Y7" s="60">
        <v>-17.07</v>
      </c>
      <c r="Z7" s="61">
        <v>6166250</v>
      </c>
    </row>
    <row r="8" spans="1:26" ht="13.5">
      <c r="A8" s="57" t="s">
        <v>34</v>
      </c>
      <c r="B8" s="18">
        <v>67835316</v>
      </c>
      <c r="C8" s="18">
        <v>0</v>
      </c>
      <c r="D8" s="58">
        <v>58407000</v>
      </c>
      <c r="E8" s="59">
        <v>58407000</v>
      </c>
      <c r="F8" s="59">
        <v>20617298</v>
      </c>
      <c r="G8" s="59">
        <v>517757</v>
      </c>
      <c r="H8" s="59">
        <v>567535</v>
      </c>
      <c r="I8" s="59">
        <v>21702590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21702590</v>
      </c>
      <c r="W8" s="59">
        <v>13737164</v>
      </c>
      <c r="X8" s="59">
        <v>7965426</v>
      </c>
      <c r="Y8" s="60">
        <v>57.98</v>
      </c>
      <c r="Z8" s="61">
        <v>58407000</v>
      </c>
    </row>
    <row r="9" spans="1:26" ht="13.5">
      <c r="A9" s="57" t="s">
        <v>35</v>
      </c>
      <c r="B9" s="18">
        <v>59848020</v>
      </c>
      <c r="C9" s="18">
        <v>0</v>
      </c>
      <c r="D9" s="58">
        <v>46778388</v>
      </c>
      <c r="E9" s="59">
        <v>46778388</v>
      </c>
      <c r="F9" s="59">
        <v>3823183</v>
      </c>
      <c r="G9" s="59">
        <v>3082687</v>
      </c>
      <c r="H9" s="59">
        <v>3249199</v>
      </c>
      <c r="I9" s="59">
        <v>10155069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10155069</v>
      </c>
      <c r="W9" s="59">
        <v>9024920</v>
      </c>
      <c r="X9" s="59">
        <v>1130149</v>
      </c>
      <c r="Y9" s="60">
        <v>12.52</v>
      </c>
      <c r="Z9" s="61">
        <v>46778388</v>
      </c>
    </row>
    <row r="10" spans="1:26" ht="25.5">
      <c r="A10" s="62" t="s">
        <v>105</v>
      </c>
      <c r="B10" s="63">
        <f>SUM(B5:B9)</f>
        <v>748917472</v>
      </c>
      <c r="C10" s="63">
        <f>SUM(C5:C9)</f>
        <v>0</v>
      </c>
      <c r="D10" s="64">
        <f aca="true" t="shared" si="0" ref="D10:Z10">SUM(D5:D9)</f>
        <v>786607982</v>
      </c>
      <c r="E10" s="65">
        <f t="shared" si="0"/>
        <v>786607982</v>
      </c>
      <c r="F10" s="65">
        <f t="shared" si="0"/>
        <v>82999602</v>
      </c>
      <c r="G10" s="65">
        <f t="shared" si="0"/>
        <v>61724343</v>
      </c>
      <c r="H10" s="65">
        <f t="shared" si="0"/>
        <v>61494213</v>
      </c>
      <c r="I10" s="65">
        <f t="shared" si="0"/>
        <v>206218158</v>
      </c>
      <c r="J10" s="65">
        <f t="shared" si="0"/>
        <v>0</v>
      </c>
      <c r="K10" s="65">
        <f t="shared" si="0"/>
        <v>0</v>
      </c>
      <c r="L10" s="65">
        <f t="shared" si="0"/>
        <v>0</v>
      </c>
      <c r="M10" s="65">
        <f t="shared" si="0"/>
        <v>0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206218158</v>
      </c>
      <c r="W10" s="65">
        <f t="shared" si="0"/>
        <v>198039256</v>
      </c>
      <c r="X10" s="65">
        <f t="shared" si="0"/>
        <v>8178902</v>
      </c>
      <c r="Y10" s="66">
        <f>+IF(W10&lt;&gt;0,(X10/W10)*100,0)</f>
        <v>4.129939773152854</v>
      </c>
      <c r="Z10" s="67">
        <f t="shared" si="0"/>
        <v>786607982</v>
      </c>
    </row>
    <row r="11" spans="1:26" ht="13.5">
      <c r="A11" s="57" t="s">
        <v>36</v>
      </c>
      <c r="B11" s="18">
        <v>260644839</v>
      </c>
      <c r="C11" s="18">
        <v>0</v>
      </c>
      <c r="D11" s="58">
        <v>280066246</v>
      </c>
      <c r="E11" s="59">
        <v>280066246</v>
      </c>
      <c r="F11" s="59">
        <v>18471434</v>
      </c>
      <c r="G11" s="59">
        <v>20494274</v>
      </c>
      <c r="H11" s="59">
        <v>20270512</v>
      </c>
      <c r="I11" s="59">
        <v>59236220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59236220</v>
      </c>
      <c r="W11" s="59">
        <v>58264570</v>
      </c>
      <c r="X11" s="59">
        <v>971650</v>
      </c>
      <c r="Y11" s="60">
        <v>1.67</v>
      </c>
      <c r="Z11" s="61">
        <v>280066246</v>
      </c>
    </row>
    <row r="12" spans="1:26" ht="13.5">
      <c r="A12" s="57" t="s">
        <v>37</v>
      </c>
      <c r="B12" s="18">
        <v>7932511</v>
      </c>
      <c r="C12" s="18">
        <v>0</v>
      </c>
      <c r="D12" s="58">
        <v>8515532</v>
      </c>
      <c r="E12" s="59">
        <v>8515532</v>
      </c>
      <c r="F12" s="59">
        <v>664823</v>
      </c>
      <c r="G12" s="59">
        <v>664809</v>
      </c>
      <c r="H12" s="59">
        <v>644305</v>
      </c>
      <c r="I12" s="59">
        <v>1973937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1973937</v>
      </c>
      <c r="W12" s="59">
        <v>2127000</v>
      </c>
      <c r="X12" s="59">
        <v>-153063</v>
      </c>
      <c r="Y12" s="60">
        <v>-7.2</v>
      </c>
      <c r="Z12" s="61">
        <v>8515532</v>
      </c>
    </row>
    <row r="13" spans="1:26" ht="13.5">
      <c r="A13" s="57" t="s">
        <v>106</v>
      </c>
      <c r="B13" s="18">
        <v>99360928</v>
      </c>
      <c r="C13" s="18">
        <v>0</v>
      </c>
      <c r="D13" s="58">
        <v>109265432</v>
      </c>
      <c r="E13" s="59">
        <v>109265432</v>
      </c>
      <c r="F13" s="59">
        <v>9105454</v>
      </c>
      <c r="G13" s="59">
        <v>9105454</v>
      </c>
      <c r="H13" s="59">
        <v>9105456</v>
      </c>
      <c r="I13" s="59">
        <v>27316364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27316364</v>
      </c>
      <c r="W13" s="59">
        <v>28773696</v>
      </c>
      <c r="X13" s="59">
        <v>-1457332</v>
      </c>
      <c r="Y13" s="60">
        <v>-5.06</v>
      </c>
      <c r="Z13" s="61">
        <v>109265432</v>
      </c>
    </row>
    <row r="14" spans="1:26" ht="13.5">
      <c r="A14" s="57" t="s">
        <v>38</v>
      </c>
      <c r="B14" s="18">
        <v>39927310</v>
      </c>
      <c r="C14" s="18">
        <v>0</v>
      </c>
      <c r="D14" s="58">
        <v>45162306</v>
      </c>
      <c r="E14" s="59">
        <v>45162306</v>
      </c>
      <c r="F14" s="59">
        <v>130680</v>
      </c>
      <c r="G14" s="59">
        <v>0</v>
      </c>
      <c r="H14" s="59">
        <v>1146535</v>
      </c>
      <c r="I14" s="59">
        <v>1277215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1277215</v>
      </c>
      <c r="W14" s="59">
        <v>141077</v>
      </c>
      <c r="X14" s="59">
        <v>1136138</v>
      </c>
      <c r="Y14" s="60">
        <v>805.33</v>
      </c>
      <c r="Z14" s="61">
        <v>45162306</v>
      </c>
    </row>
    <row r="15" spans="1:26" ht="13.5">
      <c r="A15" s="57" t="s">
        <v>39</v>
      </c>
      <c r="B15" s="18">
        <v>170649594</v>
      </c>
      <c r="C15" s="18">
        <v>0</v>
      </c>
      <c r="D15" s="58">
        <v>186739146</v>
      </c>
      <c r="E15" s="59">
        <v>186739146</v>
      </c>
      <c r="F15" s="59">
        <v>3508452</v>
      </c>
      <c r="G15" s="59">
        <v>20413603</v>
      </c>
      <c r="H15" s="59">
        <v>20678720</v>
      </c>
      <c r="I15" s="59">
        <v>44600775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44600775</v>
      </c>
      <c r="W15" s="59">
        <v>49159355</v>
      </c>
      <c r="X15" s="59">
        <v>-4558580</v>
      </c>
      <c r="Y15" s="60">
        <v>-9.27</v>
      </c>
      <c r="Z15" s="61">
        <v>186739146</v>
      </c>
    </row>
    <row r="16" spans="1:26" ht="13.5">
      <c r="A16" s="68" t="s">
        <v>40</v>
      </c>
      <c r="B16" s="18">
        <v>38749289</v>
      </c>
      <c r="C16" s="18">
        <v>0</v>
      </c>
      <c r="D16" s="58">
        <v>41370338</v>
      </c>
      <c r="E16" s="59">
        <v>41370338</v>
      </c>
      <c r="F16" s="59">
        <v>3380401</v>
      </c>
      <c r="G16" s="59">
        <v>3445538</v>
      </c>
      <c r="H16" s="59">
        <v>3478481</v>
      </c>
      <c r="I16" s="59">
        <v>10304420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10304420</v>
      </c>
      <c r="W16" s="59">
        <v>10470585</v>
      </c>
      <c r="X16" s="59">
        <v>-166165</v>
      </c>
      <c r="Y16" s="60">
        <v>-1.59</v>
      </c>
      <c r="Z16" s="61">
        <v>41370338</v>
      </c>
    </row>
    <row r="17" spans="1:26" ht="13.5">
      <c r="A17" s="57" t="s">
        <v>41</v>
      </c>
      <c r="B17" s="18">
        <v>214757375</v>
      </c>
      <c r="C17" s="18">
        <v>0</v>
      </c>
      <c r="D17" s="58">
        <v>198469449</v>
      </c>
      <c r="E17" s="59">
        <v>198469449</v>
      </c>
      <c r="F17" s="59">
        <v>4153580</v>
      </c>
      <c r="G17" s="59">
        <v>13479149</v>
      </c>
      <c r="H17" s="59">
        <v>15397534</v>
      </c>
      <c r="I17" s="59">
        <v>33030263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33030263</v>
      </c>
      <c r="W17" s="59">
        <v>32944329</v>
      </c>
      <c r="X17" s="59">
        <v>85934</v>
      </c>
      <c r="Y17" s="60">
        <v>0.26</v>
      </c>
      <c r="Z17" s="61">
        <v>198469449</v>
      </c>
    </row>
    <row r="18" spans="1:26" ht="13.5">
      <c r="A18" s="69" t="s">
        <v>42</v>
      </c>
      <c r="B18" s="70">
        <f>SUM(B11:B17)</f>
        <v>832021846</v>
      </c>
      <c r="C18" s="70">
        <f>SUM(C11:C17)</f>
        <v>0</v>
      </c>
      <c r="D18" s="71">
        <f aca="true" t="shared" si="1" ref="D18:Z18">SUM(D11:D17)</f>
        <v>869588449</v>
      </c>
      <c r="E18" s="72">
        <f t="shared" si="1"/>
        <v>869588449</v>
      </c>
      <c r="F18" s="72">
        <f t="shared" si="1"/>
        <v>39414824</v>
      </c>
      <c r="G18" s="72">
        <f t="shared" si="1"/>
        <v>67602827</v>
      </c>
      <c r="H18" s="72">
        <f t="shared" si="1"/>
        <v>70721543</v>
      </c>
      <c r="I18" s="72">
        <f t="shared" si="1"/>
        <v>177739194</v>
      </c>
      <c r="J18" s="72">
        <f t="shared" si="1"/>
        <v>0</v>
      </c>
      <c r="K18" s="72">
        <f t="shared" si="1"/>
        <v>0</v>
      </c>
      <c r="L18" s="72">
        <f t="shared" si="1"/>
        <v>0</v>
      </c>
      <c r="M18" s="72">
        <f t="shared" si="1"/>
        <v>0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177739194</v>
      </c>
      <c r="W18" s="72">
        <f t="shared" si="1"/>
        <v>181880612</v>
      </c>
      <c r="X18" s="72">
        <f t="shared" si="1"/>
        <v>-4141418</v>
      </c>
      <c r="Y18" s="66">
        <f>+IF(W18&lt;&gt;0,(X18/W18)*100,0)</f>
        <v>-2.2769980562854055</v>
      </c>
      <c r="Z18" s="73">
        <f t="shared" si="1"/>
        <v>869588449</v>
      </c>
    </row>
    <row r="19" spans="1:26" ht="13.5">
      <c r="A19" s="69" t="s">
        <v>43</v>
      </c>
      <c r="B19" s="74">
        <f>+B10-B18</f>
        <v>-83104374</v>
      </c>
      <c r="C19" s="74">
        <f>+C10-C18</f>
        <v>0</v>
      </c>
      <c r="D19" s="75">
        <f aca="true" t="shared" si="2" ref="D19:Z19">+D10-D18</f>
        <v>-82980467</v>
      </c>
      <c r="E19" s="76">
        <f t="shared" si="2"/>
        <v>-82980467</v>
      </c>
      <c r="F19" s="76">
        <f t="shared" si="2"/>
        <v>43584778</v>
      </c>
      <c r="G19" s="76">
        <f t="shared" si="2"/>
        <v>-5878484</v>
      </c>
      <c r="H19" s="76">
        <f t="shared" si="2"/>
        <v>-9227330</v>
      </c>
      <c r="I19" s="76">
        <f t="shared" si="2"/>
        <v>28478964</v>
      </c>
      <c r="J19" s="76">
        <f t="shared" si="2"/>
        <v>0</v>
      </c>
      <c r="K19" s="76">
        <f t="shared" si="2"/>
        <v>0</v>
      </c>
      <c r="L19" s="76">
        <f t="shared" si="2"/>
        <v>0</v>
      </c>
      <c r="M19" s="76">
        <f t="shared" si="2"/>
        <v>0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28478964</v>
      </c>
      <c r="W19" s="76">
        <f>IF(E10=E18,0,W10-W18)</f>
        <v>16158644</v>
      </c>
      <c r="X19" s="76">
        <f t="shared" si="2"/>
        <v>12320320</v>
      </c>
      <c r="Y19" s="77">
        <f>+IF(W19&lt;&gt;0,(X19/W19)*100,0)</f>
        <v>76.2460018303516</v>
      </c>
      <c r="Z19" s="78">
        <f t="shared" si="2"/>
        <v>-82980467</v>
      </c>
    </row>
    <row r="20" spans="1:26" ht="13.5">
      <c r="A20" s="57" t="s">
        <v>44</v>
      </c>
      <c r="B20" s="18">
        <v>38089848</v>
      </c>
      <c r="C20" s="18">
        <v>0</v>
      </c>
      <c r="D20" s="58">
        <v>34233829</v>
      </c>
      <c r="E20" s="59">
        <v>37122813</v>
      </c>
      <c r="F20" s="59">
        <v>0</v>
      </c>
      <c r="G20" s="59">
        <v>0</v>
      </c>
      <c r="H20" s="59">
        <v>1567719</v>
      </c>
      <c r="I20" s="59">
        <v>1567719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1567719</v>
      </c>
      <c r="W20" s="59">
        <v>3557049</v>
      </c>
      <c r="X20" s="59">
        <v>-1989330</v>
      </c>
      <c r="Y20" s="60">
        <v>-55.93</v>
      </c>
      <c r="Z20" s="61">
        <v>37122813</v>
      </c>
    </row>
    <row r="21" spans="1:26" ht="13.5">
      <c r="A21" s="57" t="s">
        <v>107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>
        <v>51000</v>
      </c>
      <c r="X21" s="81">
        <v>-51000</v>
      </c>
      <c r="Y21" s="82">
        <v>-100</v>
      </c>
      <c r="Z21" s="83">
        <v>0</v>
      </c>
    </row>
    <row r="22" spans="1:26" ht="25.5">
      <c r="A22" s="84" t="s">
        <v>108</v>
      </c>
      <c r="B22" s="85">
        <f>SUM(B19:B21)</f>
        <v>-45014526</v>
      </c>
      <c r="C22" s="85">
        <f>SUM(C19:C21)</f>
        <v>0</v>
      </c>
      <c r="D22" s="86">
        <f aca="true" t="shared" si="3" ref="D22:Z22">SUM(D19:D21)</f>
        <v>-48746638</v>
      </c>
      <c r="E22" s="87">
        <f t="shared" si="3"/>
        <v>-45857654</v>
      </c>
      <c r="F22" s="87">
        <f t="shared" si="3"/>
        <v>43584778</v>
      </c>
      <c r="G22" s="87">
        <f t="shared" si="3"/>
        <v>-5878484</v>
      </c>
      <c r="H22" s="87">
        <f t="shared" si="3"/>
        <v>-7659611</v>
      </c>
      <c r="I22" s="87">
        <f t="shared" si="3"/>
        <v>30046683</v>
      </c>
      <c r="J22" s="87">
        <f t="shared" si="3"/>
        <v>0</v>
      </c>
      <c r="K22" s="87">
        <f t="shared" si="3"/>
        <v>0</v>
      </c>
      <c r="L22" s="87">
        <f t="shared" si="3"/>
        <v>0</v>
      </c>
      <c r="M22" s="87">
        <f t="shared" si="3"/>
        <v>0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30046683</v>
      </c>
      <c r="W22" s="87">
        <f t="shared" si="3"/>
        <v>19766693</v>
      </c>
      <c r="X22" s="87">
        <f t="shared" si="3"/>
        <v>10279990</v>
      </c>
      <c r="Y22" s="88">
        <f>+IF(W22&lt;&gt;0,(X22/W22)*100,0)</f>
        <v>52.006625488643955</v>
      </c>
      <c r="Z22" s="89">
        <f t="shared" si="3"/>
        <v>-45857654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-45014526</v>
      </c>
      <c r="C24" s="74">
        <f>SUM(C22:C23)</f>
        <v>0</v>
      </c>
      <c r="D24" s="75">
        <f aca="true" t="shared" si="4" ref="D24:Z24">SUM(D22:D23)</f>
        <v>-48746638</v>
      </c>
      <c r="E24" s="76">
        <f t="shared" si="4"/>
        <v>-45857654</v>
      </c>
      <c r="F24" s="76">
        <f t="shared" si="4"/>
        <v>43584778</v>
      </c>
      <c r="G24" s="76">
        <f t="shared" si="4"/>
        <v>-5878484</v>
      </c>
      <c r="H24" s="76">
        <f t="shared" si="4"/>
        <v>-7659611</v>
      </c>
      <c r="I24" s="76">
        <f t="shared" si="4"/>
        <v>30046683</v>
      </c>
      <c r="J24" s="76">
        <f t="shared" si="4"/>
        <v>0</v>
      </c>
      <c r="K24" s="76">
        <f t="shared" si="4"/>
        <v>0</v>
      </c>
      <c r="L24" s="76">
        <f t="shared" si="4"/>
        <v>0</v>
      </c>
      <c r="M24" s="76">
        <f t="shared" si="4"/>
        <v>0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30046683</v>
      </c>
      <c r="W24" s="76">
        <f t="shared" si="4"/>
        <v>19766693</v>
      </c>
      <c r="X24" s="76">
        <f t="shared" si="4"/>
        <v>10279990</v>
      </c>
      <c r="Y24" s="77">
        <f>+IF(W24&lt;&gt;0,(X24/W24)*100,0)</f>
        <v>52.006625488643955</v>
      </c>
      <c r="Z24" s="78">
        <f t="shared" si="4"/>
        <v>-45857654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109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119972399</v>
      </c>
      <c r="C27" s="21">
        <v>0</v>
      </c>
      <c r="D27" s="98">
        <v>97720534</v>
      </c>
      <c r="E27" s="99">
        <v>103008311</v>
      </c>
      <c r="F27" s="99">
        <v>0</v>
      </c>
      <c r="G27" s="99">
        <v>2668153</v>
      </c>
      <c r="H27" s="99">
        <v>5907356</v>
      </c>
      <c r="I27" s="99">
        <v>8575509</v>
      </c>
      <c r="J27" s="99">
        <v>0</v>
      </c>
      <c r="K27" s="99">
        <v>0</v>
      </c>
      <c r="L27" s="99">
        <v>0</v>
      </c>
      <c r="M27" s="99">
        <v>0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8575509</v>
      </c>
      <c r="W27" s="99">
        <v>22323406</v>
      </c>
      <c r="X27" s="99">
        <v>-13747897</v>
      </c>
      <c r="Y27" s="100">
        <v>-61.59</v>
      </c>
      <c r="Z27" s="101">
        <v>103008311</v>
      </c>
    </row>
    <row r="28" spans="1:26" ht="13.5">
      <c r="A28" s="102" t="s">
        <v>44</v>
      </c>
      <c r="B28" s="18">
        <v>34207446</v>
      </c>
      <c r="C28" s="18">
        <v>0</v>
      </c>
      <c r="D28" s="58">
        <v>35233829</v>
      </c>
      <c r="E28" s="59">
        <v>38122812</v>
      </c>
      <c r="F28" s="59">
        <v>0</v>
      </c>
      <c r="G28" s="59">
        <v>765903</v>
      </c>
      <c r="H28" s="59">
        <v>1567721</v>
      </c>
      <c r="I28" s="59">
        <v>2333624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2333624</v>
      </c>
      <c r="W28" s="59">
        <v>0</v>
      </c>
      <c r="X28" s="59">
        <v>2333624</v>
      </c>
      <c r="Y28" s="60">
        <v>0</v>
      </c>
      <c r="Z28" s="61">
        <v>38122812</v>
      </c>
    </row>
    <row r="29" spans="1:26" ht="13.5">
      <c r="A29" s="57" t="s">
        <v>110</v>
      </c>
      <c r="B29" s="18">
        <v>1198561</v>
      </c>
      <c r="C29" s="18">
        <v>0</v>
      </c>
      <c r="D29" s="58">
        <v>1134088</v>
      </c>
      <c r="E29" s="59">
        <v>1134088</v>
      </c>
      <c r="F29" s="59">
        <v>0</v>
      </c>
      <c r="G29" s="59">
        <v>0</v>
      </c>
      <c r="H29" s="59">
        <v>5060</v>
      </c>
      <c r="I29" s="59">
        <v>5060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5060</v>
      </c>
      <c r="W29" s="59">
        <v>0</v>
      </c>
      <c r="X29" s="59">
        <v>5060</v>
      </c>
      <c r="Y29" s="60">
        <v>0</v>
      </c>
      <c r="Z29" s="61">
        <v>1134088</v>
      </c>
    </row>
    <row r="30" spans="1:26" ht="13.5">
      <c r="A30" s="57" t="s">
        <v>48</v>
      </c>
      <c r="B30" s="18">
        <v>70633707</v>
      </c>
      <c r="C30" s="18">
        <v>0</v>
      </c>
      <c r="D30" s="58">
        <v>46922700</v>
      </c>
      <c r="E30" s="59">
        <v>48769643</v>
      </c>
      <c r="F30" s="59">
        <v>0</v>
      </c>
      <c r="G30" s="59">
        <v>1704623</v>
      </c>
      <c r="H30" s="59">
        <v>4261813</v>
      </c>
      <c r="I30" s="59">
        <v>5966436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5966436</v>
      </c>
      <c r="W30" s="59">
        <v>0</v>
      </c>
      <c r="X30" s="59">
        <v>5966436</v>
      </c>
      <c r="Y30" s="60">
        <v>0</v>
      </c>
      <c r="Z30" s="61">
        <v>48769643</v>
      </c>
    </row>
    <row r="31" spans="1:26" ht="13.5">
      <c r="A31" s="57" t="s">
        <v>49</v>
      </c>
      <c r="B31" s="18">
        <v>13932685</v>
      </c>
      <c r="C31" s="18">
        <v>0</v>
      </c>
      <c r="D31" s="58">
        <v>14429917</v>
      </c>
      <c r="E31" s="59">
        <v>14981768</v>
      </c>
      <c r="F31" s="59">
        <v>0</v>
      </c>
      <c r="G31" s="59">
        <v>197627</v>
      </c>
      <c r="H31" s="59">
        <v>72762</v>
      </c>
      <c r="I31" s="59">
        <v>270389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270389</v>
      </c>
      <c r="W31" s="59">
        <v>0</v>
      </c>
      <c r="X31" s="59">
        <v>270389</v>
      </c>
      <c r="Y31" s="60">
        <v>0</v>
      </c>
      <c r="Z31" s="61">
        <v>14981768</v>
      </c>
    </row>
    <row r="32" spans="1:26" ht="13.5">
      <c r="A32" s="69" t="s">
        <v>50</v>
      </c>
      <c r="B32" s="21">
        <f>SUM(B28:B31)</f>
        <v>119972399</v>
      </c>
      <c r="C32" s="21">
        <f>SUM(C28:C31)</f>
        <v>0</v>
      </c>
      <c r="D32" s="98">
        <f aca="true" t="shared" si="5" ref="D32:Z32">SUM(D28:D31)</f>
        <v>97720534</v>
      </c>
      <c r="E32" s="99">
        <f t="shared" si="5"/>
        <v>103008311</v>
      </c>
      <c r="F32" s="99">
        <f t="shared" si="5"/>
        <v>0</v>
      </c>
      <c r="G32" s="99">
        <f t="shared" si="5"/>
        <v>2668153</v>
      </c>
      <c r="H32" s="99">
        <f t="shared" si="5"/>
        <v>5907356</v>
      </c>
      <c r="I32" s="99">
        <f t="shared" si="5"/>
        <v>8575509</v>
      </c>
      <c r="J32" s="99">
        <f t="shared" si="5"/>
        <v>0</v>
      </c>
      <c r="K32" s="99">
        <f t="shared" si="5"/>
        <v>0</v>
      </c>
      <c r="L32" s="99">
        <f t="shared" si="5"/>
        <v>0</v>
      </c>
      <c r="M32" s="99">
        <f t="shared" si="5"/>
        <v>0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8575509</v>
      </c>
      <c r="W32" s="99">
        <f t="shared" si="5"/>
        <v>0</v>
      </c>
      <c r="X32" s="99">
        <f t="shared" si="5"/>
        <v>8575509</v>
      </c>
      <c r="Y32" s="100">
        <f>+IF(W32&lt;&gt;0,(X32/W32)*100,0)</f>
        <v>0</v>
      </c>
      <c r="Z32" s="101">
        <f t="shared" si="5"/>
        <v>103008311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175465021</v>
      </c>
      <c r="C35" s="18">
        <v>0</v>
      </c>
      <c r="D35" s="58">
        <v>197145852</v>
      </c>
      <c r="E35" s="59">
        <v>194747058</v>
      </c>
      <c r="F35" s="59">
        <v>187288691</v>
      </c>
      <c r="G35" s="59">
        <v>228761401</v>
      </c>
      <c r="H35" s="59">
        <v>232164368</v>
      </c>
      <c r="I35" s="59">
        <v>232164368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232164368</v>
      </c>
      <c r="W35" s="59">
        <v>48686765</v>
      </c>
      <c r="X35" s="59">
        <v>183477603</v>
      </c>
      <c r="Y35" s="60">
        <v>376.85</v>
      </c>
      <c r="Z35" s="61">
        <v>194747058</v>
      </c>
    </row>
    <row r="36" spans="1:26" ht="13.5">
      <c r="A36" s="57" t="s">
        <v>53</v>
      </c>
      <c r="B36" s="18">
        <v>3302111119</v>
      </c>
      <c r="C36" s="18">
        <v>0</v>
      </c>
      <c r="D36" s="58">
        <v>3316479097</v>
      </c>
      <c r="E36" s="59">
        <v>3321766875</v>
      </c>
      <c r="F36" s="59">
        <v>3319000269</v>
      </c>
      <c r="G36" s="59">
        <v>3287512558</v>
      </c>
      <c r="H36" s="59">
        <v>3284796874</v>
      </c>
      <c r="I36" s="59">
        <v>3284796874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3284796874</v>
      </c>
      <c r="W36" s="59">
        <v>830441719</v>
      </c>
      <c r="X36" s="59">
        <v>2454355155</v>
      </c>
      <c r="Y36" s="60">
        <v>295.55</v>
      </c>
      <c r="Z36" s="61">
        <v>3321766875</v>
      </c>
    </row>
    <row r="37" spans="1:26" ht="13.5">
      <c r="A37" s="57" t="s">
        <v>54</v>
      </c>
      <c r="B37" s="18">
        <v>148801133</v>
      </c>
      <c r="C37" s="18">
        <v>0</v>
      </c>
      <c r="D37" s="58">
        <v>153849177</v>
      </c>
      <c r="E37" s="59">
        <v>153849177</v>
      </c>
      <c r="F37" s="59">
        <v>87319894</v>
      </c>
      <c r="G37" s="59">
        <v>124470105</v>
      </c>
      <c r="H37" s="59">
        <v>131191243</v>
      </c>
      <c r="I37" s="59">
        <v>131191243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131191243</v>
      </c>
      <c r="W37" s="59">
        <v>38462294</v>
      </c>
      <c r="X37" s="59">
        <v>92728949</v>
      </c>
      <c r="Y37" s="60">
        <v>241.09</v>
      </c>
      <c r="Z37" s="61">
        <v>153849177</v>
      </c>
    </row>
    <row r="38" spans="1:26" ht="13.5">
      <c r="A38" s="57" t="s">
        <v>55</v>
      </c>
      <c r="B38" s="18">
        <v>520970426</v>
      </c>
      <c r="C38" s="18">
        <v>0</v>
      </c>
      <c r="D38" s="58">
        <v>549266852</v>
      </c>
      <c r="E38" s="59">
        <v>549266852</v>
      </c>
      <c r="F38" s="59">
        <v>535943299</v>
      </c>
      <c r="G38" s="59">
        <v>546321581</v>
      </c>
      <c r="H38" s="59">
        <v>546929205</v>
      </c>
      <c r="I38" s="59">
        <v>546929205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546929205</v>
      </c>
      <c r="W38" s="59">
        <v>137316713</v>
      </c>
      <c r="X38" s="59">
        <v>409612492</v>
      </c>
      <c r="Y38" s="60">
        <v>298.3</v>
      </c>
      <c r="Z38" s="61">
        <v>549266852</v>
      </c>
    </row>
    <row r="39" spans="1:26" ht="13.5">
      <c r="A39" s="57" t="s">
        <v>56</v>
      </c>
      <c r="B39" s="18">
        <v>2807804581</v>
      </c>
      <c r="C39" s="18">
        <v>0</v>
      </c>
      <c r="D39" s="58">
        <v>2810508920</v>
      </c>
      <c r="E39" s="59">
        <v>2813397904</v>
      </c>
      <c r="F39" s="59">
        <v>2883025767</v>
      </c>
      <c r="G39" s="59">
        <v>2845482273</v>
      </c>
      <c r="H39" s="59">
        <v>2838840794</v>
      </c>
      <c r="I39" s="59">
        <v>2838840794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2838840794</v>
      </c>
      <c r="W39" s="59">
        <v>703349476</v>
      </c>
      <c r="X39" s="59">
        <v>2135491318</v>
      </c>
      <c r="Y39" s="60">
        <v>303.62</v>
      </c>
      <c r="Z39" s="61">
        <v>2813397904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76615694</v>
      </c>
      <c r="C42" s="18">
        <v>0</v>
      </c>
      <c r="D42" s="58">
        <v>77880329</v>
      </c>
      <c r="E42" s="59">
        <v>80769309</v>
      </c>
      <c r="F42" s="59">
        <v>37098288</v>
      </c>
      <c r="G42" s="59">
        <v>18603128</v>
      </c>
      <c r="H42" s="59">
        <v>13310565</v>
      </c>
      <c r="I42" s="59">
        <v>69011981</v>
      </c>
      <c r="J42" s="59">
        <v>0</v>
      </c>
      <c r="K42" s="59">
        <v>0</v>
      </c>
      <c r="L42" s="59">
        <v>0</v>
      </c>
      <c r="M42" s="59">
        <v>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69011981</v>
      </c>
      <c r="W42" s="59">
        <v>57481571</v>
      </c>
      <c r="X42" s="59">
        <v>11530410</v>
      </c>
      <c r="Y42" s="60">
        <v>20.06</v>
      </c>
      <c r="Z42" s="61">
        <v>80769309</v>
      </c>
    </row>
    <row r="43" spans="1:26" ht="13.5">
      <c r="A43" s="57" t="s">
        <v>59</v>
      </c>
      <c r="B43" s="18">
        <v>-130368135</v>
      </c>
      <c r="C43" s="18">
        <v>0</v>
      </c>
      <c r="D43" s="58">
        <v>-101398865</v>
      </c>
      <c r="E43" s="59">
        <v>-106686640</v>
      </c>
      <c r="F43" s="59">
        <v>-482676</v>
      </c>
      <c r="G43" s="59">
        <v>-3129187</v>
      </c>
      <c r="H43" s="59">
        <v>-6389768</v>
      </c>
      <c r="I43" s="59">
        <v>-10001631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-10001631</v>
      </c>
      <c r="W43" s="59">
        <v>-23725510</v>
      </c>
      <c r="X43" s="59">
        <v>13723879</v>
      </c>
      <c r="Y43" s="60">
        <v>-57.84</v>
      </c>
      <c r="Z43" s="61">
        <v>-106686640</v>
      </c>
    </row>
    <row r="44" spans="1:26" ht="13.5">
      <c r="A44" s="57" t="s">
        <v>60</v>
      </c>
      <c r="B44" s="18">
        <v>32763560</v>
      </c>
      <c r="C44" s="18">
        <v>0</v>
      </c>
      <c r="D44" s="58">
        <v>27162523</v>
      </c>
      <c r="E44" s="59">
        <v>27162525</v>
      </c>
      <c r="F44" s="59">
        <v>998029</v>
      </c>
      <c r="G44" s="59">
        <v>35290</v>
      </c>
      <c r="H44" s="59">
        <v>-385534</v>
      </c>
      <c r="I44" s="59">
        <v>647785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647785</v>
      </c>
      <c r="W44" s="59">
        <v>6102792</v>
      </c>
      <c r="X44" s="59">
        <v>-5455007</v>
      </c>
      <c r="Y44" s="60">
        <v>-89.39</v>
      </c>
      <c r="Z44" s="61">
        <v>27162525</v>
      </c>
    </row>
    <row r="45" spans="1:26" ht="13.5">
      <c r="A45" s="69" t="s">
        <v>61</v>
      </c>
      <c r="B45" s="21">
        <v>63158415</v>
      </c>
      <c r="C45" s="21">
        <v>0</v>
      </c>
      <c r="D45" s="98">
        <v>88050033</v>
      </c>
      <c r="E45" s="99">
        <v>85651240</v>
      </c>
      <c r="F45" s="99">
        <v>100772056</v>
      </c>
      <c r="G45" s="99">
        <v>116281287</v>
      </c>
      <c r="H45" s="99">
        <v>122816550</v>
      </c>
      <c r="I45" s="99">
        <v>122816550</v>
      </c>
      <c r="J45" s="99">
        <v>0</v>
      </c>
      <c r="K45" s="99">
        <v>0</v>
      </c>
      <c r="L45" s="99">
        <v>0</v>
      </c>
      <c r="M45" s="99">
        <v>0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122816550</v>
      </c>
      <c r="W45" s="99">
        <v>124264899</v>
      </c>
      <c r="X45" s="99">
        <v>-1448349</v>
      </c>
      <c r="Y45" s="100">
        <v>-1.17</v>
      </c>
      <c r="Z45" s="101">
        <v>85651240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111</v>
      </c>
      <c r="B47" s="114" t="s">
        <v>96</v>
      </c>
      <c r="C47" s="114"/>
      <c r="D47" s="115" t="s">
        <v>97</v>
      </c>
      <c r="E47" s="116" t="s">
        <v>98</v>
      </c>
      <c r="F47" s="117"/>
      <c r="G47" s="117"/>
      <c r="H47" s="117"/>
      <c r="I47" s="118" t="s">
        <v>99</v>
      </c>
      <c r="J47" s="117"/>
      <c r="K47" s="117"/>
      <c r="L47" s="117"/>
      <c r="M47" s="119"/>
      <c r="N47" s="119"/>
      <c r="O47" s="119"/>
      <c r="P47" s="119"/>
      <c r="Q47" s="119"/>
      <c r="R47" s="119"/>
      <c r="S47" s="119"/>
      <c r="T47" s="119"/>
      <c r="U47" s="119"/>
      <c r="V47" s="118" t="s">
        <v>100</v>
      </c>
      <c r="W47" s="118" t="s">
        <v>101</v>
      </c>
      <c r="X47" s="118" t="s">
        <v>102</v>
      </c>
      <c r="Y47" s="118" t="s">
        <v>103</v>
      </c>
      <c r="Z47" s="120" t="s">
        <v>104</v>
      </c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46339806</v>
      </c>
      <c r="C49" s="51">
        <v>0</v>
      </c>
      <c r="D49" s="128">
        <v>1494209</v>
      </c>
      <c r="E49" s="53">
        <v>1062779</v>
      </c>
      <c r="F49" s="53">
        <v>0</v>
      </c>
      <c r="G49" s="53">
        <v>0</v>
      </c>
      <c r="H49" s="53">
        <v>0</v>
      </c>
      <c r="I49" s="53">
        <v>898729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770426</v>
      </c>
      <c r="W49" s="53">
        <v>629083</v>
      </c>
      <c r="X49" s="53">
        <v>3186388</v>
      </c>
      <c r="Y49" s="53">
        <v>15451881</v>
      </c>
      <c r="Z49" s="129">
        <v>69833301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21120821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29">
        <v>21120821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112</v>
      </c>
      <c r="B58" s="5">
        <f>IF(B67=0,0,+(B76/B67)*100)</f>
        <v>100.6738822186626</v>
      </c>
      <c r="C58" s="5">
        <f>IF(C67=0,0,+(C76/C67)*100)</f>
        <v>0</v>
      </c>
      <c r="D58" s="6">
        <f aca="true" t="shared" si="6" ref="D58:Z58">IF(D67=0,0,+(D76/D67)*100)</f>
        <v>99.74208860495662</v>
      </c>
      <c r="E58" s="7">
        <f t="shared" si="6"/>
        <v>99.74208771803123</v>
      </c>
      <c r="F58" s="7">
        <f t="shared" si="6"/>
        <v>90.01933178059144</v>
      </c>
      <c r="G58" s="7">
        <f t="shared" si="6"/>
        <v>99.88934171747273</v>
      </c>
      <c r="H58" s="7">
        <f t="shared" si="6"/>
        <v>100.42413127359748</v>
      </c>
      <c r="I58" s="7">
        <f t="shared" si="6"/>
        <v>96.74454200190785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96.74454200190785</v>
      </c>
      <c r="W58" s="7">
        <f t="shared" si="6"/>
        <v>102.59267502409348</v>
      </c>
      <c r="X58" s="7">
        <f t="shared" si="6"/>
        <v>0</v>
      </c>
      <c r="Y58" s="7">
        <f t="shared" si="6"/>
        <v>0</v>
      </c>
      <c r="Z58" s="8">
        <f t="shared" si="6"/>
        <v>99.74208771803123</v>
      </c>
    </row>
    <row r="59" spans="1:26" ht="13.5">
      <c r="A59" s="36" t="s">
        <v>31</v>
      </c>
      <c r="B59" s="9">
        <f aca="true" t="shared" si="7" ref="B59:Z66">IF(B68=0,0,+(B77/B68)*100)</f>
        <v>100.17936153045362</v>
      </c>
      <c r="C59" s="9">
        <f t="shared" si="7"/>
        <v>0</v>
      </c>
      <c r="D59" s="2">
        <f t="shared" si="7"/>
        <v>99.74090554352489</v>
      </c>
      <c r="E59" s="10">
        <f t="shared" si="7"/>
        <v>99.74090487075674</v>
      </c>
      <c r="F59" s="10">
        <f t="shared" si="7"/>
        <v>63.75240676385705</v>
      </c>
      <c r="G59" s="10">
        <f t="shared" si="7"/>
        <v>64.76452729771138</v>
      </c>
      <c r="H59" s="10">
        <f t="shared" si="7"/>
        <v>64.13030815416434</v>
      </c>
      <c r="I59" s="10">
        <f t="shared" si="7"/>
        <v>64.20241608782585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64.20241608782585</v>
      </c>
      <c r="W59" s="10">
        <f t="shared" si="7"/>
        <v>99.74811994713083</v>
      </c>
      <c r="X59" s="10">
        <f t="shared" si="7"/>
        <v>0</v>
      </c>
      <c r="Y59" s="10">
        <f t="shared" si="7"/>
        <v>0</v>
      </c>
      <c r="Z59" s="11">
        <f t="shared" si="7"/>
        <v>99.74090487075674</v>
      </c>
    </row>
    <row r="60" spans="1:26" ht="13.5">
      <c r="A60" s="37" t="s">
        <v>32</v>
      </c>
      <c r="B60" s="12">
        <f t="shared" si="7"/>
        <v>100.81678464963224</v>
      </c>
      <c r="C60" s="12">
        <f t="shared" si="7"/>
        <v>0</v>
      </c>
      <c r="D60" s="3">
        <f t="shared" si="7"/>
        <v>99.74130040537383</v>
      </c>
      <c r="E60" s="13">
        <f t="shared" si="7"/>
        <v>99.74129964429065</v>
      </c>
      <c r="F60" s="13">
        <f t="shared" si="7"/>
        <v>98.4042379697024</v>
      </c>
      <c r="G60" s="13">
        <f t="shared" si="7"/>
        <v>110.04363340308029</v>
      </c>
      <c r="H60" s="13">
        <f t="shared" si="7"/>
        <v>110.86199836037854</v>
      </c>
      <c r="I60" s="13">
        <f t="shared" si="7"/>
        <v>106.46340987959782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106.46340987959782</v>
      </c>
      <c r="W60" s="13">
        <f t="shared" si="7"/>
        <v>102.29153469325756</v>
      </c>
      <c r="X60" s="13">
        <f t="shared" si="7"/>
        <v>0</v>
      </c>
      <c r="Y60" s="13">
        <f t="shared" si="7"/>
        <v>0</v>
      </c>
      <c r="Z60" s="14">
        <f t="shared" si="7"/>
        <v>99.74129964429065</v>
      </c>
    </row>
    <row r="61" spans="1:26" ht="13.5">
      <c r="A61" s="38" t="s">
        <v>113</v>
      </c>
      <c r="B61" s="12">
        <f t="shared" si="7"/>
        <v>100.816899976288</v>
      </c>
      <c r="C61" s="12">
        <f t="shared" si="7"/>
        <v>0</v>
      </c>
      <c r="D61" s="3">
        <f t="shared" si="7"/>
        <v>99.74187296704733</v>
      </c>
      <c r="E61" s="13">
        <f t="shared" si="7"/>
        <v>99.74187232206353</v>
      </c>
      <c r="F61" s="13">
        <f t="shared" si="7"/>
        <v>93.04010995644047</v>
      </c>
      <c r="G61" s="13">
        <f t="shared" si="7"/>
        <v>98.29643577822105</v>
      </c>
      <c r="H61" s="13">
        <f t="shared" si="7"/>
        <v>102.221793491498</v>
      </c>
      <c r="I61" s="13">
        <f t="shared" si="7"/>
        <v>97.86777556513525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97.86777556513525</v>
      </c>
      <c r="W61" s="13">
        <f t="shared" si="7"/>
        <v>99.74770380997</v>
      </c>
      <c r="X61" s="13">
        <f t="shared" si="7"/>
        <v>0</v>
      </c>
      <c r="Y61" s="13">
        <f t="shared" si="7"/>
        <v>0</v>
      </c>
      <c r="Z61" s="14">
        <f t="shared" si="7"/>
        <v>99.74187232206353</v>
      </c>
    </row>
    <row r="62" spans="1:26" ht="13.5">
      <c r="A62" s="38" t="s">
        <v>114</v>
      </c>
      <c r="B62" s="12">
        <f t="shared" si="7"/>
        <v>100.81678452535377</v>
      </c>
      <c r="C62" s="12">
        <f t="shared" si="7"/>
        <v>0</v>
      </c>
      <c r="D62" s="3">
        <f t="shared" si="7"/>
        <v>99.74023382761696</v>
      </c>
      <c r="E62" s="13">
        <f t="shared" si="7"/>
        <v>99.74023382761696</v>
      </c>
      <c r="F62" s="13">
        <f t="shared" si="7"/>
        <v>126.47355036131688</v>
      </c>
      <c r="G62" s="13">
        <f t="shared" si="7"/>
        <v>169.62606628236747</v>
      </c>
      <c r="H62" s="13">
        <f t="shared" si="7"/>
        <v>160.79799028442125</v>
      </c>
      <c r="I62" s="13">
        <f t="shared" si="7"/>
        <v>152.03399301655156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152.03399301655156</v>
      </c>
      <c r="W62" s="13">
        <f t="shared" si="7"/>
        <v>99.7477170132457</v>
      </c>
      <c r="X62" s="13">
        <f t="shared" si="7"/>
        <v>0</v>
      </c>
      <c r="Y62" s="13">
        <f t="shared" si="7"/>
        <v>0</v>
      </c>
      <c r="Z62" s="14">
        <f t="shared" si="7"/>
        <v>99.74023382761696</v>
      </c>
    </row>
    <row r="63" spans="1:26" ht="13.5">
      <c r="A63" s="38" t="s">
        <v>115</v>
      </c>
      <c r="B63" s="12">
        <f t="shared" si="7"/>
        <v>100.81678462051637</v>
      </c>
      <c r="C63" s="12">
        <f t="shared" si="7"/>
        <v>0</v>
      </c>
      <c r="D63" s="3">
        <f t="shared" si="7"/>
        <v>99.74073196925886</v>
      </c>
      <c r="E63" s="13">
        <f t="shared" si="7"/>
        <v>99.74073039333386</v>
      </c>
      <c r="F63" s="13">
        <f t="shared" si="7"/>
        <v>91.31911640535412</v>
      </c>
      <c r="G63" s="13">
        <f t="shared" si="7"/>
        <v>101.45455940162407</v>
      </c>
      <c r="H63" s="13">
        <f t="shared" si="7"/>
        <v>96.87494676361497</v>
      </c>
      <c r="I63" s="13">
        <f t="shared" si="7"/>
        <v>96.57224406216308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96.57224406216308</v>
      </c>
      <c r="W63" s="13">
        <f t="shared" si="7"/>
        <v>99.74724949827123</v>
      </c>
      <c r="X63" s="13">
        <f t="shared" si="7"/>
        <v>0</v>
      </c>
      <c r="Y63" s="13">
        <f t="shared" si="7"/>
        <v>0</v>
      </c>
      <c r="Z63" s="14">
        <f t="shared" si="7"/>
        <v>99.74073039333386</v>
      </c>
    </row>
    <row r="64" spans="1:26" ht="13.5">
      <c r="A64" s="38" t="s">
        <v>116</v>
      </c>
      <c r="B64" s="12">
        <f t="shared" si="7"/>
        <v>100.81678493504154</v>
      </c>
      <c r="C64" s="12">
        <f t="shared" si="7"/>
        <v>0</v>
      </c>
      <c r="D64" s="3">
        <f t="shared" si="7"/>
        <v>99.74060217352574</v>
      </c>
      <c r="E64" s="13">
        <f t="shared" si="7"/>
        <v>99.74060039194727</v>
      </c>
      <c r="F64" s="13">
        <f t="shared" si="7"/>
        <v>92.9322674116776</v>
      </c>
      <c r="G64" s="13">
        <f t="shared" si="7"/>
        <v>99.9383036819981</v>
      </c>
      <c r="H64" s="13">
        <f t="shared" si="7"/>
        <v>98.41866401477627</v>
      </c>
      <c r="I64" s="13">
        <f t="shared" si="7"/>
        <v>97.10400923256957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97.10400923256957</v>
      </c>
      <c r="W64" s="13">
        <f t="shared" si="7"/>
        <v>99.74745313750337</v>
      </c>
      <c r="X64" s="13">
        <f t="shared" si="7"/>
        <v>0</v>
      </c>
      <c r="Y64" s="13">
        <f t="shared" si="7"/>
        <v>0</v>
      </c>
      <c r="Z64" s="14">
        <f t="shared" si="7"/>
        <v>99.74060039194727</v>
      </c>
    </row>
    <row r="65" spans="1:26" ht="13.5">
      <c r="A65" s="38" t="s">
        <v>117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118</v>
      </c>
      <c r="B66" s="15">
        <f t="shared" si="7"/>
        <v>99.81670851091808</v>
      </c>
      <c r="C66" s="15">
        <f t="shared" si="7"/>
        <v>0</v>
      </c>
      <c r="D66" s="4">
        <f t="shared" si="7"/>
        <v>100</v>
      </c>
      <c r="E66" s="16">
        <f t="shared" si="7"/>
        <v>99.99995629370629</v>
      </c>
      <c r="F66" s="16">
        <f t="shared" si="7"/>
        <v>100</v>
      </c>
      <c r="G66" s="16">
        <f t="shared" si="7"/>
        <v>100.00053480511701</v>
      </c>
      <c r="H66" s="16">
        <f t="shared" si="7"/>
        <v>100</v>
      </c>
      <c r="I66" s="16">
        <f t="shared" si="7"/>
        <v>100.00018291500672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100.00018291500672</v>
      </c>
      <c r="W66" s="16">
        <f t="shared" si="7"/>
        <v>99.99983371219238</v>
      </c>
      <c r="X66" s="16">
        <f t="shared" si="7"/>
        <v>0</v>
      </c>
      <c r="Y66" s="16">
        <f t="shared" si="7"/>
        <v>0</v>
      </c>
      <c r="Z66" s="17">
        <f t="shared" si="7"/>
        <v>99.99995629370629</v>
      </c>
    </row>
    <row r="67" spans="1:26" ht="13.5" hidden="1">
      <c r="A67" s="40" t="s">
        <v>119</v>
      </c>
      <c r="B67" s="23">
        <v>616186907</v>
      </c>
      <c r="C67" s="23"/>
      <c r="D67" s="24">
        <v>676494344</v>
      </c>
      <c r="E67" s="25">
        <v>676494344</v>
      </c>
      <c r="F67" s="25">
        <v>58327788</v>
      </c>
      <c r="G67" s="25">
        <v>57875469</v>
      </c>
      <c r="H67" s="25">
        <v>57142214</v>
      </c>
      <c r="I67" s="25">
        <v>173345471</v>
      </c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>
        <v>173345471</v>
      </c>
      <c r="W67" s="25">
        <v>169123587</v>
      </c>
      <c r="X67" s="25"/>
      <c r="Y67" s="24"/>
      <c r="Z67" s="26">
        <v>676494344</v>
      </c>
    </row>
    <row r="68" spans="1:26" ht="13.5" hidden="1">
      <c r="A68" s="36" t="s">
        <v>31</v>
      </c>
      <c r="B68" s="18">
        <v>134812632</v>
      </c>
      <c r="C68" s="18"/>
      <c r="D68" s="19">
        <v>148639614</v>
      </c>
      <c r="E68" s="20">
        <v>148639614</v>
      </c>
      <c r="F68" s="20">
        <v>14122179</v>
      </c>
      <c r="G68" s="20">
        <v>12937678</v>
      </c>
      <c r="H68" s="20">
        <v>12721230</v>
      </c>
      <c r="I68" s="20">
        <v>39781087</v>
      </c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>
        <v>39781087</v>
      </c>
      <c r="W68" s="20">
        <v>38601707</v>
      </c>
      <c r="X68" s="20"/>
      <c r="Y68" s="19"/>
      <c r="Z68" s="22">
        <v>148639614</v>
      </c>
    </row>
    <row r="69" spans="1:26" ht="13.5" hidden="1">
      <c r="A69" s="37" t="s">
        <v>32</v>
      </c>
      <c r="B69" s="18">
        <v>479252518</v>
      </c>
      <c r="C69" s="18"/>
      <c r="D69" s="19">
        <v>525566730</v>
      </c>
      <c r="E69" s="20">
        <v>525566730</v>
      </c>
      <c r="F69" s="20">
        <v>44026176</v>
      </c>
      <c r="G69" s="20">
        <v>44750807</v>
      </c>
      <c r="H69" s="20">
        <v>44240699</v>
      </c>
      <c r="I69" s="20">
        <v>133017682</v>
      </c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>
        <v>133017682</v>
      </c>
      <c r="W69" s="20">
        <v>131391683</v>
      </c>
      <c r="X69" s="20"/>
      <c r="Y69" s="19"/>
      <c r="Z69" s="22">
        <v>525566730</v>
      </c>
    </row>
    <row r="70" spans="1:26" ht="13.5" hidden="1">
      <c r="A70" s="38" t="s">
        <v>113</v>
      </c>
      <c r="B70" s="18">
        <v>268361986</v>
      </c>
      <c r="C70" s="18"/>
      <c r="D70" s="19">
        <v>310085306</v>
      </c>
      <c r="E70" s="20">
        <v>310085306</v>
      </c>
      <c r="F70" s="20">
        <v>26871732</v>
      </c>
      <c r="G70" s="20">
        <v>27814038</v>
      </c>
      <c r="H70" s="20">
        <v>27056610</v>
      </c>
      <c r="I70" s="20">
        <v>81742380</v>
      </c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>
        <v>81742380</v>
      </c>
      <c r="W70" s="20">
        <v>88360827</v>
      </c>
      <c r="X70" s="20"/>
      <c r="Y70" s="19"/>
      <c r="Z70" s="22">
        <v>310085306</v>
      </c>
    </row>
    <row r="71" spans="1:26" ht="13.5" hidden="1">
      <c r="A71" s="38" t="s">
        <v>114</v>
      </c>
      <c r="B71" s="18">
        <v>95136107</v>
      </c>
      <c r="C71" s="18"/>
      <c r="D71" s="19">
        <v>95896628</v>
      </c>
      <c r="E71" s="20">
        <v>95896628</v>
      </c>
      <c r="F71" s="20">
        <v>7343692</v>
      </c>
      <c r="G71" s="20">
        <v>7031674</v>
      </c>
      <c r="H71" s="20">
        <v>7303322</v>
      </c>
      <c r="I71" s="20">
        <v>21678688</v>
      </c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>
        <v>21678688</v>
      </c>
      <c r="W71" s="20">
        <v>18705978</v>
      </c>
      <c r="X71" s="20"/>
      <c r="Y71" s="19"/>
      <c r="Z71" s="22">
        <v>95896628</v>
      </c>
    </row>
    <row r="72" spans="1:26" ht="13.5" hidden="1">
      <c r="A72" s="38" t="s">
        <v>115</v>
      </c>
      <c r="B72" s="18">
        <v>62797583</v>
      </c>
      <c r="C72" s="18"/>
      <c r="D72" s="19">
        <v>63454796</v>
      </c>
      <c r="E72" s="20">
        <v>63454796</v>
      </c>
      <c r="F72" s="20">
        <v>5119859</v>
      </c>
      <c r="G72" s="20">
        <v>5188444</v>
      </c>
      <c r="H72" s="20">
        <v>5165640</v>
      </c>
      <c r="I72" s="20">
        <v>15473943</v>
      </c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>
        <v>15473943</v>
      </c>
      <c r="W72" s="20">
        <v>13559617</v>
      </c>
      <c r="X72" s="20"/>
      <c r="Y72" s="19"/>
      <c r="Z72" s="22">
        <v>63454796</v>
      </c>
    </row>
    <row r="73" spans="1:26" ht="13.5" hidden="1">
      <c r="A73" s="38" t="s">
        <v>116</v>
      </c>
      <c r="B73" s="18">
        <v>52956535</v>
      </c>
      <c r="C73" s="18"/>
      <c r="D73" s="19">
        <v>56130000</v>
      </c>
      <c r="E73" s="20">
        <v>56130000</v>
      </c>
      <c r="F73" s="20">
        <v>4690401</v>
      </c>
      <c r="G73" s="20">
        <v>4716651</v>
      </c>
      <c r="H73" s="20">
        <v>4715127</v>
      </c>
      <c r="I73" s="20">
        <v>14122179</v>
      </c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>
        <v>14122179</v>
      </c>
      <c r="W73" s="20">
        <v>14116192</v>
      </c>
      <c r="X73" s="20"/>
      <c r="Y73" s="19"/>
      <c r="Z73" s="22">
        <v>56130000</v>
      </c>
    </row>
    <row r="74" spans="1:26" ht="13.5" hidden="1">
      <c r="A74" s="38" t="s">
        <v>117</v>
      </c>
      <c r="B74" s="18">
        <v>307</v>
      </c>
      <c r="C74" s="18"/>
      <c r="D74" s="19"/>
      <c r="E74" s="20"/>
      <c r="F74" s="20">
        <v>492</v>
      </c>
      <c r="G74" s="20"/>
      <c r="H74" s="20"/>
      <c r="I74" s="20">
        <v>492</v>
      </c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>
        <v>492</v>
      </c>
      <c r="W74" s="20"/>
      <c r="X74" s="20"/>
      <c r="Y74" s="19"/>
      <c r="Z74" s="22"/>
    </row>
    <row r="75" spans="1:26" ht="13.5" hidden="1">
      <c r="A75" s="39" t="s">
        <v>118</v>
      </c>
      <c r="B75" s="27">
        <v>2121757</v>
      </c>
      <c r="C75" s="27"/>
      <c r="D75" s="28">
        <v>2288000</v>
      </c>
      <c r="E75" s="29">
        <v>2288000</v>
      </c>
      <c r="F75" s="29">
        <v>179433</v>
      </c>
      <c r="G75" s="29">
        <v>186984</v>
      </c>
      <c r="H75" s="29">
        <v>180285</v>
      </c>
      <c r="I75" s="29">
        <v>546702</v>
      </c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>
        <v>546702</v>
      </c>
      <c r="W75" s="29">
        <v>601367</v>
      </c>
      <c r="X75" s="29"/>
      <c r="Y75" s="28"/>
      <c r="Z75" s="30">
        <v>2288000</v>
      </c>
    </row>
    <row r="76" spans="1:26" ht="13.5" hidden="1">
      <c r="A76" s="41" t="s">
        <v>120</v>
      </c>
      <c r="B76" s="31">
        <v>620339281</v>
      </c>
      <c r="C76" s="31"/>
      <c r="D76" s="32">
        <v>674749588</v>
      </c>
      <c r="E76" s="33">
        <v>674749582</v>
      </c>
      <c r="F76" s="33">
        <v>52506285</v>
      </c>
      <c r="G76" s="33">
        <v>57811425</v>
      </c>
      <c r="H76" s="33">
        <v>57384572</v>
      </c>
      <c r="I76" s="33">
        <v>167702282</v>
      </c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>
        <v>167702282</v>
      </c>
      <c r="W76" s="33">
        <v>173508412</v>
      </c>
      <c r="X76" s="33"/>
      <c r="Y76" s="32"/>
      <c r="Z76" s="34">
        <v>674749582</v>
      </c>
    </row>
    <row r="77" spans="1:26" ht="13.5" hidden="1">
      <c r="A77" s="36" t="s">
        <v>31</v>
      </c>
      <c r="B77" s="18">
        <v>135054434</v>
      </c>
      <c r="C77" s="18"/>
      <c r="D77" s="19">
        <v>148254497</v>
      </c>
      <c r="E77" s="20">
        <v>148254496</v>
      </c>
      <c r="F77" s="20">
        <v>9003229</v>
      </c>
      <c r="G77" s="20">
        <v>8379026</v>
      </c>
      <c r="H77" s="20">
        <v>8158164</v>
      </c>
      <c r="I77" s="20">
        <v>25540419</v>
      </c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>
        <v>25540419</v>
      </c>
      <c r="W77" s="20">
        <v>38504477</v>
      </c>
      <c r="X77" s="20"/>
      <c r="Y77" s="19"/>
      <c r="Z77" s="22">
        <v>148254496</v>
      </c>
    </row>
    <row r="78" spans="1:26" ht="13.5" hidden="1">
      <c r="A78" s="37" t="s">
        <v>32</v>
      </c>
      <c r="B78" s="18">
        <v>483166979</v>
      </c>
      <c r="C78" s="18"/>
      <c r="D78" s="19">
        <v>524207091</v>
      </c>
      <c r="E78" s="20">
        <v>524207087</v>
      </c>
      <c r="F78" s="20">
        <v>43323623</v>
      </c>
      <c r="G78" s="20">
        <v>49245414</v>
      </c>
      <c r="H78" s="20">
        <v>49046123</v>
      </c>
      <c r="I78" s="20">
        <v>141615160</v>
      </c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>
        <v>141615160</v>
      </c>
      <c r="W78" s="20">
        <v>134402569</v>
      </c>
      <c r="X78" s="20"/>
      <c r="Y78" s="19"/>
      <c r="Z78" s="22">
        <v>524207087</v>
      </c>
    </row>
    <row r="79" spans="1:26" ht="13.5" hidden="1">
      <c r="A79" s="38" t="s">
        <v>113</v>
      </c>
      <c r="B79" s="18">
        <v>270554235</v>
      </c>
      <c r="C79" s="18"/>
      <c r="D79" s="19">
        <v>309284892</v>
      </c>
      <c r="E79" s="20">
        <v>309284890</v>
      </c>
      <c r="F79" s="20">
        <v>25001489</v>
      </c>
      <c r="G79" s="20">
        <v>27340208</v>
      </c>
      <c r="H79" s="20">
        <v>27657752</v>
      </c>
      <c r="I79" s="20">
        <v>79999449</v>
      </c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>
        <v>79999449</v>
      </c>
      <c r="W79" s="20">
        <v>88137896</v>
      </c>
      <c r="X79" s="20"/>
      <c r="Y79" s="19"/>
      <c r="Z79" s="22">
        <v>309284890</v>
      </c>
    </row>
    <row r="80" spans="1:26" ht="13.5" hidden="1">
      <c r="A80" s="38" t="s">
        <v>114</v>
      </c>
      <c r="B80" s="18">
        <v>95913164</v>
      </c>
      <c r="C80" s="18"/>
      <c r="D80" s="19">
        <v>95647521</v>
      </c>
      <c r="E80" s="20">
        <v>95647521</v>
      </c>
      <c r="F80" s="20">
        <v>9287828</v>
      </c>
      <c r="G80" s="20">
        <v>11927552</v>
      </c>
      <c r="H80" s="20">
        <v>11743595</v>
      </c>
      <c r="I80" s="20">
        <v>32958975</v>
      </c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>
        <v>32958975</v>
      </c>
      <c r="W80" s="20">
        <v>18658786</v>
      </c>
      <c r="X80" s="20"/>
      <c r="Y80" s="19"/>
      <c r="Z80" s="22">
        <v>95647521</v>
      </c>
    </row>
    <row r="81" spans="1:26" ht="13.5" hidden="1">
      <c r="A81" s="38" t="s">
        <v>115</v>
      </c>
      <c r="B81" s="18">
        <v>63310504</v>
      </c>
      <c r="C81" s="18"/>
      <c r="D81" s="19">
        <v>63290278</v>
      </c>
      <c r="E81" s="20">
        <v>63290277</v>
      </c>
      <c r="F81" s="20">
        <v>4675410</v>
      </c>
      <c r="G81" s="20">
        <v>5263913</v>
      </c>
      <c r="H81" s="20">
        <v>5004211</v>
      </c>
      <c r="I81" s="20">
        <v>14943534</v>
      </c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>
        <v>14943534</v>
      </c>
      <c r="W81" s="20">
        <v>13525345</v>
      </c>
      <c r="X81" s="20"/>
      <c r="Y81" s="19"/>
      <c r="Z81" s="22">
        <v>63290277</v>
      </c>
    </row>
    <row r="82" spans="1:26" ht="13.5" hidden="1">
      <c r="A82" s="38" t="s">
        <v>116</v>
      </c>
      <c r="B82" s="18">
        <v>53389076</v>
      </c>
      <c r="C82" s="18"/>
      <c r="D82" s="19">
        <v>55984400</v>
      </c>
      <c r="E82" s="20">
        <v>55984399</v>
      </c>
      <c r="F82" s="20">
        <v>4358896</v>
      </c>
      <c r="G82" s="20">
        <v>4713741</v>
      </c>
      <c r="H82" s="20">
        <v>4640565</v>
      </c>
      <c r="I82" s="20">
        <v>13713202</v>
      </c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>
        <v>13713202</v>
      </c>
      <c r="W82" s="20">
        <v>14080542</v>
      </c>
      <c r="X82" s="20"/>
      <c r="Y82" s="19"/>
      <c r="Z82" s="22">
        <v>55984399</v>
      </c>
    </row>
    <row r="83" spans="1:26" ht="13.5" hidden="1">
      <c r="A83" s="38" t="s">
        <v>117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118</v>
      </c>
      <c r="B84" s="27">
        <v>2117868</v>
      </c>
      <c r="C84" s="27"/>
      <c r="D84" s="28">
        <v>2288000</v>
      </c>
      <c r="E84" s="29">
        <v>2287999</v>
      </c>
      <c r="F84" s="29">
        <v>179433</v>
      </c>
      <c r="G84" s="29">
        <v>186985</v>
      </c>
      <c r="H84" s="29">
        <v>180285</v>
      </c>
      <c r="I84" s="29">
        <v>546703</v>
      </c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>
        <v>546703</v>
      </c>
      <c r="W84" s="29">
        <v>601366</v>
      </c>
      <c r="X84" s="29"/>
      <c r="Y84" s="28"/>
      <c r="Z84" s="30">
        <v>2287999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133" t="s">
        <v>80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0</v>
      </c>
      <c r="C5" s="18">
        <v>0</v>
      </c>
      <c r="D5" s="58">
        <v>42304130</v>
      </c>
      <c r="E5" s="59">
        <v>42304130</v>
      </c>
      <c r="F5" s="59">
        <v>42687929</v>
      </c>
      <c r="G5" s="59">
        <v>14526</v>
      </c>
      <c r="H5" s="59">
        <v>-2922</v>
      </c>
      <c r="I5" s="59">
        <v>42699533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42699533</v>
      </c>
      <c r="W5" s="59">
        <v>42307695</v>
      </c>
      <c r="X5" s="59">
        <v>391838</v>
      </c>
      <c r="Y5" s="60">
        <v>0.93</v>
      </c>
      <c r="Z5" s="61">
        <v>42304130</v>
      </c>
    </row>
    <row r="6" spans="1:26" ht="13.5">
      <c r="A6" s="57" t="s">
        <v>32</v>
      </c>
      <c r="B6" s="18">
        <v>0</v>
      </c>
      <c r="C6" s="18">
        <v>0</v>
      </c>
      <c r="D6" s="58">
        <v>115730660</v>
      </c>
      <c r="E6" s="59">
        <v>115730660</v>
      </c>
      <c r="F6" s="59">
        <v>9485601</v>
      </c>
      <c r="G6" s="59">
        <v>9479746</v>
      </c>
      <c r="H6" s="59">
        <v>9665640</v>
      </c>
      <c r="I6" s="59">
        <v>28630987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28630987</v>
      </c>
      <c r="W6" s="59">
        <v>29232697</v>
      </c>
      <c r="X6" s="59">
        <v>-601710</v>
      </c>
      <c r="Y6" s="60">
        <v>-2.06</v>
      </c>
      <c r="Z6" s="61">
        <v>115730660</v>
      </c>
    </row>
    <row r="7" spans="1:26" ht="13.5">
      <c r="A7" s="57" t="s">
        <v>33</v>
      </c>
      <c r="B7" s="18">
        <v>0</v>
      </c>
      <c r="C7" s="18">
        <v>0</v>
      </c>
      <c r="D7" s="58">
        <v>1666140</v>
      </c>
      <c r="E7" s="59">
        <v>1666140</v>
      </c>
      <c r="F7" s="59">
        <v>52590</v>
      </c>
      <c r="G7" s="59">
        <v>133113</v>
      </c>
      <c r="H7" s="59">
        <v>163104</v>
      </c>
      <c r="I7" s="59">
        <v>348807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348807</v>
      </c>
      <c r="W7" s="59">
        <v>404463</v>
      </c>
      <c r="X7" s="59">
        <v>-55656</v>
      </c>
      <c r="Y7" s="60">
        <v>-13.76</v>
      </c>
      <c r="Z7" s="61">
        <v>1666140</v>
      </c>
    </row>
    <row r="8" spans="1:26" ht="13.5">
      <c r="A8" s="57" t="s">
        <v>34</v>
      </c>
      <c r="B8" s="18">
        <v>0</v>
      </c>
      <c r="C8" s="18">
        <v>0</v>
      </c>
      <c r="D8" s="58">
        <v>47665470</v>
      </c>
      <c r="E8" s="59">
        <v>47665470</v>
      </c>
      <c r="F8" s="59">
        <v>8335550</v>
      </c>
      <c r="G8" s="59">
        <v>-474133</v>
      </c>
      <c r="H8" s="59">
        <v>80902</v>
      </c>
      <c r="I8" s="59">
        <v>7942319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7942319</v>
      </c>
      <c r="W8" s="59">
        <v>14978349</v>
      </c>
      <c r="X8" s="59">
        <v>-7036030</v>
      </c>
      <c r="Y8" s="60">
        <v>-46.97</v>
      </c>
      <c r="Z8" s="61">
        <v>47665470</v>
      </c>
    </row>
    <row r="9" spans="1:26" ht="13.5">
      <c r="A9" s="57" t="s">
        <v>35</v>
      </c>
      <c r="B9" s="18">
        <v>0</v>
      </c>
      <c r="C9" s="18">
        <v>0</v>
      </c>
      <c r="D9" s="58">
        <v>11478670</v>
      </c>
      <c r="E9" s="59">
        <v>11478670</v>
      </c>
      <c r="F9" s="59">
        <v>880124</v>
      </c>
      <c r="G9" s="59">
        <v>790418</v>
      </c>
      <c r="H9" s="59">
        <v>1596529</v>
      </c>
      <c r="I9" s="59">
        <v>3267071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3267071</v>
      </c>
      <c r="W9" s="59">
        <v>2626870</v>
      </c>
      <c r="X9" s="59">
        <v>640201</v>
      </c>
      <c r="Y9" s="60">
        <v>24.37</v>
      </c>
      <c r="Z9" s="61">
        <v>11478670</v>
      </c>
    </row>
    <row r="10" spans="1:26" ht="25.5">
      <c r="A10" s="62" t="s">
        <v>105</v>
      </c>
      <c r="B10" s="63">
        <f>SUM(B5:B9)</f>
        <v>0</v>
      </c>
      <c r="C10" s="63">
        <f>SUM(C5:C9)</f>
        <v>0</v>
      </c>
      <c r="D10" s="64">
        <f aca="true" t="shared" si="0" ref="D10:Z10">SUM(D5:D9)</f>
        <v>218845070</v>
      </c>
      <c r="E10" s="65">
        <f t="shared" si="0"/>
        <v>218845070</v>
      </c>
      <c r="F10" s="65">
        <f t="shared" si="0"/>
        <v>61441794</v>
      </c>
      <c r="G10" s="65">
        <f t="shared" si="0"/>
        <v>9943670</v>
      </c>
      <c r="H10" s="65">
        <f t="shared" si="0"/>
        <v>11503253</v>
      </c>
      <c r="I10" s="65">
        <f t="shared" si="0"/>
        <v>82888717</v>
      </c>
      <c r="J10" s="65">
        <f t="shared" si="0"/>
        <v>0</v>
      </c>
      <c r="K10" s="65">
        <f t="shared" si="0"/>
        <v>0</v>
      </c>
      <c r="L10" s="65">
        <f t="shared" si="0"/>
        <v>0</v>
      </c>
      <c r="M10" s="65">
        <f t="shared" si="0"/>
        <v>0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82888717</v>
      </c>
      <c r="W10" s="65">
        <f t="shared" si="0"/>
        <v>89550074</v>
      </c>
      <c r="X10" s="65">
        <f t="shared" si="0"/>
        <v>-6661357</v>
      </c>
      <c r="Y10" s="66">
        <f>+IF(W10&lt;&gt;0,(X10/W10)*100,0)</f>
        <v>-7.438695137203348</v>
      </c>
      <c r="Z10" s="67">
        <f t="shared" si="0"/>
        <v>218845070</v>
      </c>
    </row>
    <row r="11" spans="1:26" ht="13.5">
      <c r="A11" s="57" t="s">
        <v>36</v>
      </c>
      <c r="B11" s="18">
        <v>0</v>
      </c>
      <c r="C11" s="18">
        <v>0</v>
      </c>
      <c r="D11" s="58">
        <v>78871350</v>
      </c>
      <c r="E11" s="59">
        <v>78871350</v>
      </c>
      <c r="F11" s="59">
        <v>5832503</v>
      </c>
      <c r="G11" s="59">
        <v>5926117</v>
      </c>
      <c r="H11" s="59">
        <v>6499522</v>
      </c>
      <c r="I11" s="59">
        <v>18258142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18258142</v>
      </c>
      <c r="W11" s="59">
        <v>17588143</v>
      </c>
      <c r="X11" s="59">
        <v>669999</v>
      </c>
      <c r="Y11" s="60">
        <v>3.81</v>
      </c>
      <c r="Z11" s="61">
        <v>78871350</v>
      </c>
    </row>
    <row r="12" spans="1:26" ht="13.5">
      <c r="A12" s="57" t="s">
        <v>37</v>
      </c>
      <c r="B12" s="18">
        <v>0</v>
      </c>
      <c r="C12" s="18">
        <v>0</v>
      </c>
      <c r="D12" s="58">
        <v>3510523</v>
      </c>
      <c r="E12" s="59">
        <v>3510523</v>
      </c>
      <c r="F12" s="59">
        <v>274215</v>
      </c>
      <c r="G12" s="59">
        <v>272325</v>
      </c>
      <c r="H12" s="59">
        <v>272813</v>
      </c>
      <c r="I12" s="59">
        <v>819353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819353</v>
      </c>
      <c r="W12" s="59">
        <v>834393</v>
      </c>
      <c r="X12" s="59">
        <v>-15040</v>
      </c>
      <c r="Y12" s="60">
        <v>-1.8</v>
      </c>
      <c r="Z12" s="61">
        <v>3510523</v>
      </c>
    </row>
    <row r="13" spans="1:26" ht="13.5">
      <c r="A13" s="57" t="s">
        <v>106</v>
      </c>
      <c r="B13" s="18">
        <v>0</v>
      </c>
      <c r="C13" s="18">
        <v>0</v>
      </c>
      <c r="D13" s="58">
        <v>6944959</v>
      </c>
      <c r="E13" s="59">
        <v>6944959</v>
      </c>
      <c r="F13" s="59">
        <v>0</v>
      </c>
      <c r="G13" s="59">
        <v>0</v>
      </c>
      <c r="H13" s="59">
        <v>2061163</v>
      </c>
      <c r="I13" s="59">
        <v>2061163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2061163</v>
      </c>
      <c r="W13" s="59">
        <v>1793016</v>
      </c>
      <c r="X13" s="59">
        <v>268147</v>
      </c>
      <c r="Y13" s="60">
        <v>14.96</v>
      </c>
      <c r="Z13" s="61">
        <v>6944959</v>
      </c>
    </row>
    <row r="14" spans="1:26" ht="13.5">
      <c r="A14" s="57" t="s">
        <v>38</v>
      </c>
      <c r="B14" s="18">
        <v>0</v>
      </c>
      <c r="C14" s="18">
        <v>0</v>
      </c>
      <c r="D14" s="58">
        <v>1242060</v>
      </c>
      <c r="E14" s="59">
        <v>1242060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>
        <v>282027</v>
      </c>
      <c r="X14" s="59">
        <v>-282027</v>
      </c>
      <c r="Y14" s="60">
        <v>-100</v>
      </c>
      <c r="Z14" s="61">
        <v>1242060</v>
      </c>
    </row>
    <row r="15" spans="1:26" ht="13.5">
      <c r="A15" s="57" t="s">
        <v>39</v>
      </c>
      <c r="B15" s="18">
        <v>0</v>
      </c>
      <c r="C15" s="18">
        <v>0</v>
      </c>
      <c r="D15" s="58">
        <v>59397000</v>
      </c>
      <c r="E15" s="59">
        <v>59397000</v>
      </c>
      <c r="F15" s="59">
        <v>6244493</v>
      </c>
      <c r="G15" s="59">
        <v>6267460</v>
      </c>
      <c r="H15" s="59">
        <v>6189663</v>
      </c>
      <c r="I15" s="59">
        <v>18701616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18701616</v>
      </c>
      <c r="W15" s="59">
        <v>14610522</v>
      </c>
      <c r="X15" s="59">
        <v>4091094</v>
      </c>
      <c r="Y15" s="60">
        <v>28</v>
      </c>
      <c r="Z15" s="61">
        <v>59397000</v>
      </c>
    </row>
    <row r="16" spans="1:26" ht="13.5">
      <c r="A16" s="68" t="s">
        <v>40</v>
      </c>
      <c r="B16" s="18">
        <v>0</v>
      </c>
      <c r="C16" s="18">
        <v>0</v>
      </c>
      <c r="D16" s="58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>
        <v>0</v>
      </c>
      <c r="X16" s="59">
        <v>0</v>
      </c>
      <c r="Y16" s="60">
        <v>0</v>
      </c>
      <c r="Z16" s="61">
        <v>0</v>
      </c>
    </row>
    <row r="17" spans="1:26" ht="13.5">
      <c r="A17" s="57" t="s">
        <v>41</v>
      </c>
      <c r="B17" s="18">
        <v>0</v>
      </c>
      <c r="C17" s="18">
        <v>0</v>
      </c>
      <c r="D17" s="58">
        <v>76514000</v>
      </c>
      <c r="E17" s="59">
        <v>76514000</v>
      </c>
      <c r="F17" s="59">
        <v>3224607</v>
      </c>
      <c r="G17" s="59">
        <v>4441925</v>
      </c>
      <c r="H17" s="59">
        <v>4074629</v>
      </c>
      <c r="I17" s="59">
        <v>11741161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11741161</v>
      </c>
      <c r="W17" s="59">
        <v>15543415</v>
      </c>
      <c r="X17" s="59">
        <v>-3802254</v>
      </c>
      <c r="Y17" s="60">
        <v>-24.46</v>
      </c>
      <c r="Z17" s="61">
        <v>76514000</v>
      </c>
    </row>
    <row r="18" spans="1:26" ht="13.5">
      <c r="A18" s="69" t="s">
        <v>42</v>
      </c>
      <c r="B18" s="70">
        <f>SUM(B11:B17)</f>
        <v>0</v>
      </c>
      <c r="C18" s="70">
        <f>SUM(C11:C17)</f>
        <v>0</v>
      </c>
      <c r="D18" s="71">
        <f aca="true" t="shared" si="1" ref="D18:Z18">SUM(D11:D17)</f>
        <v>226479892</v>
      </c>
      <c r="E18" s="72">
        <f t="shared" si="1"/>
        <v>226479892</v>
      </c>
      <c r="F18" s="72">
        <f t="shared" si="1"/>
        <v>15575818</v>
      </c>
      <c r="G18" s="72">
        <f t="shared" si="1"/>
        <v>16907827</v>
      </c>
      <c r="H18" s="72">
        <f t="shared" si="1"/>
        <v>19097790</v>
      </c>
      <c r="I18" s="72">
        <f t="shared" si="1"/>
        <v>51581435</v>
      </c>
      <c r="J18" s="72">
        <f t="shared" si="1"/>
        <v>0</v>
      </c>
      <c r="K18" s="72">
        <f t="shared" si="1"/>
        <v>0</v>
      </c>
      <c r="L18" s="72">
        <f t="shared" si="1"/>
        <v>0</v>
      </c>
      <c r="M18" s="72">
        <f t="shared" si="1"/>
        <v>0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51581435</v>
      </c>
      <c r="W18" s="72">
        <f t="shared" si="1"/>
        <v>50651516</v>
      </c>
      <c r="X18" s="72">
        <f t="shared" si="1"/>
        <v>929919</v>
      </c>
      <c r="Y18" s="66">
        <f>+IF(W18&lt;&gt;0,(X18/W18)*100,0)</f>
        <v>1.8359154343968695</v>
      </c>
      <c r="Z18" s="73">
        <f t="shared" si="1"/>
        <v>226479892</v>
      </c>
    </row>
    <row r="19" spans="1:26" ht="13.5">
      <c r="A19" s="69" t="s">
        <v>43</v>
      </c>
      <c r="B19" s="74">
        <f>+B10-B18</f>
        <v>0</v>
      </c>
      <c r="C19" s="74">
        <f>+C10-C18</f>
        <v>0</v>
      </c>
      <c r="D19" s="75">
        <f aca="true" t="shared" si="2" ref="D19:Z19">+D10-D18</f>
        <v>-7634822</v>
      </c>
      <c r="E19" s="76">
        <f t="shared" si="2"/>
        <v>-7634822</v>
      </c>
      <c r="F19" s="76">
        <f t="shared" si="2"/>
        <v>45865976</v>
      </c>
      <c r="G19" s="76">
        <f t="shared" si="2"/>
        <v>-6964157</v>
      </c>
      <c r="H19" s="76">
        <f t="shared" si="2"/>
        <v>-7594537</v>
      </c>
      <c r="I19" s="76">
        <f t="shared" si="2"/>
        <v>31307282</v>
      </c>
      <c r="J19" s="76">
        <f t="shared" si="2"/>
        <v>0</v>
      </c>
      <c r="K19" s="76">
        <f t="shared" si="2"/>
        <v>0</v>
      </c>
      <c r="L19" s="76">
        <f t="shared" si="2"/>
        <v>0</v>
      </c>
      <c r="M19" s="76">
        <f t="shared" si="2"/>
        <v>0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31307282</v>
      </c>
      <c r="W19" s="76">
        <f>IF(E10=E18,0,W10-W18)</f>
        <v>38898558</v>
      </c>
      <c r="X19" s="76">
        <f t="shared" si="2"/>
        <v>-7591276</v>
      </c>
      <c r="Y19" s="77">
        <f>+IF(W19&lt;&gt;0,(X19/W19)*100,0)</f>
        <v>-19.515571759755208</v>
      </c>
      <c r="Z19" s="78">
        <f t="shared" si="2"/>
        <v>-7634822</v>
      </c>
    </row>
    <row r="20" spans="1:26" ht="13.5">
      <c r="A20" s="57" t="s">
        <v>44</v>
      </c>
      <c r="B20" s="18">
        <v>0</v>
      </c>
      <c r="C20" s="18">
        <v>0</v>
      </c>
      <c r="D20" s="58">
        <v>11070530</v>
      </c>
      <c r="E20" s="59">
        <v>11070530</v>
      </c>
      <c r="F20" s="59">
        <v>119156</v>
      </c>
      <c r="G20" s="59">
        <v>321682</v>
      </c>
      <c r="H20" s="59">
        <v>1247427</v>
      </c>
      <c r="I20" s="59">
        <v>1688265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1688265</v>
      </c>
      <c r="W20" s="59">
        <v>3163381</v>
      </c>
      <c r="X20" s="59">
        <v>-1475116</v>
      </c>
      <c r="Y20" s="60">
        <v>-46.63</v>
      </c>
      <c r="Z20" s="61">
        <v>11070530</v>
      </c>
    </row>
    <row r="21" spans="1:26" ht="13.5">
      <c r="A21" s="57" t="s">
        <v>107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>
        <v>0</v>
      </c>
      <c r="X21" s="81">
        <v>0</v>
      </c>
      <c r="Y21" s="82">
        <v>0</v>
      </c>
      <c r="Z21" s="83">
        <v>0</v>
      </c>
    </row>
    <row r="22" spans="1:26" ht="25.5">
      <c r="A22" s="84" t="s">
        <v>108</v>
      </c>
      <c r="B22" s="85">
        <f>SUM(B19:B21)</f>
        <v>0</v>
      </c>
      <c r="C22" s="85">
        <f>SUM(C19:C21)</f>
        <v>0</v>
      </c>
      <c r="D22" s="86">
        <f aca="true" t="shared" si="3" ref="D22:Z22">SUM(D19:D21)</f>
        <v>3435708</v>
      </c>
      <c r="E22" s="87">
        <f t="shared" si="3"/>
        <v>3435708</v>
      </c>
      <c r="F22" s="87">
        <f t="shared" si="3"/>
        <v>45985132</v>
      </c>
      <c r="G22" s="87">
        <f t="shared" si="3"/>
        <v>-6642475</v>
      </c>
      <c r="H22" s="87">
        <f t="shared" si="3"/>
        <v>-6347110</v>
      </c>
      <c r="I22" s="87">
        <f t="shared" si="3"/>
        <v>32995547</v>
      </c>
      <c r="J22" s="87">
        <f t="shared" si="3"/>
        <v>0</v>
      </c>
      <c r="K22" s="87">
        <f t="shared" si="3"/>
        <v>0</v>
      </c>
      <c r="L22" s="87">
        <f t="shared" si="3"/>
        <v>0</v>
      </c>
      <c r="M22" s="87">
        <f t="shared" si="3"/>
        <v>0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32995547</v>
      </c>
      <c r="W22" s="87">
        <f t="shared" si="3"/>
        <v>42061939</v>
      </c>
      <c r="X22" s="87">
        <f t="shared" si="3"/>
        <v>-9066392</v>
      </c>
      <c r="Y22" s="88">
        <f>+IF(W22&lt;&gt;0,(X22/W22)*100,0)</f>
        <v>-21.554859846095063</v>
      </c>
      <c r="Z22" s="89">
        <f t="shared" si="3"/>
        <v>3435708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0</v>
      </c>
      <c r="C24" s="74">
        <f>SUM(C22:C23)</f>
        <v>0</v>
      </c>
      <c r="D24" s="75">
        <f aca="true" t="shared" si="4" ref="D24:Z24">SUM(D22:D23)</f>
        <v>3435708</v>
      </c>
      <c r="E24" s="76">
        <f t="shared" si="4"/>
        <v>3435708</v>
      </c>
      <c r="F24" s="76">
        <f t="shared" si="4"/>
        <v>45985132</v>
      </c>
      <c r="G24" s="76">
        <f t="shared" si="4"/>
        <v>-6642475</v>
      </c>
      <c r="H24" s="76">
        <f t="shared" si="4"/>
        <v>-6347110</v>
      </c>
      <c r="I24" s="76">
        <f t="shared" si="4"/>
        <v>32995547</v>
      </c>
      <c r="J24" s="76">
        <f t="shared" si="4"/>
        <v>0</v>
      </c>
      <c r="K24" s="76">
        <f t="shared" si="4"/>
        <v>0</v>
      </c>
      <c r="L24" s="76">
        <f t="shared" si="4"/>
        <v>0</v>
      </c>
      <c r="M24" s="76">
        <f t="shared" si="4"/>
        <v>0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32995547</v>
      </c>
      <c r="W24" s="76">
        <f t="shared" si="4"/>
        <v>42061939</v>
      </c>
      <c r="X24" s="76">
        <f t="shared" si="4"/>
        <v>-9066392</v>
      </c>
      <c r="Y24" s="77">
        <f>+IF(W24&lt;&gt;0,(X24/W24)*100,0)</f>
        <v>-21.554859846095063</v>
      </c>
      <c r="Z24" s="78">
        <f t="shared" si="4"/>
        <v>3435708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109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0</v>
      </c>
      <c r="C27" s="21">
        <v>0</v>
      </c>
      <c r="D27" s="98">
        <v>14701030</v>
      </c>
      <c r="E27" s="99">
        <v>14701030</v>
      </c>
      <c r="F27" s="99">
        <v>126571</v>
      </c>
      <c r="G27" s="99">
        <v>511943</v>
      </c>
      <c r="H27" s="99">
        <v>1316575</v>
      </c>
      <c r="I27" s="99">
        <v>1955089</v>
      </c>
      <c r="J27" s="99">
        <v>0</v>
      </c>
      <c r="K27" s="99">
        <v>0</v>
      </c>
      <c r="L27" s="99">
        <v>0</v>
      </c>
      <c r="M27" s="99">
        <v>0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1955089</v>
      </c>
      <c r="W27" s="99">
        <v>1137501</v>
      </c>
      <c r="X27" s="99">
        <v>817588</v>
      </c>
      <c r="Y27" s="100">
        <v>71.88</v>
      </c>
      <c r="Z27" s="101">
        <v>14701030</v>
      </c>
    </row>
    <row r="28" spans="1:26" ht="13.5">
      <c r="A28" s="102" t="s">
        <v>44</v>
      </c>
      <c r="B28" s="18">
        <v>0</v>
      </c>
      <c r="C28" s="18">
        <v>0</v>
      </c>
      <c r="D28" s="58">
        <v>11070530</v>
      </c>
      <c r="E28" s="59">
        <v>11070530</v>
      </c>
      <c r="F28" s="59">
        <v>0</v>
      </c>
      <c r="G28" s="59">
        <v>0</v>
      </c>
      <c r="H28" s="59">
        <v>94940</v>
      </c>
      <c r="I28" s="59">
        <v>94940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94940</v>
      </c>
      <c r="W28" s="59">
        <v>0</v>
      </c>
      <c r="X28" s="59">
        <v>94940</v>
      </c>
      <c r="Y28" s="60">
        <v>0</v>
      </c>
      <c r="Z28" s="61">
        <v>11070530</v>
      </c>
    </row>
    <row r="29" spans="1:26" ht="13.5">
      <c r="A29" s="57" t="s">
        <v>110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>
        <v>0</v>
      </c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0</v>
      </c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0</v>
      </c>
      <c r="C31" s="18">
        <v>0</v>
      </c>
      <c r="D31" s="58">
        <v>3630500</v>
      </c>
      <c r="E31" s="59">
        <v>3630500</v>
      </c>
      <c r="F31" s="59">
        <v>126571</v>
      </c>
      <c r="G31" s="59">
        <v>511943</v>
      </c>
      <c r="H31" s="59">
        <v>1221635</v>
      </c>
      <c r="I31" s="59">
        <v>1860149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1860149</v>
      </c>
      <c r="W31" s="59">
        <v>0</v>
      </c>
      <c r="X31" s="59">
        <v>1860149</v>
      </c>
      <c r="Y31" s="60">
        <v>0</v>
      </c>
      <c r="Z31" s="61">
        <v>3630500</v>
      </c>
    </row>
    <row r="32" spans="1:26" ht="13.5">
      <c r="A32" s="69" t="s">
        <v>50</v>
      </c>
      <c r="B32" s="21">
        <f>SUM(B28:B31)</f>
        <v>0</v>
      </c>
      <c r="C32" s="21">
        <f>SUM(C28:C31)</f>
        <v>0</v>
      </c>
      <c r="D32" s="98">
        <f aca="true" t="shared" si="5" ref="D32:Z32">SUM(D28:D31)</f>
        <v>14701030</v>
      </c>
      <c r="E32" s="99">
        <f t="shared" si="5"/>
        <v>14701030</v>
      </c>
      <c r="F32" s="99">
        <f t="shared" si="5"/>
        <v>126571</v>
      </c>
      <c r="G32" s="99">
        <f t="shared" si="5"/>
        <v>511943</v>
      </c>
      <c r="H32" s="99">
        <f t="shared" si="5"/>
        <v>1316575</v>
      </c>
      <c r="I32" s="99">
        <f t="shared" si="5"/>
        <v>1955089</v>
      </c>
      <c r="J32" s="99">
        <f t="shared" si="5"/>
        <v>0</v>
      </c>
      <c r="K32" s="99">
        <f t="shared" si="5"/>
        <v>0</v>
      </c>
      <c r="L32" s="99">
        <f t="shared" si="5"/>
        <v>0</v>
      </c>
      <c r="M32" s="99">
        <f t="shared" si="5"/>
        <v>0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1955089</v>
      </c>
      <c r="W32" s="99">
        <f t="shared" si="5"/>
        <v>0</v>
      </c>
      <c r="X32" s="99">
        <f t="shared" si="5"/>
        <v>1955089</v>
      </c>
      <c r="Y32" s="100">
        <f>+IF(W32&lt;&gt;0,(X32/W32)*100,0)</f>
        <v>0</v>
      </c>
      <c r="Z32" s="101">
        <f t="shared" si="5"/>
        <v>14701030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0</v>
      </c>
      <c r="C35" s="18">
        <v>0</v>
      </c>
      <c r="D35" s="58">
        <v>35334443</v>
      </c>
      <c r="E35" s="59">
        <v>35334443</v>
      </c>
      <c r="F35" s="59">
        <v>90087394</v>
      </c>
      <c r="G35" s="59">
        <v>81370898</v>
      </c>
      <c r="H35" s="59">
        <v>78398951</v>
      </c>
      <c r="I35" s="59">
        <v>78398951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78398951</v>
      </c>
      <c r="W35" s="59">
        <v>8833611</v>
      </c>
      <c r="X35" s="59">
        <v>69565340</v>
      </c>
      <c r="Y35" s="60">
        <v>787.51</v>
      </c>
      <c r="Z35" s="61">
        <v>35334443</v>
      </c>
    </row>
    <row r="36" spans="1:26" ht="13.5">
      <c r="A36" s="57" t="s">
        <v>53</v>
      </c>
      <c r="B36" s="18">
        <v>0</v>
      </c>
      <c r="C36" s="18">
        <v>0</v>
      </c>
      <c r="D36" s="58">
        <v>327450222</v>
      </c>
      <c r="E36" s="59">
        <v>327450222</v>
      </c>
      <c r="F36" s="59">
        <v>321784617</v>
      </c>
      <c r="G36" s="59">
        <v>335111946</v>
      </c>
      <c r="H36" s="59">
        <v>335739300</v>
      </c>
      <c r="I36" s="59">
        <v>335739300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335739300</v>
      </c>
      <c r="W36" s="59">
        <v>81862556</v>
      </c>
      <c r="X36" s="59">
        <v>253876744</v>
      </c>
      <c r="Y36" s="60">
        <v>310.13</v>
      </c>
      <c r="Z36" s="61">
        <v>327450222</v>
      </c>
    </row>
    <row r="37" spans="1:26" ht="13.5">
      <c r="A37" s="57" t="s">
        <v>54</v>
      </c>
      <c r="B37" s="18">
        <v>0</v>
      </c>
      <c r="C37" s="18">
        <v>0</v>
      </c>
      <c r="D37" s="58">
        <v>18911845</v>
      </c>
      <c r="E37" s="59">
        <v>18911845</v>
      </c>
      <c r="F37" s="59">
        <v>25599114</v>
      </c>
      <c r="G37" s="59">
        <v>28853540</v>
      </c>
      <c r="H37" s="59">
        <v>30668690</v>
      </c>
      <c r="I37" s="59">
        <v>30668690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30668690</v>
      </c>
      <c r="W37" s="59">
        <v>4727961</v>
      </c>
      <c r="X37" s="59">
        <v>25940729</v>
      </c>
      <c r="Y37" s="60">
        <v>548.67</v>
      </c>
      <c r="Z37" s="61">
        <v>18911845</v>
      </c>
    </row>
    <row r="38" spans="1:26" ht="13.5">
      <c r="A38" s="57" t="s">
        <v>55</v>
      </c>
      <c r="B38" s="18">
        <v>0</v>
      </c>
      <c r="C38" s="18">
        <v>0</v>
      </c>
      <c r="D38" s="58">
        <v>59072597</v>
      </c>
      <c r="E38" s="59">
        <v>59072597</v>
      </c>
      <c r="F38" s="59">
        <v>62118498</v>
      </c>
      <c r="G38" s="59">
        <v>58560961</v>
      </c>
      <c r="H38" s="59">
        <v>58639311</v>
      </c>
      <c r="I38" s="59">
        <v>58639311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58639311</v>
      </c>
      <c r="W38" s="59">
        <v>14768149</v>
      </c>
      <c r="X38" s="59">
        <v>43871162</v>
      </c>
      <c r="Y38" s="60">
        <v>297.07</v>
      </c>
      <c r="Z38" s="61">
        <v>59072597</v>
      </c>
    </row>
    <row r="39" spans="1:26" ht="13.5">
      <c r="A39" s="57" t="s">
        <v>56</v>
      </c>
      <c r="B39" s="18">
        <v>0</v>
      </c>
      <c r="C39" s="18">
        <v>0</v>
      </c>
      <c r="D39" s="58">
        <v>284800222</v>
      </c>
      <c r="E39" s="59">
        <v>284800222</v>
      </c>
      <c r="F39" s="59">
        <v>324154399</v>
      </c>
      <c r="G39" s="59">
        <v>329068345</v>
      </c>
      <c r="H39" s="59">
        <v>324830251</v>
      </c>
      <c r="I39" s="59">
        <v>324830251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324830251</v>
      </c>
      <c r="W39" s="59">
        <v>71200056</v>
      </c>
      <c r="X39" s="59">
        <v>253630195</v>
      </c>
      <c r="Y39" s="60">
        <v>356.22</v>
      </c>
      <c r="Z39" s="61">
        <v>284800222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0</v>
      </c>
      <c r="C42" s="18">
        <v>0</v>
      </c>
      <c r="D42" s="58">
        <v>10169560</v>
      </c>
      <c r="E42" s="59">
        <v>10169560</v>
      </c>
      <c r="F42" s="59">
        <v>9425358</v>
      </c>
      <c r="G42" s="59">
        <v>-588945</v>
      </c>
      <c r="H42" s="59">
        <v>3389892</v>
      </c>
      <c r="I42" s="59">
        <v>12226305</v>
      </c>
      <c r="J42" s="59">
        <v>0</v>
      </c>
      <c r="K42" s="59">
        <v>0</v>
      </c>
      <c r="L42" s="59">
        <v>0</v>
      </c>
      <c r="M42" s="59">
        <v>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12226305</v>
      </c>
      <c r="W42" s="59">
        <v>9681592</v>
      </c>
      <c r="X42" s="59">
        <v>2544713</v>
      </c>
      <c r="Y42" s="60">
        <v>26.28</v>
      </c>
      <c r="Z42" s="61">
        <v>10169560</v>
      </c>
    </row>
    <row r="43" spans="1:26" ht="13.5">
      <c r="A43" s="57" t="s">
        <v>59</v>
      </c>
      <c r="B43" s="18">
        <v>0</v>
      </c>
      <c r="C43" s="18">
        <v>0</v>
      </c>
      <c r="D43" s="58">
        <v>-14694552</v>
      </c>
      <c r="E43" s="59">
        <v>-14694552</v>
      </c>
      <c r="F43" s="59">
        <v>-124224</v>
      </c>
      <c r="G43" s="59">
        <v>-509799</v>
      </c>
      <c r="H43" s="59">
        <v>-1316040</v>
      </c>
      <c r="I43" s="59">
        <v>-1950063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-1950063</v>
      </c>
      <c r="W43" s="59">
        <v>-1173501</v>
      </c>
      <c r="X43" s="59">
        <v>-776562</v>
      </c>
      <c r="Y43" s="60">
        <v>66.17</v>
      </c>
      <c r="Z43" s="61">
        <v>-14694552</v>
      </c>
    </row>
    <row r="44" spans="1:26" ht="13.5">
      <c r="A44" s="57" t="s">
        <v>60</v>
      </c>
      <c r="B44" s="18">
        <v>0</v>
      </c>
      <c r="C44" s="18">
        <v>0</v>
      </c>
      <c r="D44" s="58">
        <v>-98408</v>
      </c>
      <c r="E44" s="59">
        <v>-98408</v>
      </c>
      <c r="F44" s="59">
        <v>43460</v>
      </c>
      <c r="G44" s="59">
        <v>18492</v>
      </c>
      <c r="H44" s="59">
        <v>13060</v>
      </c>
      <c r="I44" s="59">
        <v>75012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75012</v>
      </c>
      <c r="W44" s="59">
        <v>53136</v>
      </c>
      <c r="X44" s="59">
        <v>21876</v>
      </c>
      <c r="Y44" s="60">
        <v>41.17</v>
      </c>
      <c r="Z44" s="61">
        <v>-98408</v>
      </c>
    </row>
    <row r="45" spans="1:26" ht="13.5">
      <c r="A45" s="69" t="s">
        <v>61</v>
      </c>
      <c r="B45" s="21">
        <v>0</v>
      </c>
      <c r="C45" s="21">
        <v>0</v>
      </c>
      <c r="D45" s="98">
        <v>13442840</v>
      </c>
      <c r="E45" s="99">
        <v>13442840</v>
      </c>
      <c r="F45" s="99">
        <v>30751795</v>
      </c>
      <c r="G45" s="99">
        <v>29671543</v>
      </c>
      <c r="H45" s="99">
        <v>31758455</v>
      </c>
      <c r="I45" s="99">
        <v>31758455</v>
      </c>
      <c r="J45" s="99">
        <v>0</v>
      </c>
      <c r="K45" s="99">
        <v>0</v>
      </c>
      <c r="L45" s="99">
        <v>0</v>
      </c>
      <c r="M45" s="99">
        <v>0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31758455</v>
      </c>
      <c r="W45" s="99">
        <v>26627467</v>
      </c>
      <c r="X45" s="99">
        <v>5130988</v>
      </c>
      <c r="Y45" s="100">
        <v>19.27</v>
      </c>
      <c r="Z45" s="101">
        <v>13442840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111</v>
      </c>
      <c r="B47" s="114" t="s">
        <v>96</v>
      </c>
      <c r="C47" s="114"/>
      <c r="D47" s="115" t="s">
        <v>97</v>
      </c>
      <c r="E47" s="116" t="s">
        <v>98</v>
      </c>
      <c r="F47" s="117"/>
      <c r="G47" s="117"/>
      <c r="H47" s="117"/>
      <c r="I47" s="118" t="s">
        <v>99</v>
      </c>
      <c r="J47" s="117"/>
      <c r="K47" s="117"/>
      <c r="L47" s="117"/>
      <c r="M47" s="119"/>
      <c r="N47" s="119"/>
      <c r="O47" s="119"/>
      <c r="P47" s="119"/>
      <c r="Q47" s="119"/>
      <c r="R47" s="119"/>
      <c r="S47" s="119"/>
      <c r="T47" s="119"/>
      <c r="U47" s="119"/>
      <c r="V47" s="118" t="s">
        <v>100</v>
      </c>
      <c r="W47" s="118" t="s">
        <v>101</v>
      </c>
      <c r="X47" s="118" t="s">
        <v>102</v>
      </c>
      <c r="Y47" s="118" t="s">
        <v>103</v>
      </c>
      <c r="Z47" s="120" t="s">
        <v>104</v>
      </c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24837109</v>
      </c>
      <c r="C49" s="51">
        <v>0</v>
      </c>
      <c r="D49" s="128">
        <v>755195</v>
      </c>
      <c r="E49" s="53">
        <v>427983</v>
      </c>
      <c r="F49" s="53">
        <v>0</v>
      </c>
      <c r="G49" s="53">
        <v>0</v>
      </c>
      <c r="H49" s="53">
        <v>0</v>
      </c>
      <c r="I49" s="53">
        <v>443432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337974</v>
      </c>
      <c r="W49" s="53">
        <v>269496</v>
      </c>
      <c r="X49" s="53">
        <v>2147318</v>
      </c>
      <c r="Y49" s="53">
        <v>6037912</v>
      </c>
      <c r="Z49" s="129">
        <v>35256419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7872251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29">
        <v>7872251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112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96.45120233774352</v>
      </c>
      <c r="E58" s="7">
        <f t="shared" si="6"/>
        <v>96.45120233774352</v>
      </c>
      <c r="F58" s="7">
        <f t="shared" si="6"/>
        <v>23.44409649369156</v>
      </c>
      <c r="G58" s="7">
        <f t="shared" si="6"/>
        <v>176.58400663117396</v>
      </c>
      <c r="H58" s="7">
        <f t="shared" si="6"/>
        <v>151.0455700330787</v>
      </c>
      <c r="I58" s="7">
        <f t="shared" si="6"/>
        <v>61.27862287533182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61.27862287533182</v>
      </c>
      <c r="W58" s="7">
        <f t="shared" si="6"/>
        <v>95.35567996779808</v>
      </c>
      <c r="X58" s="7">
        <f t="shared" si="6"/>
        <v>0</v>
      </c>
      <c r="Y58" s="7">
        <f t="shared" si="6"/>
        <v>0</v>
      </c>
      <c r="Z58" s="8">
        <f t="shared" si="6"/>
        <v>96.45120233774352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96.45120700981205</v>
      </c>
      <c r="E59" s="10">
        <f t="shared" si="7"/>
        <v>96.45120700981205</v>
      </c>
      <c r="F59" s="10">
        <f t="shared" si="7"/>
        <v>9.56578614999102</v>
      </c>
      <c r="G59" s="10">
        <f t="shared" si="7"/>
        <v>40523.406305934186</v>
      </c>
      <c r="H59" s="10">
        <f t="shared" si="7"/>
        <v>-183180.62970568103</v>
      </c>
      <c r="I59" s="10">
        <f t="shared" si="7"/>
        <v>35.88424257473729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35.88424257473729</v>
      </c>
      <c r="W59" s="10">
        <f t="shared" si="7"/>
        <v>24.11076992022373</v>
      </c>
      <c r="X59" s="10">
        <f t="shared" si="7"/>
        <v>0</v>
      </c>
      <c r="Y59" s="10">
        <f t="shared" si="7"/>
        <v>0</v>
      </c>
      <c r="Z59" s="11">
        <f t="shared" si="7"/>
        <v>96.45120700981205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96.45120143616221</v>
      </c>
      <c r="E60" s="13">
        <f t="shared" si="7"/>
        <v>96.45120143616221</v>
      </c>
      <c r="F60" s="13">
        <f t="shared" si="7"/>
        <v>85.33444533456552</v>
      </c>
      <c r="G60" s="13">
        <f t="shared" si="7"/>
        <v>115.33704595038728</v>
      </c>
      <c r="H60" s="13">
        <f t="shared" si="7"/>
        <v>95.99015688562785</v>
      </c>
      <c r="I60" s="13">
        <f t="shared" si="7"/>
        <v>98.86563463564843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98.86563463564843</v>
      </c>
      <c r="W60" s="13">
        <f t="shared" si="7"/>
        <v>95.05725449072872</v>
      </c>
      <c r="X60" s="13">
        <f t="shared" si="7"/>
        <v>0</v>
      </c>
      <c r="Y60" s="13">
        <f t="shared" si="7"/>
        <v>0</v>
      </c>
      <c r="Z60" s="14">
        <f t="shared" si="7"/>
        <v>96.45120143616221</v>
      </c>
    </row>
    <row r="61" spans="1:26" ht="13.5">
      <c r="A61" s="38" t="s">
        <v>113</v>
      </c>
      <c r="B61" s="12">
        <f t="shared" si="7"/>
        <v>0</v>
      </c>
      <c r="C61" s="12">
        <f t="shared" si="7"/>
        <v>0</v>
      </c>
      <c r="D61" s="3">
        <f t="shared" si="7"/>
        <v>96.45120070315858</v>
      </c>
      <c r="E61" s="13">
        <f t="shared" si="7"/>
        <v>96.45120070315858</v>
      </c>
      <c r="F61" s="13">
        <f t="shared" si="7"/>
        <v>86.36782500421602</v>
      </c>
      <c r="G61" s="13">
        <f t="shared" si="7"/>
        <v>123.84363215166934</v>
      </c>
      <c r="H61" s="13">
        <f t="shared" si="7"/>
        <v>100.76087538157323</v>
      </c>
      <c r="I61" s="13">
        <f t="shared" si="7"/>
        <v>103.63473544653048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103.63473544653048</v>
      </c>
      <c r="W61" s="13">
        <f t="shared" si="7"/>
        <v>92.94128275998426</v>
      </c>
      <c r="X61" s="13">
        <f t="shared" si="7"/>
        <v>0</v>
      </c>
      <c r="Y61" s="13">
        <f t="shared" si="7"/>
        <v>0</v>
      </c>
      <c r="Z61" s="14">
        <f t="shared" si="7"/>
        <v>96.45120070315858</v>
      </c>
    </row>
    <row r="62" spans="1:26" ht="13.5">
      <c r="A62" s="38" t="s">
        <v>114</v>
      </c>
      <c r="B62" s="12">
        <f t="shared" si="7"/>
        <v>0</v>
      </c>
      <c r="C62" s="12">
        <f t="shared" si="7"/>
        <v>0</v>
      </c>
      <c r="D62" s="3">
        <f t="shared" si="7"/>
        <v>96.45120262790428</v>
      </c>
      <c r="E62" s="13">
        <f t="shared" si="7"/>
        <v>96.45120262790428</v>
      </c>
      <c r="F62" s="13">
        <f t="shared" si="7"/>
        <v>101.90345076556339</v>
      </c>
      <c r="G62" s="13">
        <f t="shared" si="7"/>
        <v>100.4038246738103</v>
      </c>
      <c r="H62" s="13">
        <f t="shared" si="7"/>
        <v>95.15401058323486</v>
      </c>
      <c r="I62" s="13">
        <f t="shared" si="7"/>
        <v>99.09756447292611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99.09756447292611</v>
      </c>
      <c r="W62" s="13">
        <f t="shared" si="7"/>
        <v>96.45122929973901</v>
      </c>
      <c r="X62" s="13">
        <f t="shared" si="7"/>
        <v>0</v>
      </c>
      <c r="Y62" s="13">
        <f t="shared" si="7"/>
        <v>0</v>
      </c>
      <c r="Z62" s="14">
        <f t="shared" si="7"/>
        <v>96.45120262790428</v>
      </c>
    </row>
    <row r="63" spans="1:26" ht="13.5">
      <c r="A63" s="38" t="s">
        <v>115</v>
      </c>
      <c r="B63" s="12">
        <f t="shared" si="7"/>
        <v>0</v>
      </c>
      <c r="C63" s="12">
        <f t="shared" si="7"/>
        <v>0</v>
      </c>
      <c r="D63" s="3">
        <f t="shared" si="7"/>
        <v>96.45121226400573</v>
      </c>
      <c r="E63" s="13">
        <f t="shared" si="7"/>
        <v>96.45121226400573</v>
      </c>
      <c r="F63" s="13">
        <f t="shared" si="7"/>
        <v>65.38997370963754</v>
      </c>
      <c r="G63" s="13">
        <f t="shared" si="7"/>
        <v>89.71298199605519</v>
      </c>
      <c r="H63" s="13">
        <f t="shared" si="7"/>
        <v>99.98540295562077</v>
      </c>
      <c r="I63" s="13">
        <f t="shared" si="7"/>
        <v>85.05294099555726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85.05294099555726</v>
      </c>
      <c r="W63" s="13">
        <f t="shared" si="7"/>
        <v>96.45120299620459</v>
      </c>
      <c r="X63" s="13">
        <f t="shared" si="7"/>
        <v>0</v>
      </c>
      <c r="Y63" s="13">
        <f t="shared" si="7"/>
        <v>0</v>
      </c>
      <c r="Z63" s="14">
        <f t="shared" si="7"/>
        <v>96.45121226400573</v>
      </c>
    </row>
    <row r="64" spans="1:26" ht="13.5">
      <c r="A64" s="38" t="s">
        <v>116</v>
      </c>
      <c r="B64" s="12">
        <f t="shared" si="7"/>
        <v>0</v>
      </c>
      <c r="C64" s="12">
        <f t="shared" si="7"/>
        <v>0</v>
      </c>
      <c r="D64" s="3">
        <f t="shared" si="7"/>
        <v>96.45119669398959</v>
      </c>
      <c r="E64" s="13">
        <f t="shared" si="7"/>
        <v>96.45119669398959</v>
      </c>
      <c r="F64" s="13">
        <f t="shared" si="7"/>
        <v>70.87030804589092</v>
      </c>
      <c r="G64" s="13">
        <f t="shared" si="7"/>
        <v>101.79723618772508</v>
      </c>
      <c r="H64" s="13">
        <f t="shared" si="7"/>
        <v>65.86961528742246</v>
      </c>
      <c r="I64" s="13">
        <f t="shared" si="7"/>
        <v>79.49526676250419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79.49526676250419</v>
      </c>
      <c r="W64" s="13">
        <f t="shared" si="7"/>
        <v>96.4511794681767</v>
      </c>
      <c r="X64" s="13">
        <f t="shared" si="7"/>
        <v>0</v>
      </c>
      <c r="Y64" s="13">
        <f t="shared" si="7"/>
        <v>0</v>
      </c>
      <c r="Z64" s="14">
        <f t="shared" si="7"/>
        <v>96.45119669398959</v>
      </c>
    </row>
    <row r="65" spans="1:26" ht="13.5">
      <c r="A65" s="38" t="s">
        <v>117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118</v>
      </c>
      <c r="B66" s="15">
        <f t="shared" si="7"/>
        <v>0</v>
      </c>
      <c r="C66" s="15">
        <f t="shared" si="7"/>
        <v>0</v>
      </c>
      <c r="D66" s="4">
        <f t="shared" si="7"/>
        <v>96.45107335885987</v>
      </c>
      <c r="E66" s="16">
        <f t="shared" si="7"/>
        <v>96.45107335885987</v>
      </c>
      <c r="F66" s="16">
        <f t="shared" si="7"/>
        <v>100</v>
      </c>
      <c r="G66" s="16">
        <f t="shared" si="7"/>
        <v>100</v>
      </c>
      <c r="H66" s="16">
        <f t="shared" si="7"/>
        <v>100</v>
      </c>
      <c r="I66" s="16">
        <f t="shared" si="7"/>
        <v>100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100</v>
      </c>
      <c r="W66" s="16">
        <f t="shared" si="7"/>
        <v>96.45134516893054</v>
      </c>
      <c r="X66" s="16">
        <f t="shared" si="7"/>
        <v>0</v>
      </c>
      <c r="Y66" s="16">
        <f t="shared" si="7"/>
        <v>0</v>
      </c>
      <c r="Z66" s="17">
        <f t="shared" si="7"/>
        <v>96.45107335885987</v>
      </c>
    </row>
    <row r="67" spans="1:26" ht="13.5" hidden="1">
      <c r="A67" s="40" t="s">
        <v>119</v>
      </c>
      <c r="B67" s="23"/>
      <c r="C67" s="23"/>
      <c r="D67" s="24">
        <v>158758220</v>
      </c>
      <c r="E67" s="25">
        <v>158758220</v>
      </c>
      <c r="F67" s="25">
        <v>52243664</v>
      </c>
      <c r="G67" s="25">
        <v>9565727</v>
      </c>
      <c r="H67" s="25">
        <v>9732251</v>
      </c>
      <c r="I67" s="25">
        <v>71541642</v>
      </c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>
        <v>71541642</v>
      </c>
      <c r="W67" s="25">
        <v>39689556</v>
      </c>
      <c r="X67" s="25"/>
      <c r="Y67" s="24"/>
      <c r="Z67" s="26">
        <v>158758220</v>
      </c>
    </row>
    <row r="68" spans="1:26" ht="13.5" hidden="1">
      <c r="A68" s="36" t="s">
        <v>31</v>
      </c>
      <c r="B68" s="18"/>
      <c r="C68" s="18"/>
      <c r="D68" s="19">
        <v>42304130</v>
      </c>
      <c r="E68" s="20">
        <v>42304130</v>
      </c>
      <c r="F68" s="20">
        <v>42687929</v>
      </c>
      <c r="G68" s="20">
        <v>14526</v>
      </c>
      <c r="H68" s="20">
        <v>-2922</v>
      </c>
      <c r="I68" s="20">
        <v>42699533</v>
      </c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>
        <v>42699533</v>
      </c>
      <c r="W68" s="20">
        <v>42307695</v>
      </c>
      <c r="X68" s="20"/>
      <c r="Y68" s="19"/>
      <c r="Z68" s="22">
        <v>42304130</v>
      </c>
    </row>
    <row r="69" spans="1:26" ht="13.5" hidden="1">
      <c r="A69" s="37" t="s">
        <v>32</v>
      </c>
      <c r="B69" s="18"/>
      <c r="C69" s="18"/>
      <c r="D69" s="19">
        <v>115730660</v>
      </c>
      <c r="E69" s="20">
        <v>115730660</v>
      </c>
      <c r="F69" s="20">
        <v>9485601</v>
      </c>
      <c r="G69" s="20">
        <v>9479746</v>
      </c>
      <c r="H69" s="20">
        <v>9665640</v>
      </c>
      <c r="I69" s="20">
        <v>28630987</v>
      </c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>
        <v>28630987</v>
      </c>
      <c r="W69" s="20">
        <v>28932665</v>
      </c>
      <c r="X69" s="20"/>
      <c r="Y69" s="19"/>
      <c r="Z69" s="22">
        <v>115730660</v>
      </c>
    </row>
    <row r="70" spans="1:26" ht="13.5" hidden="1">
      <c r="A70" s="38" t="s">
        <v>113</v>
      </c>
      <c r="B70" s="18"/>
      <c r="C70" s="18"/>
      <c r="D70" s="19">
        <v>74134060</v>
      </c>
      <c r="E70" s="20">
        <v>74134060</v>
      </c>
      <c r="F70" s="20">
        <v>6309272</v>
      </c>
      <c r="G70" s="20">
        <v>6304979</v>
      </c>
      <c r="H70" s="20">
        <v>6428648</v>
      </c>
      <c r="I70" s="20">
        <v>19042899</v>
      </c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>
        <v>19042899</v>
      </c>
      <c r="W70" s="20">
        <v>19735243</v>
      </c>
      <c r="X70" s="20"/>
      <c r="Y70" s="19"/>
      <c r="Z70" s="22">
        <v>74134060</v>
      </c>
    </row>
    <row r="71" spans="1:26" ht="13.5" hidden="1">
      <c r="A71" s="38" t="s">
        <v>114</v>
      </c>
      <c r="B71" s="18"/>
      <c r="C71" s="18"/>
      <c r="D71" s="19">
        <v>20238180</v>
      </c>
      <c r="E71" s="20">
        <v>20238180</v>
      </c>
      <c r="F71" s="20">
        <v>1396096</v>
      </c>
      <c r="G71" s="20">
        <v>1385007</v>
      </c>
      <c r="H71" s="20">
        <v>1452108</v>
      </c>
      <c r="I71" s="20">
        <v>4233211</v>
      </c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>
        <v>4233211</v>
      </c>
      <c r="W71" s="20">
        <v>4252543</v>
      </c>
      <c r="X71" s="20"/>
      <c r="Y71" s="19"/>
      <c r="Z71" s="22">
        <v>20238180</v>
      </c>
    </row>
    <row r="72" spans="1:26" ht="13.5" hidden="1">
      <c r="A72" s="38" t="s">
        <v>115</v>
      </c>
      <c r="B72" s="18"/>
      <c r="C72" s="18"/>
      <c r="D72" s="19">
        <v>8446180</v>
      </c>
      <c r="E72" s="20">
        <v>8446180</v>
      </c>
      <c r="F72" s="20">
        <v>712048</v>
      </c>
      <c r="G72" s="20">
        <v>721453</v>
      </c>
      <c r="H72" s="20">
        <v>712473</v>
      </c>
      <c r="I72" s="20">
        <v>2145974</v>
      </c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>
        <v>2145974</v>
      </c>
      <c r="W72" s="20">
        <v>2033506</v>
      </c>
      <c r="X72" s="20"/>
      <c r="Y72" s="19"/>
      <c r="Z72" s="22">
        <v>8446180</v>
      </c>
    </row>
    <row r="73" spans="1:26" ht="13.5" hidden="1">
      <c r="A73" s="38" t="s">
        <v>116</v>
      </c>
      <c r="B73" s="18"/>
      <c r="C73" s="18"/>
      <c r="D73" s="19">
        <v>12912240</v>
      </c>
      <c r="E73" s="20">
        <v>12912240</v>
      </c>
      <c r="F73" s="20">
        <v>1068185</v>
      </c>
      <c r="G73" s="20">
        <v>1068307</v>
      </c>
      <c r="H73" s="20">
        <v>1072411</v>
      </c>
      <c r="I73" s="20">
        <v>3208903</v>
      </c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>
        <v>3208903</v>
      </c>
      <c r="W73" s="20">
        <v>3211405</v>
      </c>
      <c r="X73" s="20"/>
      <c r="Y73" s="19"/>
      <c r="Z73" s="22">
        <v>12912240</v>
      </c>
    </row>
    <row r="74" spans="1:26" ht="13.5" hidden="1">
      <c r="A74" s="38" t="s">
        <v>117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118</v>
      </c>
      <c r="B75" s="27"/>
      <c r="C75" s="27"/>
      <c r="D75" s="28">
        <v>723430</v>
      </c>
      <c r="E75" s="29">
        <v>723430</v>
      </c>
      <c r="F75" s="29">
        <v>70134</v>
      </c>
      <c r="G75" s="29">
        <v>71455</v>
      </c>
      <c r="H75" s="29">
        <v>69533</v>
      </c>
      <c r="I75" s="29">
        <v>211122</v>
      </c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>
        <v>211122</v>
      </c>
      <c r="W75" s="29">
        <v>148197</v>
      </c>
      <c r="X75" s="29"/>
      <c r="Y75" s="28"/>
      <c r="Z75" s="30">
        <v>723430</v>
      </c>
    </row>
    <row r="76" spans="1:26" ht="13.5" hidden="1">
      <c r="A76" s="41" t="s">
        <v>120</v>
      </c>
      <c r="B76" s="31"/>
      <c r="C76" s="31"/>
      <c r="D76" s="32">
        <v>153124212</v>
      </c>
      <c r="E76" s="33">
        <v>153124212</v>
      </c>
      <c r="F76" s="33">
        <v>12248055</v>
      </c>
      <c r="G76" s="33">
        <v>16891544</v>
      </c>
      <c r="H76" s="33">
        <v>14700134</v>
      </c>
      <c r="I76" s="33">
        <v>43839733</v>
      </c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>
        <v>43839733</v>
      </c>
      <c r="W76" s="33">
        <v>37846246</v>
      </c>
      <c r="X76" s="33"/>
      <c r="Y76" s="32"/>
      <c r="Z76" s="34">
        <v>153124212</v>
      </c>
    </row>
    <row r="77" spans="1:26" ht="13.5" hidden="1">
      <c r="A77" s="36" t="s">
        <v>31</v>
      </c>
      <c r="B77" s="18"/>
      <c r="C77" s="18"/>
      <c r="D77" s="19">
        <v>40802844</v>
      </c>
      <c r="E77" s="20">
        <v>40802844</v>
      </c>
      <c r="F77" s="20">
        <v>4083436</v>
      </c>
      <c r="G77" s="20">
        <v>5886430</v>
      </c>
      <c r="H77" s="20">
        <v>5352538</v>
      </c>
      <c r="I77" s="20">
        <v>15322404</v>
      </c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>
        <v>15322404</v>
      </c>
      <c r="W77" s="20">
        <v>10200711</v>
      </c>
      <c r="X77" s="20"/>
      <c r="Y77" s="19"/>
      <c r="Z77" s="22">
        <v>40802844</v>
      </c>
    </row>
    <row r="78" spans="1:26" ht="13.5" hidden="1">
      <c r="A78" s="37" t="s">
        <v>32</v>
      </c>
      <c r="B78" s="18"/>
      <c r="C78" s="18"/>
      <c r="D78" s="19">
        <v>111623612</v>
      </c>
      <c r="E78" s="20">
        <v>111623612</v>
      </c>
      <c r="F78" s="20">
        <v>8094485</v>
      </c>
      <c r="G78" s="20">
        <v>10933659</v>
      </c>
      <c r="H78" s="20">
        <v>9278063</v>
      </c>
      <c r="I78" s="20">
        <v>28306207</v>
      </c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>
        <v>28306207</v>
      </c>
      <c r="W78" s="20">
        <v>27502597</v>
      </c>
      <c r="X78" s="20"/>
      <c r="Y78" s="19"/>
      <c r="Z78" s="22">
        <v>111623612</v>
      </c>
    </row>
    <row r="79" spans="1:26" ht="13.5" hidden="1">
      <c r="A79" s="38" t="s">
        <v>113</v>
      </c>
      <c r="B79" s="18"/>
      <c r="C79" s="18"/>
      <c r="D79" s="19">
        <v>71503191</v>
      </c>
      <c r="E79" s="20">
        <v>71503191</v>
      </c>
      <c r="F79" s="20">
        <v>5449181</v>
      </c>
      <c r="G79" s="20">
        <v>7808315</v>
      </c>
      <c r="H79" s="20">
        <v>6477562</v>
      </c>
      <c r="I79" s="20">
        <v>19735058</v>
      </c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>
        <v>19735058</v>
      </c>
      <c r="W79" s="20">
        <v>18342188</v>
      </c>
      <c r="X79" s="20"/>
      <c r="Y79" s="19"/>
      <c r="Z79" s="22">
        <v>71503191</v>
      </c>
    </row>
    <row r="80" spans="1:26" ht="13.5" hidden="1">
      <c r="A80" s="38" t="s">
        <v>114</v>
      </c>
      <c r="B80" s="18"/>
      <c r="C80" s="18"/>
      <c r="D80" s="19">
        <v>19519968</v>
      </c>
      <c r="E80" s="20">
        <v>19519968</v>
      </c>
      <c r="F80" s="20">
        <v>1422670</v>
      </c>
      <c r="G80" s="20">
        <v>1390600</v>
      </c>
      <c r="H80" s="20">
        <v>1381739</v>
      </c>
      <c r="I80" s="20">
        <v>4195009</v>
      </c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>
        <v>4195009</v>
      </c>
      <c r="W80" s="20">
        <v>4101630</v>
      </c>
      <c r="X80" s="20"/>
      <c r="Y80" s="19"/>
      <c r="Z80" s="22">
        <v>19519968</v>
      </c>
    </row>
    <row r="81" spans="1:26" ht="13.5" hidden="1">
      <c r="A81" s="38" t="s">
        <v>115</v>
      </c>
      <c r="B81" s="18"/>
      <c r="C81" s="18"/>
      <c r="D81" s="19">
        <v>8146443</v>
      </c>
      <c r="E81" s="20">
        <v>8146443</v>
      </c>
      <c r="F81" s="20">
        <v>465608</v>
      </c>
      <c r="G81" s="20">
        <v>647237</v>
      </c>
      <c r="H81" s="20">
        <v>712369</v>
      </c>
      <c r="I81" s="20">
        <v>1825214</v>
      </c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>
        <v>1825214</v>
      </c>
      <c r="W81" s="20">
        <v>1961341</v>
      </c>
      <c r="X81" s="20"/>
      <c r="Y81" s="19"/>
      <c r="Z81" s="22">
        <v>8146443</v>
      </c>
    </row>
    <row r="82" spans="1:26" ht="13.5" hidden="1">
      <c r="A82" s="38" t="s">
        <v>116</v>
      </c>
      <c r="B82" s="18"/>
      <c r="C82" s="18"/>
      <c r="D82" s="19">
        <v>12454010</v>
      </c>
      <c r="E82" s="20">
        <v>12454010</v>
      </c>
      <c r="F82" s="20">
        <v>757026</v>
      </c>
      <c r="G82" s="20">
        <v>1087507</v>
      </c>
      <c r="H82" s="20">
        <v>706393</v>
      </c>
      <c r="I82" s="20">
        <v>2550926</v>
      </c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>
        <v>2550926</v>
      </c>
      <c r="W82" s="20">
        <v>3097438</v>
      </c>
      <c r="X82" s="20"/>
      <c r="Y82" s="19"/>
      <c r="Z82" s="22">
        <v>12454010</v>
      </c>
    </row>
    <row r="83" spans="1:26" ht="13.5" hidden="1">
      <c r="A83" s="38" t="s">
        <v>117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118</v>
      </c>
      <c r="B84" s="27"/>
      <c r="C84" s="27"/>
      <c r="D84" s="28">
        <v>697756</v>
      </c>
      <c r="E84" s="29">
        <v>697756</v>
      </c>
      <c r="F84" s="29">
        <v>70134</v>
      </c>
      <c r="G84" s="29">
        <v>71455</v>
      </c>
      <c r="H84" s="29">
        <v>69533</v>
      </c>
      <c r="I84" s="29">
        <v>211122</v>
      </c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>
        <v>211122</v>
      </c>
      <c r="W84" s="29">
        <v>142938</v>
      </c>
      <c r="X84" s="29"/>
      <c r="Y84" s="28"/>
      <c r="Z84" s="30">
        <v>697756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133" t="s">
        <v>81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24599573</v>
      </c>
      <c r="C5" s="18">
        <v>0</v>
      </c>
      <c r="D5" s="58">
        <v>30262450</v>
      </c>
      <c r="E5" s="59">
        <v>30262450</v>
      </c>
      <c r="F5" s="59">
        <v>27306747</v>
      </c>
      <c r="G5" s="59">
        <v>-50928</v>
      </c>
      <c r="H5" s="59">
        <v>-142365</v>
      </c>
      <c r="I5" s="59">
        <v>27113454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27113454</v>
      </c>
      <c r="W5" s="59">
        <v>7562586</v>
      </c>
      <c r="X5" s="59">
        <v>19550868</v>
      </c>
      <c r="Y5" s="60">
        <v>258.52</v>
      </c>
      <c r="Z5" s="61">
        <v>30262450</v>
      </c>
    </row>
    <row r="6" spans="1:26" ht="13.5">
      <c r="A6" s="57" t="s">
        <v>32</v>
      </c>
      <c r="B6" s="18">
        <v>78126442</v>
      </c>
      <c r="C6" s="18">
        <v>0</v>
      </c>
      <c r="D6" s="58">
        <v>95850600</v>
      </c>
      <c r="E6" s="59">
        <v>95850600</v>
      </c>
      <c r="F6" s="59">
        <v>9031458</v>
      </c>
      <c r="G6" s="59">
        <v>6659929</v>
      </c>
      <c r="H6" s="59">
        <v>6469952</v>
      </c>
      <c r="I6" s="59">
        <v>22161339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22161339</v>
      </c>
      <c r="W6" s="59">
        <v>23953065</v>
      </c>
      <c r="X6" s="59">
        <v>-1791726</v>
      </c>
      <c r="Y6" s="60">
        <v>-7.48</v>
      </c>
      <c r="Z6" s="61">
        <v>95850600</v>
      </c>
    </row>
    <row r="7" spans="1:26" ht="13.5">
      <c r="A7" s="57" t="s">
        <v>33</v>
      </c>
      <c r="B7" s="18">
        <v>661663</v>
      </c>
      <c r="C7" s="18">
        <v>0</v>
      </c>
      <c r="D7" s="58">
        <v>450000</v>
      </c>
      <c r="E7" s="59">
        <v>450000</v>
      </c>
      <c r="F7" s="59">
        <v>60477</v>
      </c>
      <c r="G7" s="59">
        <v>85486</v>
      </c>
      <c r="H7" s="59">
        <v>54672</v>
      </c>
      <c r="I7" s="59">
        <v>200635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200635</v>
      </c>
      <c r="W7" s="59">
        <v>112455</v>
      </c>
      <c r="X7" s="59">
        <v>88180</v>
      </c>
      <c r="Y7" s="60">
        <v>78.41</v>
      </c>
      <c r="Z7" s="61">
        <v>450000</v>
      </c>
    </row>
    <row r="8" spans="1:26" ht="13.5">
      <c r="A8" s="57" t="s">
        <v>34</v>
      </c>
      <c r="B8" s="18">
        <v>66343668</v>
      </c>
      <c r="C8" s="18">
        <v>0</v>
      </c>
      <c r="D8" s="58">
        <v>49964079</v>
      </c>
      <c r="E8" s="59">
        <v>49964079</v>
      </c>
      <c r="F8" s="59">
        <v>8603000</v>
      </c>
      <c r="G8" s="59">
        <v>681988</v>
      </c>
      <c r="H8" s="59">
        <v>1241771</v>
      </c>
      <c r="I8" s="59">
        <v>10526759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10526759</v>
      </c>
      <c r="W8" s="59">
        <v>12486023</v>
      </c>
      <c r="X8" s="59">
        <v>-1959264</v>
      </c>
      <c r="Y8" s="60">
        <v>-15.69</v>
      </c>
      <c r="Z8" s="61">
        <v>49964079</v>
      </c>
    </row>
    <row r="9" spans="1:26" ht="13.5">
      <c r="A9" s="57" t="s">
        <v>35</v>
      </c>
      <c r="B9" s="18">
        <v>31113512</v>
      </c>
      <c r="C9" s="18">
        <v>0</v>
      </c>
      <c r="D9" s="58">
        <v>8689200</v>
      </c>
      <c r="E9" s="59">
        <v>8689200</v>
      </c>
      <c r="F9" s="59">
        <v>817105</v>
      </c>
      <c r="G9" s="59">
        <v>848087</v>
      </c>
      <c r="H9" s="59">
        <v>1101971</v>
      </c>
      <c r="I9" s="59">
        <v>2767163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2767163</v>
      </c>
      <c r="W9" s="59">
        <v>2171433</v>
      </c>
      <c r="X9" s="59">
        <v>595730</v>
      </c>
      <c r="Y9" s="60">
        <v>27.43</v>
      </c>
      <c r="Z9" s="61">
        <v>8689200</v>
      </c>
    </row>
    <row r="10" spans="1:26" ht="25.5">
      <c r="A10" s="62" t="s">
        <v>105</v>
      </c>
      <c r="B10" s="63">
        <f>SUM(B5:B9)</f>
        <v>200844858</v>
      </c>
      <c r="C10" s="63">
        <f>SUM(C5:C9)</f>
        <v>0</v>
      </c>
      <c r="D10" s="64">
        <f aca="true" t="shared" si="0" ref="D10:Z10">SUM(D5:D9)</f>
        <v>185216329</v>
      </c>
      <c r="E10" s="65">
        <f t="shared" si="0"/>
        <v>185216329</v>
      </c>
      <c r="F10" s="65">
        <f t="shared" si="0"/>
        <v>45818787</v>
      </c>
      <c r="G10" s="65">
        <f t="shared" si="0"/>
        <v>8224562</v>
      </c>
      <c r="H10" s="65">
        <f t="shared" si="0"/>
        <v>8726001</v>
      </c>
      <c r="I10" s="65">
        <f t="shared" si="0"/>
        <v>62769350</v>
      </c>
      <c r="J10" s="65">
        <f t="shared" si="0"/>
        <v>0</v>
      </c>
      <c r="K10" s="65">
        <f t="shared" si="0"/>
        <v>0</v>
      </c>
      <c r="L10" s="65">
        <f t="shared" si="0"/>
        <v>0</v>
      </c>
      <c r="M10" s="65">
        <f t="shared" si="0"/>
        <v>0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62769350</v>
      </c>
      <c r="W10" s="65">
        <f t="shared" si="0"/>
        <v>46285562</v>
      </c>
      <c r="X10" s="65">
        <f t="shared" si="0"/>
        <v>16483788</v>
      </c>
      <c r="Y10" s="66">
        <f>+IF(W10&lt;&gt;0,(X10/W10)*100,0)</f>
        <v>35.613239394176524</v>
      </c>
      <c r="Z10" s="67">
        <f t="shared" si="0"/>
        <v>185216329</v>
      </c>
    </row>
    <row r="11" spans="1:26" ht="13.5">
      <c r="A11" s="57" t="s">
        <v>36</v>
      </c>
      <c r="B11" s="18">
        <v>53510300</v>
      </c>
      <c r="C11" s="18">
        <v>0</v>
      </c>
      <c r="D11" s="58">
        <v>66828118</v>
      </c>
      <c r="E11" s="59">
        <v>66828118</v>
      </c>
      <c r="F11" s="59">
        <v>4413400</v>
      </c>
      <c r="G11" s="59">
        <v>4552369</v>
      </c>
      <c r="H11" s="59">
        <v>4529264</v>
      </c>
      <c r="I11" s="59">
        <v>13495033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13495033</v>
      </c>
      <c r="W11" s="59">
        <v>16700346</v>
      </c>
      <c r="X11" s="59">
        <v>-3205313</v>
      </c>
      <c r="Y11" s="60">
        <v>-19.19</v>
      </c>
      <c r="Z11" s="61">
        <v>66828118</v>
      </c>
    </row>
    <row r="12" spans="1:26" ht="13.5">
      <c r="A12" s="57" t="s">
        <v>37</v>
      </c>
      <c r="B12" s="18">
        <v>3298424</v>
      </c>
      <c r="C12" s="18">
        <v>0</v>
      </c>
      <c r="D12" s="58">
        <v>3526000</v>
      </c>
      <c r="E12" s="59">
        <v>3526000</v>
      </c>
      <c r="F12" s="59">
        <v>274869</v>
      </c>
      <c r="G12" s="59">
        <v>274869</v>
      </c>
      <c r="H12" s="59">
        <v>274869</v>
      </c>
      <c r="I12" s="59">
        <v>824607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824607</v>
      </c>
      <c r="W12" s="59">
        <v>881148</v>
      </c>
      <c r="X12" s="59">
        <v>-56541</v>
      </c>
      <c r="Y12" s="60">
        <v>-6.42</v>
      </c>
      <c r="Z12" s="61">
        <v>3526000</v>
      </c>
    </row>
    <row r="13" spans="1:26" ht="13.5">
      <c r="A13" s="57" t="s">
        <v>106</v>
      </c>
      <c r="B13" s="18">
        <v>6033283</v>
      </c>
      <c r="C13" s="18">
        <v>0</v>
      </c>
      <c r="D13" s="58">
        <v>8944000</v>
      </c>
      <c r="E13" s="59">
        <v>8944000</v>
      </c>
      <c r="F13" s="59">
        <v>0</v>
      </c>
      <c r="G13" s="59">
        <v>0</v>
      </c>
      <c r="H13" s="59">
        <v>2143500</v>
      </c>
      <c r="I13" s="59">
        <v>2143500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2143500</v>
      </c>
      <c r="W13" s="59">
        <v>2235105</v>
      </c>
      <c r="X13" s="59">
        <v>-91605</v>
      </c>
      <c r="Y13" s="60">
        <v>-4.1</v>
      </c>
      <c r="Z13" s="61">
        <v>8944000</v>
      </c>
    </row>
    <row r="14" spans="1:26" ht="13.5">
      <c r="A14" s="57" t="s">
        <v>38</v>
      </c>
      <c r="B14" s="18">
        <v>6005681</v>
      </c>
      <c r="C14" s="18">
        <v>0</v>
      </c>
      <c r="D14" s="58">
        <v>6136074</v>
      </c>
      <c r="E14" s="59">
        <v>6136074</v>
      </c>
      <c r="F14" s="59">
        <v>0</v>
      </c>
      <c r="G14" s="59">
        <v>0</v>
      </c>
      <c r="H14" s="59">
        <v>1375911</v>
      </c>
      <c r="I14" s="59">
        <v>1375911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1375911</v>
      </c>
      <c r="W14" s="59">
        <v>1533405</v>
      </c>
      <c r="X14" s="59">
        <v>-157494</v>
      </c>
      <c r="Y14" s="60">
        <v>-10.27</v>
      </c>
      <c r="Z14" s="61">
        <v>6136074</v>
      </c>
    </row>
    <row r="15" spans="1:26" ht="13.5">
      <c r="A15" s="57" t="s">
        <v>39</v>
      </c>
      <c r="B15" s="18">
        <v>36750814</v>
      </c>
      <c r="C15" s="18">
        <v>0</v>
      </c>
      <c r="D15" s="58">
        <v>43366325</v>
      </c>
      <c r="E15" s="59">
        <v>43366325</v>
      </c>
      <c r="F15" s="59">
        <v>582591</v>
      </c>
      <c r="G15" s="59">
        <v>5041607</v>
      </c>
      <c r="H15" s="59">
        <v>4784244</v>
      </c>
      <c r="I15" s="59">
        <v>10408442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10408442</v>
      </c>
      <c r="W15" s="59">
        <v>10837245</v>
      </c>
      <c r="X15" s="59">
        <v>-428803</v>
      </c>
      <c r="Y15" s="60">
        <v>-3.96</v>
      </c>
      <c r="Z15" s="61">
        <v>43366325</v>
      </c>
    </row>
    <row r="16" spans="1:26" ht="13.5">
      <c r="A16" s="68" t="s">
        <v>40</v>
      </c>
      <c r="B16" s="18">
        <v>1494500</v>
      </c>
      <c r="C16" s="18">
        <v>0</v>
      </c>
      <c r="D16" s="58">
        <v>1690000</v>
      </c>
      <c r="E16" s="59">
        <v>1690000</v>
      </c>
      <c r="F16" s="59">
        <v>0</v>
      </c>
      <c r="G16" s="59">
        <v>90000</v>
      </c>
      <c r="H16" s="59">
        <v>90000</v>
      </c>
      <c r="I16" s="59">
        <v>180000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180000</v>
      </c>
      <c r="W16" s="59">
        <v>422331</v>
      </c>
      <c r="X16" s="59">
        <v>-242331</v>
      </c>
      <c r="Y16" s="60">
        <v>-57.38</v>
      </c>
      <c r="Z16" s="61">
        <v>1690000</v>
      </c>
    </row>
    <row r="17" spans="1:26" ht="13.5">
      <c r="A17" s="57" t="s">
        <v>41</v>
      </c>
      <c r="B17" s="18">
        <v>81441961</v>
      </c>
      <c r="C17" s="18">
        <v>0</v>
      </c>
      <c r="D17" s="58">
        <v>65188742</v>
      </c>
      <c r="E17" s="59">
        <v>65188742</v>
      </c>
      <c r="F17" s="59">
        <v>1352433</v>
      </c>
      <c r="G17" s="59">
        <v>3188565</v>
      </c>
      <c r="H17" s="59">
        <v>5431655</v>
      </c>
      <c r="I17" s="59">
        <v>9972653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9972653</v>
      </c>
      <c r="W17" s="59">
        <v>16290669</v>
      </c>
      <c r="X17" s="59">
        <v>-6318016</v>
      </c>
      <c r="Y17" s="60">
        <v>-38.78</v>
      </c>
      <c r="Z17" s="61">
        <v>65188742</v>
      </c>
    </row>
    <row r="18" spans="1:26" ht="13.5">
      <c r="A18" s="69" t="s">
        <v>42</v>
      </c>
      <c r="B18" s="70">
        <f>SUM(B11:B17)</f>
        <v>188534963</v>
      </c>
      <c r="C18" s="70">
        <f>SUM(C11:C17)</f>
        <v>0</v>
      </c>
      <c r="D18" s="71">
        <f aca="true" t="shared" si="1" ref="D18:Z18">SUM(D11:D17)</f>
        <v>195679259</v>
      </c>
      <c r="E18" s="72">
        <f t="shared" si="1"/>
        <v>195679259</v>
      </c>
      <c r="F18" s="72">
        <f t="shared" si="1"/>
        <v>6623293</v>
      </c>
      <c r="G18" s="72">
        <f t="shared" si="1"/>
        <v>13147410</v>
      </c>
      <c r="H18" s="72">
        <f t="shared" si="1"/>
        <v>18629443</v>
      </c>
      <c r="I18" s="72">
        <f t="shared" si="1"/>
        <v>38400146</v>
      </c>
      <c r="J18" s="72">
        <f t="shared" si="1"/>
        <v>0</v>
      </c>
      <c r="K18" s="72">
        <f t="shared" si="1"/>
        <v>0</v>
      </c>
      <c r="L18" s="72">
        <f t="shared" si="1"/>
        <v>0</v>
      </c>
      <c r="M18" s="72">
        <f t="shared" si="1"/>
        <v>0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38400146</v>
      </c>
      <c r="W18" s="72">
        <f t="shared" si="1"/>
        <v>48900249</v>
      </c>
      <c r="X18" s="72">
        <f t="shared" si="1"/>
        <v>-10500103</v>
      </c>
      <c r="Y18" s="66">
        <f>+IF(W18&lt;&gt;0,(X18/W18)*100,0)</f>
        <v>-21.472493933517597</v>
      </c>
      <c r="Z18" s="73">
        <f t="shared" si="1"/>
        <v>195679259</v>
      </c>
    </row>
    <row r="19" spans="1:26" ht="13.5">
      <c r="A19" s="69" t="s">
        <v>43</v>
      </c>
      <c r="B19" s="74">
        <f>+B10-B18</f>
        <v>12309895</v>
      </c>
      <c r="C19" s="74">
        <f>+C10-C18</f>
        <v>0</v>
      </c>
      <c r="D19" s="75">
        <f aca="true" t="shared" si="2" ref="D19:Z19">+D10-D18</f>
        <v>-10462930</v>
      </c>
      <c r="E19" s="76">
        <f t="shared" si="2"/>
        <v>-10462930</v>
      </c>
      <c r="F19" s="76">
        <f t="shared" si="2"/>
        <v>39195494</v>
      </c>
      <c r="G19" s="76">
        <f t="shared" si="2"/>
        <v>-4922848</v>
      </c>
      <c r="H19" s="76">
        <f t="shared" si="2"/>
        <v>-9903442</v>
      </c>
      <c r="I19" s="76">
        <f t="shared" si="2"/>
        <v>24369204</v>
      </c>
      <c r="J19" s="76">
        <f t="shared" si="2"/>
        <v>0</v>
      </c>
      <c r="K19" s="76">
        <f t="shared" si="2"/>
        <v>0</v>
      </c>
      <c r="L19" s="76">
        <f t="shared" si="2"/>
        <v>0</v>
      </c>
      <c r="M19" s="76">
        <f t="shared" si="2"/>
        <v>0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24369204</v>
      </c>
      <c r="W19" s="76">
        <f>IF(E10=E18,0,W10-W18)</f>
        <v>-2614687</v>
      </c>
      <c r="X19" s="76">
        <f t="shared" si="2"/>
        <v>26983891</v>
      </c>
      <c r="Y19" s="77">
        <f>+IF(W19&lt;&gt;0,(X19/W19)*100,0)</f>
        <v>-1032.012282923348</v>
      </c>
      <c r="Z19" s="78">
        <f t="shared" si="2"/>
        <v>-10462930</v>
      </c>
    </row>
    <row r="20" spans="1:26" ht="13.5">
      <c r="A20" s="57" t="s">
        <v>44</v>
      </c>
      <c r="B20" s="18">
        <v>0</v>
      </c>
      <c r="C20" s="18">
        <v>0</v>
      </c>
      <c r="D20" s="58">
        <v>11015921</v>
      </c>
      <c r="E20" s="59">
        <v>11015921</v>
      </c>
      <c r="F20" s="59">
        <v>0</v>
      </c>
      <c r="G20" s="59">
        <v>2560864</v>
      </c>
      <c r="H20" s="59">
        <v>2067432</v>
      </c>
      <c r="I20" s="59">
        <v>4628296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4628296</v>
      </c>
      <c r="W20" s="59">
        <v>2752879</v>
      </c>
      <c r="X20" s="59">
        <v>1875417</v>
      </c>
      <c r="Y20" s="60">
        <v>68.13</v>
      </c>
      <c r="Z20" s="61">
        <v>11015921</v>
      </c>
    </row>
    <row r="21" spans="1:26" ht="13.5">
      <c r="A21" s="57" t="s">
        <v>107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>
        <v>0</v>
      </c>
      <c r="X21" s="81">
        <v>0</v>
      </c>
      <c r="Y21" s="82">
        <v>0</v>
      </c>
      <c r="Z21" s="83">
        <v>0</v>
      </c>
    </row>
    <row r="22" spans="1:26" ht="25.5">
      <c r="A22" s="84" t="s">
        <v>108</v>
      </c>
      <c r="B22" s="85">
        <f>SUM(B19:B21)</f>
        <v>12309895</v>
      </c>
      <c r="C22" s="85">
        <f>SUM(C19:C21)</f>
        <v>0</v>
      </c>
      <c r="D22" s="86">
        <f aca="true" t="shared" si="3" ref="D22:Z22">SUM(D19:D21)</f>
        <v>552991</v>
      </c>
      <c r="E22" s="87">
        <f t="shared" si="3"/>
        <v>552991</v>
      </c>
      <c r="F22" s="87">
        <f t="shared" si="3"/>
        <v>39195494</v>
      </c>
      <c r="G22" s="87">
        <f t="shared" si="3"/>
        <v>-2361984</v>
      </c>
      <c r="H22" s="87">
        <f t="shared" si="3"/>
        <v>-7836010</v>
      </c>
      <c r="I22" s="87">
        <f t="shared" si="3"/>
        <v>28997500</v>
      </c>
      <c r="J22" s="87">
        <f t="shared" si="3"/>
        <v>0</v>
      </c>
      <c r="K22" s="87">
        <f t="shared" si="3"/>
        <v>0</v>
      </c>
      <c r="L22" s="87">
        <f t="shared" si="3"/>
        <v>0</v>
      </c>
      <c r="M22" s="87">
        <f t="shared" si="3"/>
        <v>0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28997500</v>
      </c>
      <c r="W22" s="87">
        <f t="shared" si="3"/>
        <v>138192</v>
      </c>
      <c r="X22" s="87">
        <f t="shared" si="3"/>
        <v>28859308</v>
      </c>
      <c r="Y22" s="88">
        <f>+IF(W22&lt;&gt;0,(X22/W22)*100,0)</f>
        <v>20883.48674308209</v>
      </c>
      <c r="Z22" s="89">
        <f t="shared" si="3"/>
        <v>552991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12309895</v>
      </c>
      <c r="C24" s="74">
        <f>SUM(C22:C23)</f>
        <v>0</v>
      </c>
      <c r="D24" s="75">
        <f aca="true" t="shared" si="4" ref="D24:Z24">SUM(D22:D23)</f>
        <v>552991</v>
      </c>
      <c r="E24" s="76">
        <f t="shared" si="4"/>
        <v>552991</v>
      </c>
      <c r="F24" s="76">
        <f t="shared" si="4"/>
        <v>39195494</v>
      </c>
      <c r="G24" s="76">
        <f t="shared" si="4"/>
        <v>-2361984</v>
      </c>
      <c r="H24" s="76">
        <f t="shared" si="4"/>
        <v>-7836010</v>
      </c>
      <c r="I24" s="76">
        <f t="shared" si="4"/>
        <v>28997500</v>
      </c>
      <c r="J24" s="76">
        <f t="shared" si="4"/>
        <v>0</v>
      </c>
      <c r="K24" s="76">
        <f t="shared" si="4"/>
        <v>0</v>
      </c>
      <c r="L24" s="76">
        <f t="shared" si="4"/>
        <v>0</v>
      </c>
      <c r="M24" s="76">
        <f t="shared" si="4"/>
        <v>0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28997500</v>
      </c>
      <c r="W24" s="76">
        <f t="shared" si="4"/>
        <v>138192</v>
      </c>
      <c r="X24" s="76">
        <f t="shared" si="4"/>
        <v>28859308</v>
      </c>
      <c r="Y24" s="77">
        <f>+IF(W24&lt;&gt;0,(X24/W24)*100,0)</f>
        <v>20883.48674308209</v>
      </c>
      <c r="Z24" s="78">
        <f t="shared" si="4"/>
        <v>552991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109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21257353</v>
      </c>
      <c r="C27" s="21">
        <v>0</v>
      </c>
      <c r="D27" s="98">
        <v>18761721</v>
      </c>
      <c r="E27" s="99">
        <v>18761721</v>
      </c>
      <c r="F27" s="99">
        <v>1460524</v>
      </c>
      <c r="G27" s="99">
        <v>1101683</v>
      </c>
      <c r="H27" s="99">
        <v>2129512</v>
      </c>
      <c r="I27" s="99">
        <v>4691719</v>
      </c>
      <c r="J27" s="99">
        <v>0</v>
      </c>
      <c r="K27" s="99">
        <v>0</v>
      </c>
      <c r="L27" s="99">
        <v>0</v>
      </c>
      <c r="M27" s="99">
        <v>0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4691719</v>
      </c>
      <c r="W27" s="99">
        <v>4690431</v>
      </c>
      <c r="X27" s="99">
        <v>1288</v>
      </c>
      <c r="Y27" s="100">
        <v>0.03</v>
      </c>
      <c r="Z27" s="101">
        <v>18761721</v>
      </c>
    </row>
    <row r="28" spans="1:26" ht="13.5">
      <c r="A28" s="102" t="s">
        <v>44</v>
      </c>
      <c r="B28" s="18">
        <v>18788889</v>
      </c>
      <c r="C28" s="18">
        <v>0</v>
      </c>
      <c r="D28" s="58">
        <v>11015921</v>
      </c>
      <c r="E28" s="59">
        <v>11015921</v>
      </c>
      <c r="F28" s="59">
        <v>1460524</v>
      </c>
      <c r="G28" s="59">
        <v>1101683</v>
      </c>
      <c r="H28" s="59">
        <v>2129512</v>
      </c>
      <c r="I28" s="59">
        <v>4691719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4691719</v>
      </c>
      <c r="W28" s="59">
        <v>0</v>
      </c>
      <c r="X28" s="59">
        <v>4691719</v>
      </c>
      <c r="Y28" s="60">
        <v>0</v>
      </c>
      <c r="Z28" s="61">
        <v>11015921</v>
      </c>
    </row>
    <row r="29" spans="1:26" ht="13.5">
      <c r="A29" s="57" t="s">
        <v>110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>
        <v>0</v>
      </c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7745800</v>
      </c>
      <c r="E30" s="59">
        <v>7745800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0</v>
      </c>
      <c r="X30" s="59">
        <v>0</v>
      </c>
      <c r="Y30" s="60">
        <v>0</v>
      </c>
      <c r="Z30" s="61">
        <v>7745800</v>
      </c>
    </row>
    <row r="31" spans="1:26" ht="13.5">
      <c r="A31" s="57" t="s">
        <v>49</v>
      </c>
      <c r="B31" s="18">
        <v>2468464</v>
      </c>
      <c r="C31" s="18">
        <v>0</v>
      </c>
      <c r="D31" s="58">
        <v>0</v>
      </c>
      <c r="E31" s="59">
        <v>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>
        <v>0</v>
      </c>
      <c r="X31" s="59">
        <v>0</v>
      </c>
      <c r="Y31" s="60">
        <v>0</v>
      </c>
      <c r="Z31" s="61">
        <v>0</v>
      </c>
    </row>
    <row r="32" spans="1:26" ht="13.5">
      <c r="A32" s="69" t="s">
        <v>50</v>
      </c>
      <c r="B32" s="21">
        <f>SUM(B28:B31)</f>
        <v>21257353</v>
      </c>
      <c r="C32" s="21">
        <f>SUM(C28:C31)</f>
        <v>0</v>
      </c>
      <c r="D32" s="98">
        <f aca="true" t="shared" si="5" ref="D32:Z32">SUM(D28:D31)</f>
        <v>18761721</v>
      </c>
      <c r="E32" s="99">
        <f t="shared" si="5"/>
        <v>18761721</v>
      </c>
      <c r="F32" s="99">
        <f t="shared" si="5"/>
        <v>1460524</v>
      </c>
      <c r="G32" s="99">
        <f t="shared" si="5"/>
        <v>1101683</v>
      </c>
      <c r="H32" s="99">
        <f t="shared" si="5"/>
        <v>2129512</v>
      </c>
      <c r="I32" s="99">
        <f t="shared" si="5"/>
        <v>4691719</v>
      </c>
      <c r="J32" s="99">
        <f t="shared" si="5"/>
        <v>0</v>
      </c>
      <c r="K32" s="99">
        <f t="shared" si="5"/>
        <v>0</v>
      </c>
      <c r="L32" s="99">
        <f t="shared" si="5"/>
        <v>0</v>
      </c>
      <c r="M32" s="99">
        <f t="shared" si="5"/>
        <v>0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4691719</v>
      </c>
      <c r="W32" s="99">
        <f t="shared" si="5"/>
        <v>0</v>
      </c>
      <c r="X32" s="99">
        <f t="shared" si="5"/>
        <v>4691719</v>
      </c>
      <c r="Y32" s="100">
        <f>+IF(W32&lt;&gt;0,(X32/W32)*100,0)</f>
        <v>0</v>
      </c>
      <c r="Z32" s="101">
        <f t="shared" si="5"/>
        <v>18761721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33701369</v>
      </c>
      <c r="C35" s="18">
        <v>0</v>
      </c>
      <c r="D35" s="58">
        <v>32404182</v>
      </c>
      <c r="E35" s="59">
        <v>32404182</v>
      </c>
      <c r="F35" s="59">
        <v>54097357</v>
      </c>
      <c r="G35" s="59">
        <v>50519376</v>
      </c>
      <c r="H35" s="59">
        <v>39981917</v>
      </c>
      <c r="I35" s="59">
        <v>39981917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39981917</v>
      </c>
      <c r="W35" s="59">
        <v>8101046</v>
      </c>
      <c r="X35" s="59">
        <v>31880871</v>
      </c>
      <c r="Y35" s="60">
        <v>393.54</v>
      </c>
      <c r="Z35" s="61">
        <v>32404182</v>
      </c>
    </row>
    <row r="36" spans="1:26" ht="13.5">
      <c r="A36" s="57" t="s">
        <v>53</v>
      </c>
      <c r="B36" s="18">
        <v>251507645</v>
      </c>
      <c r="C36" s="18">
        <v>0</v>
      </c>
      <c r="D36" s="58">
        <v>288445721</v>
      </c>
      <c r="E36" s="59">
        <v>288445721</v>
      </c>
      <c r="F36" s="59">
        <v>252169369</v>
      </c>
      <c r="G36" s="59">
        <v>252169984</v>
      </c>
      <c r="H36" s="59">
        <v>250032590</v>
      </c>
      <c r="I36" s="59">
        <v>250032590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250032590</v>
      </c>
      <c r="W36" s="59">
        <v>72111430</v>
      </c>
      <c r="X36" s="59">
        <v>177921160</v>
      </c>
      <c r="Y36" s="60">
        <v>246.73</v>
      </c>
      <c r="Z36" s="61">
        <v>288445721</v>
      </c>
    </row>
    <row r="37" spans="1:26" ht="13.5">
      <c r="A37" s="57" t="s">
        <v>54</v>
      </c>
      <c r="B37" s="18">
        <v>30672513</v>
      </c>
      <c r="C37" s="18">
        <v>0</v>
      </c>
      <c r="D37" s="58">
        <v>40643408</v>
      </c>
      <c r="E37" s="59">
        <v>40643408</v>
      </c>
      <c r="F37" s="59">
        <v>23468487</v>
      </c>
      <c r="G37" s="59">
        <v>20751480</v>
      </c>
      <c r="H37" s="59">
        <v>18829602</v>
      </c>
      <c r="I37" s="59">
        <v>18829602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18829602</v>
      </c>
      <c r="W37" s="59">
        <v>10160852</v>
      </c>
      <c r="X37" s="59">
        <v>8668750</v>
      </c>
      <c r="Y37" s="60">
        <v>85.32</v>
      </c>
      <c r="Z37" s="61">
        <v>40643408</v>
      </c>
    </row>
    <row r="38" spans="1:26" ht="13.5">
      <c r="A38" s="57" t="s">
        <v>55</v>
      </c>
      <c r="B38" s="18">
        <v>62700654</v>
      </c>
      <c r="C38" s="18">
        <v>0</v>
      </c>
      <c r="D38" s="58">
        <v>67322000</v>
      </c>
      <c r="E38" s="59">
        <v>67322000</v>
      </c>
      <c r="F38" s="59">
        <v>36685531</v>
      </c>
      <c r="G38" s="59">
        <v>36685531</v>
      </c>
      <c r="H38" s="59">
        <v>36443545</v>
      </c>
      <c r="I38" s="59">
        <v>36443545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36443545</v>
      </c>
      <c r="W38" s="59">
        <v>16830500</v>
      </c>
      <c r="X38" s="59">
        <v>19613045</v>
      </c>
      <c r="Y38" s="60">
        <v>116.53</v>
      </c>
      <c r="Z38" s="61">
        <v>67322000</v>
      </c>
    </row>
    <row r="39" spans="1:26" ht="13.5">
      <c r="A39" s="57" t="s">
        <v>56</v>
      </c>
      <c r="B39" s="18">
        <v>191835847</v>
      </c>
      <c r="C39" s="18">
        <v>0</v>
      </c>
      <c r="D39" s="58">
        <v>212884495</v>
      </c>
      <c r="E39" s="59">
        <v>212884495</v>
      </c>
      <c r="F39" s="59">
        <v>246112708</v>
      </c>
      <c r="G39" s="59">
        <v>245252349</v>
      </c>
      <c r="H39" s="59">
        <v>234741360</v>
      </c>
      <c r="I39" s="59">
        <v>234741360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234741360</v>
      </c>
      <c r="W39" s="59">
        <v>53221124</v>
      </c>
      <c r="X39" s="59">
        <v>181520236</v>
      </c>
      <c r="Y39" s="60">
        <v>341.07</v>
      </c>
      <c r="Z39" s="61">
        <v>212884495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19850320</v>
      </c>
      <c r="C42" s="18">
        <v>0</v>
      </c>
      <c r="D42" s="58">
        <v>10525318</v>
      </c>
      <c r="E42" s="59">
        <v>10525318</v>
      </c>
      <c r="F42" s="59">
        <v>13023778</v>
      </c>
      <c r="G42" s="59">
        <v>1463637</v>
      </c>
      <c r="H42" s="59">
        <v>5597975</v>
      </c>
      <c r="I42" s="59">
        <v>20085390</v>
      </c>
      <c r="J42" s="59">
        <v>0</v>
      </c>
      <c r="K42" s="59">
        <v>0</v>
      </c>
      <c r="L42" s="59">
        <v>0</v>
      </c>
      <c r="M42" s="59">
        <v>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20085390</v>
      </c>
      <c r="W42" s="59">
        <v>2587193</v>
      </c>
      <c r="X42" s="59">
        <v>17498197</v>
      </c>
      <c r="Y42" s="60">
        <v>676.34</v>
      </c>
      <c r="Z42" s="61">
        <v>10525318</v>
      </c>
    </row>
    <row r="43" spans="1:26" ht="13.5">
      <c r="A43" s="57" t="s">
        <v>59</v>
      </c>
      <c r="B43" s="18">
        <v>-21203362</v>
      </c>
      <c r="C43" s="18">
        <v>0</v>
      </c>
      <c r="D43" s="58">
        <v>-18689724</v>
      </c>
      <c r="E43" s="59">
        <v>-18689724</v>
      </c>
      <c r="F43" s="59">
        <v>-1460526</v>
      </c>
      <c r="G43" s="59">
        <v>-1101069</v>
      </c>
      <c r="H43" s="59">
        <v>-2136928</v>
      </c>
      <c r="I43" s="59">
        <v>-4698523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-4698523</v>
      </c>
      <c r="W43" s="59">
        <v>-4672431</v>
      </c>
      <c r="X43" s="59">
        <v>-26092</v>
      </c>
      <c r="Y43" s="60">
        <v>0.56</v>
      </c>
      <c r="Z43" s="61">
        <v>-18689724</v>
      </c>
    </row>
    <row r="44" spans="1:26" ht="13.5">
      <c r="A44" s="57" t="s">
        <v>60</v>
      </c>
      <c r="B44" s="18">
        <v>-1739986</v>
      </c>
      <c r="C44" s="18">
        <v>0</v>
      </c>
      <c r="D44" s="58">
        <v>5688000</v>
      </c>
      <c r="E44" s="59">
        <v>5688000</v>
      </c>
      <c r="F44" s="59">
        <v>58450</v>
      </c>
      <c r="G44" s="59">
        <v>23995</v>
      </c>
      <c r="H44" s="59">
        <v>37808</v>
      </c>
      <c r="I44" s="59">
        <v>120253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120253</v>
      </c>
      <c r="W44" s="59">
        <v>1422000</v>
      </c>
      <c r="X44" s="59">
        <v>-1301747</v>
      </c>
      <c r="Y44" s="60">
        <v>-91.54</v>
      </c>
      <c r="Z44" s="61">
        <v>5688000</v>
      </c>
    </row>
    <row r="45" spans="1:26" ht="13.5">
      <c r="A45" s="69" t="s">
        <v>61</v>
      </c>
      <c r="B45" s="21">
        <v>1926618</v>
      </c>
      <c r="C45" s="21">
        <v>0</v>
      </c>
      <c r="D45" s="98">
        <v>4745389</v>
      </c>
      <c r="E45" s="99">
        <v>4745389</v>
      </c>
      <c r="F45" s="99">
        <v>13548319</v>
      </c>
      <c r="G45" s="99">
        <v>13934882</v>
      </c>
      <c r="H45" s="99">
        <v>17433737</v>
      </c>
      <c r="I45" s="99">
        <v>17433737</v>
      </c>
      <c r="J45" s="99">
        <v>0</v>
      </c>
      <c r="K45" s="99">
        <v>0</v>
      </c>
      <c r="L45" s="99">
        <v>0</v>
      </c>
      <c r="M45" s="99">
        <v>0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17433737</v>
      </c>
      <c r="W45" s="99">
        <v>6558557</v>
      </c>
      <c r="X45" s="99">
        <v>10875180</v>
      </c>
      <c r="Y45" s="100">
        <v>165.82</v>
      </c>
      <c r="Z45" s="101">
        <v>4745389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111</v>
      </c>
      <c r="B47" s="114" t="s">
        <v>96</v>
      </c>
      <c r="C47" s="114"/>
      <c r="D47" s="115" t="s">
        <v>97</v>
      </c>
      <c r="E47" s="116" t="s">
        <v>98</v>
      </c>
      <c r="F47" s="117"/>
      <c r="G47" s="117"/>
      <c r="H47" s="117"/>
      <c r="I47" s="118" t="s">
        <v>99</v>
      </c>
      <c r="J47" s="117"/>
      <c r="K47" s="117"/>
      <c r="L47" s="117"/>
      <c r="M47" s="119"/>
      <c r="N47" s="119"/>
      <c r="O47" s="119"/>
      <c r="P47" s="119"/>
      <c r="Q47" s="119"/>
      <c r="R47" s="119"/>
      <c r="S47" s="119"/>
      <c r="T47" s="119"/>
      <c r="U47" s="119"/>
      <c r="V47" s="118" t="s">
        <v>100</v>
      </c>
      <c r="W47" s="118" t="s">
        <v>101</v>
      </c>
      <c r="X47" s="118" t="s">
        <v>102</v>
      </c>
      <c r="Y47" s="118" t="s">
        <v>103</v>
      </c>
      <c r="Z47" s="120" t="s">
        <v>104</v>
      </c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9256150</v>
      </c>
      <c r="C49" s="51">
        <v>0</v>
      </c>
      <c r="D49" s="128">
        <v>1255894</v>
      </c>
      <c r="E49" s="53">
        <v>2034289</v>
      </c>
      <c r="F49" s="53">
        <v>0</v>
      </c>
      <c r="G49" s="53">
        <v>0</v>
      </c>
      <c r="H49" s="53">
        <v>0</v>
      </c>
      <c r="I49" s="53">
        <v>998313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618393</v>
      </c>
      <c r="W49" s="53">
        <v>581605</v>
      </c>
      <c r="X49" s="53">
        <v>3172977</v>
      </c>
      <c r="Y49" s="53">
        <v>17614741</v>
      </c>
      <c r="Z49" s="129">
        <v>35532362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1110857</v>
      </c>
      <c r="C51" s="51">
        <v>0</v>
      </c>
      <c r="D51" s="128">
        <v>8139</v>
      </c>
      <c r="E51" s="53">
        <v>2159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29">
        <v>1121155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112</v>
      </c>
      <c r="B58" s="5">
        <f>IF(B67=0,0,+(B76/B67)*100)</f>
        <v>99.76454774699309</v>
      </c>
      <c r="C58" s="5">
        <f>IF(C67=0,0,+(C76/C67)*100)</f>
        <v>0</v>
      </c>
      <c r="D58" s="6">
        <f aca="true" t="shared" si="6" ref="D58:Z58">IF(D67=0,0,+(D76/D67)*100)</f>
        <v>95.90606456716954</v>
      </c>
      <c r="E58" s="7">
        <f t="shared" si="6"/>
        <v>95.90606456716954</v>
      </c>
      <c r="F58" s="7">
        <f t="shared" si="6"/>
        <v>25.282507705381956</v>
      </c>
      <c r="G58" s="7">
        <f t="shared" si="6"/>
        <v>141.21647993292788</v>
      </c>
      <c r="H58" s="7">
        <f t="shared" si="6"/>
        <v>160.16685041871273</v>
      </c>
      <c r="I58" s="7">
        <f t="shared" si="6"/>
        <v>58.325407602149426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58.325407602149426</v>
      </c>
      <c r="W58" s="7">
        <f t="shared" si="6"/>
        <v>95.76750111911612</v>
      </c>
      <c r="X58" s="7">
        <f t="shared" si="6"/>
        <v>0</v>
      </c>
      <c r="Y58" s="7">
        <f t="shared" si="6"/>
        <v>0</v>
      </c>
      <c r="Z58" s="8">
        <f t="shared" si="6"/>
        <v>95.90606456716954</v>
      </c>
    </row>
    <row r="59" spans="1:26" ht="13.5">
      <c r="A59" s="36" t="s">
        <v>31</v>
      </c>
      <c r="B59" s="9">
        <f aca="true" t="shared" si="7" ref="B59:Z66">IF(B68=0,0,+(B77/B68)*100)</f>
        <v>102.53521473726393</v>
      </c>
      <c r="C59" s="9">
        <f t="shared" si="7"/>
        <v>0</v>
      </c>
      <c r="D59" s="2">
        <f t="shared" si="7"/>
        <v>100</v>
      </c>
      <c r="E59" s="10">
        <f t="shared" si="7"/>
        <v>100</v>
      </c>
      <c r="F59" s="10">
        <f t="shared" si="7"/>
        <v>7.429464227284195</v>
      </c>
      <c r="G59" s="10">
        <f t="shared" si="7"/>
        <v>-4695.774426641533</v>
      </c>
      <c r="H59" s="10">
        <f t="shared" si="7"/>
        <v>-1910.7617743125065</v>
      </c>
      <c r="I59" s="10">
        <f t="shared" si="7"/>
        <v>26.335504875181154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26.335504875181154</v>
      </c>
      <c r="W59" s="10">
        <f t="shared" si="7"/>
        <v>99.45645576790795</v>
      </c>
      <c r="X59" s="10">
        <f t="shared" si="7"/>
        <v>0</v>
      </c>
      <c r="Y59" s="10">
        <f t="shared" si="7"/>
        <v>0</v>
      </c>
      <c r="Z59" s="11">
        <f t="shared" si="7"/>
        <v>100</v>
      </c>
    </row>
    <row r="60" spans="1:26" ht="13.5">
      <c r="A60" s="37" t="s">
        <v>32</v>
      </c>
      <c r="B60" s="12">
        <f t="shared" si="7"/>
        <v>98.89023488360061</v>
      </c>
      <c r="C60" s="12">
        <f t="shared" si="7"/>
        <v>0</v>
      </c>
      <c r="D60" s="3">
        <f t="shared" si="7"/>
        <v>94.55798503087097</v>
      </c>
      <c r="E60" s="13">
        <f t="shared" si="7"/>
        <v>94.55798503087097</v>
      </c>
      <c r="F60" s="13">
        <f t="shared" si="7"/>
        <v>79.11258625130073</v>
      </c>
      <c r="G60" s="13">
        <f t="shared" si="7"/>
        <v>104.96188472880117</v>
      </c>
      <c r="H60" s="13">
        <f t="shared" si="7"/>
        <v>115.53569485523232</v>
      </c>
      <c r="I60" s="13">
        <f t="shared" si="7"/>
        <v>97.51446426590019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97.51446426590019</v>
      </c>
      <c r="W60" s="13">
        <f t="shared" si="7"/>
        <v>94.55796833822636</v>
      </c>
      <c r="X60" s="13">
        <f t="shared" si="7"/>
        <v>0</v>
      </c>
      <c r="Y60" s="13">
        <f t="shared" si="7"/>
        <v>0</v>
      </c>
      <c r="Z60" s="14">
        <f t="shared" si="7"/>
        <v>94.55798503087097</v>
      </c>
    </row>
    <row r="61" spans="1:26" ht="13.5">
      <c r="A61" s="38" t="s">
        <v>113</v>
      </c>
      <c r="B61" s="12">
        <f t="shared" si="7"/>
        <v>99.26314258946286</v>
      </c>
      <c r="C61" s="12">
        <f t="shared" si="7"/>
        <v>0</v>
      </c>
      <c r="D61" s="3">
        <f t="shared" si="7"/>
        <v>91.77553253551551</v>
      </c>
      <c r="E61" s="13">
        <f t="shared" si="7"/>
        <v>91.77553253551551</v>
      </c>
      <c r="F61" s="13">
        <f t="shared" si="7"/>
        <v>85.44889517174674</v>
      </c>
      <c r="G61" s="13">
        <f t="shared" si="7"/>
        <v>102.64170291459556</v>
      </c>
      <c r="H61" s="13">
        <f t="shared" si="7"/>
        <v>109.14079323212877</v>
      </c>
      <c r="I61" s="13">
        <f t="shared" si="7"/>
        <v>97.95898803747686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97.95898803747686</v>
      </c>
      <c r="W61" s="13">
        <f t="shared" si="7"/>
        <v>91.81223046311887</v>
      </c>
      <c r="X61" s="13">
        <f t="shared" si="7"/>
        <v>0</v>
      </c>
      <c r="Y61" s="13">
        <f t="shared" si="7"/>
        <v>0</v>
      </c>
      <c r="Z61" s="14">
        <f t="shared" si="7"/>
        <v>91.77553253551551</v>
      </c>
    </row>
    <row r="62" spans="1:26" ht="13.5">
      <c r="A62" s="38" t="s">
        <v>114</v>
      </c>
      <c r="B62" s="12">
        <f t="shared" si="7"/>
        <v>101.67211629858737</v>
      </c>
      <c r="C62" s="12">
        <f t="shared" si="7"/>
        <v>0</v>
      </c>
      <c r="D62" s="3">
        <f t="shared" si="7"/>
        <v>100.00003641329084</v>
      </c>
      <c r="E62" s="13">
        <f t="shared" si="7"/>
        <v>100.00003641329084</v>
      </c>
      <c r="F62" s="13">
        <f t="shared" si="7"/>
        <v>57.39857169242135</v>
      </c>
      <c r="G62" s="13">
        <f t="shared" si="7"/>
        <v>106.55972959141502</v>
      </c>
      <c r="H62" s="13">
        <f t="shared" si="7"/>
        <v>83.01989271266721</v>
      </c>
      <c r="I62" s="13">
        <f t="shared" si="7"/>
        <v>76.61567641275838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76.61567641275838</v>
      </c>
      <c r="W62" s="13">
        <f t="shared" si="7"/>
        <v>100.03999777061607</v>
      </c>
      <c r="X62" s="13">
        <f t="shared" si="7"/>
        <v>0</v>
      </c>
      <c r="Y62" s="13">
        <f t="shared" si="7"/>
        <v>0</v>
      </c>
      <c r="Z62" s="14">
        <f t="shared" si="7"/>
        <v>100.00003641329084</v>
      </c>
    </row>
    <row r="63" spans="1:26" ht="13.5">
      <c r="A63" s="38" t="s">
        <v>115</v>
      </c>
      <c r="B63" s="12">
        <f t="shared" si="7"/>
        <v>100.9565608270723</v>
      </c>
      <c r="C63" s="12">
        <f t="shared" si="7"/>
        <v>0</v>
      </c>
      <c r="D63" s="3">
        <f t="shared" si="7"/>
        <v>100.0000289611631</v>
      </c>
      <c r="E63" s="13">
        <f t="shared" si="7"/>
        <v>100.0000289611631</v>
      </c>
      <c r="F63" s="13">
        <f t="shared" si="7"/>
        <v>53.986778800594195</v>
      </c>
      <c r="G63" s="13">
        <f t="shared" si="7"/>
        <v>69.43368346986983</v>
      </c>
      <c r="H63" s="13">
        <f t="shared" si="7"/>
        <v>89.7895938672321</v>
      </c>
      <c r="I63" s="13">
        <f t="shared" si="7"/>
        <v>68.0004338562851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68.0004338562851</v>
      </c>
      <c r="W63" s="13">
        <f t="shared" si="7"/>
        <v>100.0400693260183</v>
      </c>
      <c r="X63" s="13">
        <f t="shared" si="7"/>
        <v>0</v>
      </c>
      <c r="Y63" s="13">
        <f t="shared" si="7"/>
        <v>0</v>
      </c>
      <c r="Z63" s="14">
        <f t="shared" si="7"/>
        <v>100.0000289611631</v>
      </c>
    </row>
    <row r="64" spans="1:26" ht="13.5">
      <c r="A64" s="38" t="s">
        <v>116</v>
      </c>
      <c r="B64" s="12">
        <f t="shared" si="7"/>
        <v>0</v>
      </c>
      <c r="C64" s="12">
        <f t="shared" si="7"/>
        <v>0</v>
      </c>
      <c r="D64" s="3">
        <f t="shared" si="7"/>
        <v>99.99994751344968</v>
      </c>
      <c r="E64" s="13">
        <f t="shared" si="7"/>
        <v>99.99994751344968</v>
      </c>
      <c r="F64" s="13">
        <f t="shared" si="7"/>
        <v>46.42861642483674</v>
      </c>
      <c r="G64" s="13">
        <f t="shared" si="7"/>
        <v>75.3756885183386</v>
      </c>
      <c r="H64" s="13">
        <f t="shared" si="7"/>
        <v>111.55706550676202</v>
      </c>
      <c r="I64" s="13">
        <f t="shared" si="7"/>
        <v>70.59798364394338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70.59798364394338</v>
      </c>
      <c r="W64" s="13">
        <f t="shared" si="7"/>
        <v>100.04001077455504</v>
      </c>
      <c r="X64" s="13">
        <f t="shared" si="7"/>
        <v>0</v>
      </c>
      <c r="Y64" s="13">
        <f t="shared" si="7"/>
        <v>0</v>
      </c>
      <c r="Z64" s="14">
        <f t="shared" si="7"/>
        <v>99.99994751344968</v>
      </c>
    </row>
    <row r="65" spans="1:26" ht="13.5">
      <c r="A65" s="38" t="s">
        <v>117</v>
      </c>
      <c r="B65" s="12">
        <f t="shared" si="7"/>
        <v>0.2510929942928741</v>
      </c>
      <c r="C65" s="12">
        <f t="shared" si="7"/>
        <v>0</v>
      </c>
      <c r="D65" s="3">
        <f t="shared" si="7"/>
        <v>99.96000000000001</v>
      </c>
      <c r="E65" s="13">
        <f t="shared" si="7"/>
        <v>99.96000000000001</v>
      </c>
      <c r="F65" s="13">
        <f t="shared" si="7"/>
        <v>80218.92655367231</v>
      </c>
      <c r="G65" s="13">
        <f t="shared" si="7"/>
        <v>690241.304347826</v>
      </c>
      <c r="H65" s="13">
        <f t="shared" si="7"/>
        <v>48686.0853432282</v>
      </c>
      <c r="I65" s="13">
        <f t="shared" si="7"/>
        <v>82342.8216797683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82342.8216797683</v>
      </c>
      <c r="W65" s="13">
        <f t="shared" si="7"/>
        <v>100</v>
      </c>
      <c r="X65" s="13">
        <f t="shared" si="7"/>
        <v>0</v>
      </c>
      <c r="Y65" s="13">
        <f t="shared" si="7"/>
        <v>0</v>
      </c>
      <c r="Z65" s="14">
        <f t="shared" si="7"/>
        <v>99.96000000000001</v>
      </c>
    </row>
    <row r="66" spans="1:26" ht="13.5">
      <c r="A66" s="39" t="s">
        <v>118</v>
      </c>
      <c r="B66" s="15">
        <f t="shared" si="7"/>
        <v>100</v>
      </c>
      <c r="C66" s="15">
        <f t="shared" si="7"/>
        <v>0</v>
      </c>
      <c r="D66" s="4">
        <f t="shared" si="7"/>
        <v>99.99969230769231</v>
      </c>
      <c r="E66" s="16">
        <f t="shared" si="7"/>
        <v>99.99969230769231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100.0397081909687</v>
      </c>
      <c r="X66" s="16">
        <f t="shared" si="7"/>
        <v>0</v>
      </c>
      <c r="Y66" s="16">
        <f t="shared" si="7"/>
        <v>0</v>
      </c>
      <c r="Z66" s="17">
        <f t="shared" si="7"/>
        <v>99.99969230769231</v>
      </c>
    </row>
    <row r="67" spans="1:26" ht="13.5" hidden="1">
      <c r="A67" s="40" t="s">
        <v>119</v>
      </c>
      <c r="B67" s="23">
        <v>103361933</v>
      </c>
      <c r="C67" s="23"/>
      <c r="D67" s="24">
        <v>127413050</v>
      </c>
      <c r="E67" s="25">
        <v>127413050</v>
      </c>
      <c r="F67" s="25">
        <v>36285028</v>
      </c>
      <c r="G67" s="25">
        <v>6643595</v>
      </c>
      <c r="H67" s="25">
        <v>6365462</v>
      </c>
      <c r="I67" s="25">
        <v>49294085</v>
      </c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>
        <v>49294085</v>
      </c>
      <c r="W67" s="25">
        <v>31853263</v>
      </c>
      <c r="X67" s="25"/>
      <c r="Y67" s="24"/>
      <c r="Z67" s="26">
        <v>127413050</v>
      </c>
    </row>
    <row r="68" spans="1:26" ht="13.5" hidden="1">
      <c r="A68" s="36" t="s">
        <v>31</v>
      </c>
      <c r="B68" s="18">
        <v>24599573</v>
      </c>
      <c r="C68" s="18"/>
      <c r="D68" s="19">
        <v>30262450</v>
      </c>
      <c r="E68" s="20">
        <v>30262450</v>
      </c>
      <c r="F68" s="20">
        <v>27306747</v>
      </c>
      <c r="G68" s="20">
        <v>-50928</v>
      </c>
      <c r="H68" s="20">
        <v>-142365</v>
      </c>
      <c r="I68" s="20">
        <v>27113454</v>
      </c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>
        <v>27113454</v>
      </c>
      <c r="W68" s="20">
        <v>7562586</v>
      </c>
      <c r="X68" s="20"/>
      <c r="Y68" s="19"/>
      <c r="Z68" s="22">
        <v>30262450</v>
      </c>
    </row>
    <row r="69" spans="1:26" ht="13.5" hidden="1">
      <c r="A69" s="37" t="s">
        <v>32</v>
      </c>
      <c r="B69" s="18">
        <v>78126442</v>
      </c>
      <c r="C69" s="18"/>
      <c r="D69" s="19">
        <v>95850600</v>
      </c>
      <c r="E69" s="20">
        <v>95850600</v>
      </c>
      <c r="F69" s="20">
        <v>9031458</v>
      </c>
      <c r="G69" s="20">
        <v>6659929</v>
      </c>
      <c r="H69" s="20">
        <v>6469952</v>
      </c>
      <c r="I69" s="20">
        <v>22161339</v>
      </c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>
        <v>22161339</v>
      </c>
      <c r="W69" s="20">
        <v>23962650</v>
      </c>
      <c r="X69" s="20"/>
      <c r="Y69" s="19"/>
      <c r="Z69" s="22">
        <v>95850600</v>
      </c>
    </row>
    <row r="70" spans="1:26" ht="13.5" hidden="1">
      <c r="A70" s="38" t="s">
        <v>113</v>
      </c>
      <c r="B70" s="18">
        <v>50543293</v>
      </c>
      <c r="C70" s="18"/>
      <c r="D70" s="19">
        <v>63423000</v>
      </c>
      <c r="E70" s="20">
        <v>63423000</v>
      </c>
      <c r="F70" s="20">
        <v>5510585</v>
      </c>
      <c r="G70" s="20">
        <v>4464393</v>
      </c>
      <c r="H70" s="20">
        <v>4295590</v>
      </c>
      <c r="I70" s="20">
        <v>14270568</v>
      </c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>
        <v>14270568</v>
      </c>
      <c r="W70" s="20">
        <v>15849408</v>
      </c>
      <c r="X70" s="20"/>
      <c r="Y70" s="19"/>
      <c r="Z70" s="22">
        <v>63423000</v>
      </c>
    </row>
    <row r="71" spans="1:26" ht="13.5" hidden="1">
      <c r="A71" s="38" t="s">
        <v>114</v>
      </c>
      <c r="B71" s="18">
        <v>9364241</v>
      </c>
      <c r="C71" s="18"/>
      <c r="D71" s="19">
        <v>10985000</v>
      </c>
      <c r="E71" s="20">
        <v>10985000</v>
      </c>
      <c r="F71" s="20">
        <v>1169496</v>
      </c>
      <c r="G71" s="20">
        <v>568621</v>
      </c>
      <c r="H71" s="20">
        <v>850613</v>
      </c>
      <c r="I71" s="20">
        <v>2588730</v>
      </c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>
        <v>2588730</v>
      </c>
      <c r="W71" s="20">
        <v>2745153</v>
      </c>
      <c r="X71" s="20"/>
      <c r="Y71" s="19"/>
      <c r="Z71" s="22">
        <v>10985000</v>
      </c>
    </row>
    <row r="72" spans="1:26" ht="13.5" hidden="1">
      <c r="A72" s="38" t="s">
        <v>115</v>
      </c>
      <c r="B72" s="18">
        <v>11209951</v>
      </c>
      <c r="C72" s="18"/>
      <c r="D72" s="19">
        <v>13811600</v>
      </c>
      <c r="E72" s="20">
        <v>13811600</v>
      </c>
      <c r="F72" s="20">
        <v>1398209</v>
      </c>
      <c r="G72" s="20">
        <v>994850</v>
      </c>
      <c r="H72" s="20">
        <v>833816</v>
      </c>
      <c r="I72" s="20">
        <v>3226875</v>
      </c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>
        <v>3226875</v>
      </c>
      <c r="W72" s="20">
        <v>3451518</v>
      </c>
      <c r="X72" s="20"/>
      <c r="Y72" s="19"/>
      <c r="Z72" s="22">
        <v>13811600</v>
      </c>
    </row>
    <row r="73" spans="1:26" ht="13.5" hidden="1">
      <c r="A73" s="38" t="s">
        <v>116</v>
      </c>
      <c r="B73" s="18"/>
      <c r="C73" s="18"/>
      <c r="D73" s="19">
        <v>7621000</v>
      </c>
      <c r="E73" s="20">
        <v>7621000</v>
      </c>
      <c r="F73" s="20">
        <v>952460</v>
      </c>
      <c r="G73" s="20">
        <v>631973</v>
      </c>
      <c r="H73" s="20">
        <v>488316</v>
      </c>
      <c r="I73" s="20">
        <v>2072749</v>
      </c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>
        <v>2072749</v>
      </c>
      <c r="W73" s="20">
        <v>1904487</v>
      </c>
      <c r="X73" s="20"/>
      <c r="Y73" s="19"/>
      <c r="Z73" s="22">
        <v>7621000</v>
      </c>
    </row>
    <row r="74" spans="1:26" ht="13.5" hidden="1">
      <c r="A74" s="38" t="s">
        <v>117</v>
      </c>
      <c r="B74" s="18">
        <v>7008957</v>
      </c>
      <c r="C74" s="18"/>
      <c r="D74" s="19">
        <v>10000</v>
      </c>
      <c r="E74" s="20">
        <v>10000</v>
      </c>
      <c r="F74" s="20">
        <v>708</v>
      </c>
      <c r="G74" s="20">
        <v>92</v>
      </c>
      <c r="H74" s="20">
        <v>1617</v>
      </c>
      <c r="I74" s="20">
        <v>2417</v>
      </c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>
        <v>2417</v>
      </c>
      <c r="W74" s="20">
        <v>2499</v>
      </c>
      <c r="X74" s="20"/>
      <c r="Y74" s="19"/>
      <c r="Z74" s="22">
        <v>10000</v>
      </c>
    </row>
    <row r="75" spans="1:26" ht="13.5" hidden="1">
      <c r="A75" s="39" t="s">
        <v>118</v>
      </c>
      <c r="B75" s="27">
        <v>635918</v>
      </c>
      <c r="C75" s="27"/>
      <c r="D75" s="28">
        <v>1300000</v>
      </c>
      <c r="E75" s="29">
        <v>1300000</v>
      </c>
      <c r="F75" s="29">
        <v>-53177</v>
      </c>
      <c r="G75" s="29">
        <v>34594</v>
      </c>
      <c r="H75" s="29">
        <v>37875</v>
      </c>
      <c r="I75" s="29">
        <v>19292</v>
      </c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>
        <v>19292</v>
      </c>
      <c r="W75" s="29">
        <v>324870</v>
      </c>
      <c r="X75" s="29"/>
      <c r="Y75" s="28"/>
      <c r="Z75" s="30">
        <v>1300000</v>
      </c>
    </row>
    <row r="76" spans="1:26" ht="13.5" hidden="1">
      <c r="A76" s="41" t="s">
        <v>120</v>
      </c>
      <c r="B76" s="31">
        <v>103118565</v>
      </c>
      <c r="C76" s="31"/>
      <c r="D76" s="32">
        <v>122196842</v>
      </c>
      <c r="E76" s="33">
        <v>122196842</v>
      </c>
      <c r="F76" s="33">
        <v>9173765</v>
      </c>
      <c r="G76" s="33">
        <v>9381851</v>
      </c>
      <c r="H76" s="33">
        <v>10195360</v>
      </c>
      <c r="I76" s="33">
        <v>28750976</v>
      </c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>
        <v>28750976</v>
      </c>
      <c r="W76" s="33">
        <v>30505074</v>
      </c>
      <c r="X76" s="33"/>
      <c r="Y76" s="32"/>
      <c r="Z76" s="34">
        <v>122196842</v>
      </c>
    </row>
    <row r="77" spans="1:26" ht="13.5" hidden="1">
      <c r="A77" s="36" t="s">
        <v>31</v>
      </c>
      <c r="B77" s="18">
        <v>25223225</v>
      </c>
      <c r="C77" s="18"/>
      <c r="D77" s="19">
        <v>30262450</v>
      </c>
      <c r="E77" s="20">
        <v>30262450</v>
      </c>
      <c r="F77" s="20">
        <v>2028745</v>
      </c>
      <c r="G77" s="20">
        <v>2391464</v>
      </c>
      <c r="H77" s="20">
        <v>2720256</v>
      </c>
      <c r="I77" s="20">
        <v>7140465</v>
      </c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>
        <v>7140465</v>
      </c>
      <c r="W77" s="20">
        <v>7521480</v>
      </c>
      <c r="X77" s="20"/>
      <c r="Y77" s="19"/>
      <c r="Z77" s="22">
        <v>30262450</v>
      </c>
    </row>
    <row r="78" spans="1:26" ht="13.5" hidden="1">
      <c r="A78" s="37" t="s">
        <v>32</v>
      </c>
      <c r="B78" s="18">
        <v>77259422</v>
      </c>
      <c r="C78" s="18"/>
      <c r="D78" s="19">
        <v>90634396</v>
      </c>
      <c r="E78" s="20">
        <v>90634396</v>
      </c>
      <c r="F78" s="20">
        <v>7145020</v>
      </c>
      <c r="G78" s="20">
        <v>6990387</v>
      </c>
      <c r="H78" s="20">
        <v>7475104</v>
      </c>
      <c r="I78" s="20">
        <v>21610511</v>
      </c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>
        <v>21610511</v>
      </c>
      <c r="W78" s="20">
        <v>22658595</v>
      </c>
      <c r="X78" s="20"/>
      <c r="Y78" s="19"/>
      <c r="Z78" s="22">
        <v>90634396</v>
      </c>
    </row>
    <row r="79" spans="1:26" ht="13.5" hidden="1">
      <c r="A79" s="38" t="s">
        <v>113</v>
      </c>
      <c r="B79" s="18">
        <v>50170861</v>
      </c>
      <c r="C79" s="18"/>
      <c r="D79" s="19">
        <v>58206796</v>
      </c>
      <c r="E79" s="20">
        <v>58206796</v>
      </c>
      <c r="F79" s="20">
        <v>4708734</v>
      </c>
      <c r="G79" s="20">
        <v>4582329</v>
      </c>
      <c r="H79" s="20">
        <v>4688241</v>
      </c>
      <c r="I79" s="20">
        <v>13979304</v>
      </c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>
        <v>13979304</v>
      </c>
      <c r="W79" s="20">
        <v>14551695</v>
      </c>
      <c r="X79" s="20"/>
      <c r="Y79" s="19"/>
      <c r="Z79" s="22">
        <v>58206796</v>
      </c>
    </row>
    <row r="80" spans="1:26" ht="13.5" hidden="1">
      <c r="A80" s="38" t="s">
        <v>114</v>
      </c>
      <c r="B80" s="18">
        <v>9520822</v>
      </c>
      <c r="C80" s="18"/>
      <c r="D80" s="19">
        <v>10985004</v>
      </c>
      <c r="E80" s="20">
        <v>10985004</v>
      </c>
      <c r="F80" s="20">
        <v>671274</v>
      </c>
      <c r="G80" s="20">
        <v>605921</v>
      </c>
      <c r="H80" s="20">
        <v>706178</v>
      </c>
      <c r="I80" s="20">
        <v>1983373</v>
      </c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>
        <v>1983373</v>
      </c>
      <c r="W80" s="20">
        <v>2746251</v>
      </c>
      <c r="X80" s="20"/>
      <c r="Y80" s="19"/>
      <c r="Z80" s="22">
        <v>10985004</v>
      </c>
    </row>
    <row r="81" spans="1:26" ht="13.5" hidden="1">
      <c r="A81" s="38" t="s">
        <v>115</v>
      </c>
      <c r="B81" s="18">
        <v>11317181</v>
      </c>
      <c r="C81" s="18"/>
      <c r="D81" s="19">
        <v>13811604</v>
      </c>
      <c r="E81" s="20">
        <v>13811604</v>
      </c>
      <c r="F81" s="20">
        <v>754848</v>
      </c>
      <c r="G81" s="20">
        <v>690761</v>
      </c>
      <c r="H81" s="20">
        <v>748680</v>
      </c>
      <c r="I81" s="20">
        <v>2194289</v>
      </c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>
        <v>2194289</v>
      </c>
      <c r="W81" s="20">
        <v>3452901</v>
      </c>
      <c r="X81" s="20"/>
      <c r="Y81" s="19"/>
      <c r="Z81" s="22">
        <v>13811604</v>
      </c>
    </row>
    <row r="82" spans="1:26" ht="13.5" hidden="1">
      <c r="A82" s="38" t="s">
        <v>116</v>
      </c>
      <c r="B82" s="18">
        <v>6232959</v>
      </c>
      <c r="C82" s="18"/>
      <c r="D82" s="19">
        <v>7620996</v>
      </c>
      <c r="E82" s="20">
        <v>7620996</v>
      </c>
      <c r="F82" s="20">
        <v>442214</v>
      </c>
      <c r="G82" s="20">
        <v>476354</v>
      </c>
      <c r="H82" s="20">
        <v>544751</v>
      </c>
      <c r="I82" s="20">
        <v>1463319</v>
      </c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>
        <v>1463319</v>
      </c>
      <c r="W82" s="20">
        <v>1905249</v>
      </c>
      <c r="X82" s="20"/>
      <c r="Y82" s="19"/>
      <c r="Z82" s="22">
        <v>7620996</v>
      </c>
    </row>
    <row r="83" spans="1:26" ht="13.5" hidden="1">
      <c r="A83" s="38" t="s">
        <v>117</v>
      </c>
      <c r="B83" s="18">
        <v>17599</v>
      </c>
      <c r="C83" s="18"/>
      <c r="D83" s="19">
        <v>9996</v>
      </c>
      <c r="E83" s="20">
        <v>9996</v>
      </c>
      <c r="F83" s="20">
        <v>567950</v>
      </c>
      <c r="G83" s="20">
        <v>635022</v>
      </c>
      <c r="H83" s="20">
        <v>787254</v>
      </c>
      <c r="I83" s="20">
        <v>1990226</v>
      </c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>
        <v>1990226</v>
      </c>
      <c r="W83" s="20">
        <v>2499</v>
      </c>
      <c r="X83" s="20"/>
      <c r="Y83" s="19"/>
      <c r="Z83" s="22">
        <v>9996</v>
      </c>
    </row>
    <row r="84" spans="1:26" ht="13.5" hidden="1">
      <c r="A84" s="39" t="s">
        <v>118</v>
      </c>
      <c r="B84" s="27">
        <v>635918</v>
      </c>
      <c r="C84" s="27"/>
      <c r="D84" s="28">
        <v>1299996</v>
      </c>
      <c r="E84" s="29">
        <v>1299996</v>
      </c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>
        <v>324999</v>
      </c>
      <c r="X84" s="29"/>
      <c r="Y84" s="28"/>
      <c r="Z84" s="30">
        <v>1299996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133" t="s">
        <v>82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0</v>
      </c>
      <c r="C5" s="18">
        <v>0</v>
      </c>
      <c r="D5" s="58">
        <v>0</v>
      </c>
      <c r="E5" s="59">
        <v>0</v>
      </c>
      <c r="F5" s="59">
        <v>0</v>
      </c>
      <c r="G5" s="59">
        <v>0</v>
      </c>
      <c r="H5" s="59">
        <v>0</v>
      </c>
      <c r="I5" s="59">
        <v>0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0</v>
      </c>
      <c r="W5" s="59">
        <v>0</v>
      </c>
      <c r="X5" s="59">
        <v>0</v>
      </c>
      <c r="Y5" s="60">
        <v>0</v>
      </c>
      <c r="Z5" s="61">
        <v>0</v>
      </c>
    </row>
    <row r="6" spans="1:26" ht="13.5">
      <c r="A6" s="57" t="s">
        <v>32</v>
      </c>
      <c r="B6" s="18">
        <v>645663</v>
      </c>
      <c r="C6" s="18">
        <v>0</v>
      </c>
      <c r="D6" s="58">
        <v>648130</v>
      </c>
      <c r="E6" s="59">
        <v>693130</v>
      </c>
      <c r="F6" s="59">
        <v>317543</v>
      </c>
      <c r="G6" s="59">
        <v>0</v>
      </c>
      <c r="H6" s="59">
        <v>0</v>
      </c>
      <c r="I6" s="59">
        <v>317543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317543</v>
      </c>
      <c r="W6" s="59">
        <v>355914</v>
      </c>
      <c r="X6" s="59">
        <v>-38371</v>
      </c>
      <c r="Y6" s="60">
        <v>-10.78</v>
      </c>
      <c r="Z6" s="61">
        <v>693130</v>
      </c>
    </row>
    <row r="7" spans="1:26" ht="13.5">
      <c r="A7" s="57" t="s">
        <v>33</v>
      </c>
      <c r="B7" s="18">
        <v>1290199</v>
      </c>
      <c r="C7" s="18">
        <v>0</v>
      </c>
      <c r="D7" s="58">
        <v>500000</v>
      </c>
      <c r="E7" s="59">
        <v>500000</v>
      </c>
      <c r="F7" s="59">
        <v>54305</v>
      </c>
      <c r="G7" s="59">
        <v>0</v>
      </c>
      <c r="H7" s="59">
        <v>1450</v>
      </c>
      <c r="I7" s="59">
        <v>55755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55755</v>
      </c>
      <c r="W7" s="59">
        <v>76239</v>
      </c>
      <c r="X7" s="59">
        <v>-20484</v>
      </c>
      <c r="Y7" s="60">
        <v>-26.87</v>
      </c>
      <c r="Z7" s="61">
        <v>500000</v>
      </c>
    </row>
    <row r="8" spans="1:26" ht="13.5">
      <c r="A8" s="57" t="s">
        <v>34</v>
      </c>
      <c r="B8" s="18">
        <v>101746205</v>
      </c>
      <c r="C8" s="18">
        <v>0</v>
      </c>
      <c r="D8" s="58">
        <v>95423040</v>
      </c>
      <c r="E8" s="59">
        <v>55986080</v>
      </c>
      <c r="F8" s="59">
        <v>27649699</v>
      </c>
      <c r="G8" s="59">
        <v>0</v>
      </c>
      <c r="H8" s="59">
        <v>0</v>
      </c>
      <c r="I8" s="59">
        <v>27649699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27649699</v>
      </c>
      <c r="W8" s="59">
        <v>39301221</v>
      </c>
      <c r="X8" s="59">
        <v>-11651522</v>
      </c>
      <c r="Y8" s="60">
        <v>-29.65</v>
      </c>
      <c r="Z8" s="61">
        <v>55986080</v>
      </c>
    </row>
    <row r="9" spans="1:26" ht="13.5">
      <c r="A9" s="57" t="s">
        <v>35</v>
      </c>
      <c r="B9" s="18">
        <v>16371728</v>
      </c>
      <c r="C9" s="18">
        <v>0</v>
      </c>
      <c r="D9" s="58">
        <v>17349890</v>
      </c>
      <c r="E9" s="59">
        <v>65771540</v>
      </c>
      <c r="F9" s="59">
        <v>7704824</v>
      </c>
      <c r="G9" s="59">
        <v>820584</v>
      </c>
      <c r="H9" s="59">
        <v>10657891</v>
      </c>
      <c r="I9" s="59">
        <v>19183299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19183299</v>
      </c>
      <c r="W9" s="59">
        <v>9911405</v>
      </c>
      <c r="X9" s="59">
        <v>9271894</v>
      </c>
      <c r="Y9" s="60">
        <v>93.55</v>
      </c>
      <c r="Z9" s="61">
        <v>65771540</v>
      </c>
    </row>
    <row r="10" spans="1:26" ht="25.5">
      <c r="A10" s="62" t="s">
        <v>105</v>
      </c>
      <c r="B10" s="63">
        <f>SUM(B5:B9)</f>
        <v>120053795</v>
      </c>
      <c r="C10" s="63">
        <f>SUM(C5:C9)</f>
        <v>0</v>
      </c>
      <c r="D10" s="64">
        <f aca="true" t="shared" si="0" ref="D10:Z10">SUM(D5:D9)</f>
        <v>113921060</v>
      </c>
      <c r="E10" s="65">
        <f t="shared" si="0"/>
        <v>122950750</v>
      </c>
      <c r="F10" s="65">
        <f t="shared" si="0"/>
        <v>35726371</v>
      </c>
      <c r="G10" s="65">
        <f t="shared" si="0"/>
        <v>820584</v>
      </c>
      <c r="H10" s="65">
        <f t="shared" si="0"/>
        <v>10659341</v>
      </c>
      <c r="I10" s="65">
        <f t="shared" si="0"/>
        <v>47206296</v>
      </c>
      <c r="J10" s="65">
        <f t="shared" si="0"/>
        <v>0</v>
      </c>
      <c r="K10" s="65">
        <f t="shared" si="0"/>
        <v>0</v>
      </c>
      <c r="L10" s="65">
        <f t="shared" si="0"/>
        <v>0</v>
      </c>
      <c r="M10" s="65">
        <f t="shared" si="0"/>
        <v>0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47206296</v>
      </c>
      <c r="W10" s="65">
        <f t="shared" si="0"/>
        <v>49644779</v>
      </c>
      <c r="X10" s="65">
        <f t="shared" si="0"/>
        <v>-2438483</v>
      </c>
      <c r="Y10" s="66">
        <f>+IF(W10&lt;&gt;0,(X10/W10)*100,0)</f>
        <v>-4.91186193013368</v>
      </c>
      <c r="Z10" s="67">
        <f t="shared" si="0"/>
        <v>122950750</v>
      </c>
    </row>
    <row r="11" spans="1:26" ht="13.5">
      <c r="A11" s="57" t="s">
        <v>36</v>
      </c>
      <c r="B11" s="18">
        <v>58065254</v>
      </c>
      <c r="C11" s="18">
        <v>0</v>
      </c>
      <c r="D11" s="58">
        <v>63417020</v>
      </c>
      <c r="E11" s="59">
        <v>63133310</v>
      </c>
      <c r="F11" s="59">
        <v>5020799</v>
      </c>
      <c r="G11" s="59">
        <v>5159232</v>
      </c>
      <c r="H11" s="59">
        <v>4635044</v>
      </c>
      <c r="I11" s="59">
        <v>14815075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14815075</v>
      </c>
      <c r="W11" s="59">
        <v>15901581</v>
      </c>
      <c r="X11" s="59">
        <v>-1086506</v>
      </c>
      <c r="Y11" s="60">
        <v>-6.83</v>
      </c>
      <c r="Z11" s="61">
        <v>63133310</v>
      </c>
    </row>
    <row r="12" spans="1:26" ht="13.5">
      <c r="A12" s="57" t="s">
        <v>37</v>
      </c>
      <c r="B12" s="18">
        <v>5144455</v>
      </c>
      <c r="C12" s="18">
        <v>0</v>
      </c>
      <c r="D12" s="58">
        <v>5035810</v>
      </c>
      <c r="E12" s="59">
        <v>5033930</v>
      </c>
      <c r="F12" s="59">
        <v>374788</v>
      </c>
      <c r="G12" s="59">
        <v>415000</v>
      </c>
      <c r="H12" s="59">
        <v>450296</v>
      </c>
      <c r="I12" s="59">
        <v>1240084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1240084</v>
      </c>
      <c r="W12" s="59">
        <v>1027909</v>
      </c>
      <c r="X12" s="59">
        <v>212175</v>
      </c>
      <c r="Y12" s="60">
        <v>20.64</v>
      </c>
      <c r="Z12" s="61">
        <v>5033930</v>
      </c>
    </row>
    <row r="13" spans="1:26" ht="13.5">
      <c r="A13" s="57" t="s">
        <v>106</v>
      </c>
      <c r="B13" s="18">
        <v>1915937</v>
      </c>
      <c r="C13" s="18">
        <v>0</v>
      </c>
      <c r="D13" s="58">
        <v>1996760</v>
      </c>
      <c r="E13" s="59">
        <v>1812170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11250</v>
      </c>
      <c r="X13" s="59">
        <v>-11250</v>
      </c>
      <c r="Y13" s="60">
        <v>-100</v>
      </c>
      <c r="Z13" s="61">
        <v>1812170</v>
      </c>
    </row>
    <row r="14" spans="1:26" ht="13.5">
      <c r="A14" s="57" t="s">
        <v>38</v>
      </c>
      <c r="B14" s="18">
        <v>861227</v>
      </c>
      <c r="C14" s="18">
        <v>0</v>
      </c>
      <c r="D14" s="58">
        <v>140540</v>
      </c>
      <c r="E14" s="59">
        <v>146600</v>
      </c>
      <c r="F14" s="59">
        <v>0</v>
      </c>
      <c r="G14" s="59">
        <v>80191</v>
      </c>
      <c r="H14" s="59">
        <v>44922</v>
      </c>
      <c r="I14" s="59">
        <v>125113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125113</v>
      </c>
      <c r="W14" s="59">
        <v>3176</v>
      </c>
      <c r="X14" s="59">
        <v>121937</v>
      </c>
      <c r="Y14" s="60">
        <v>3839.33</v>
      </c>
      <c r="Z14" s="61">
        <v>146600</v>
      </c>
    </row>
    <row r="15" spans="1:26" ht="13.5">
      <c r="A15" s="57" t="s">
        <v>39</v>
      </c>
      <c r="B15" s="18">
        <v>0</v>
      </c>
      <c r="C15" s="18">
        <v>0</v>
      </c>
      <c r="D15" s="58">
        <v>0</v>
      </c>
      <c r="E15" s="59">
        <v>0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0</v>
      </c>
      <c r="W15" s="59">
        <v>3907571</v>
      </c>
      <c r="X15" s="59">
        <v>-3907571</v>
      </c>
      <c r="Y15" s="60">
        <v>-100</v>
      </c>
      <c r="Z15" s="61">
        <v>0</v>
      </c>
    </row>
    <row r="16" spans="1:26" ht="13.5">
      <c r="A16" s="68" t="s">
        <v>40</v>
      </c>
      <c r="B16" s="18">
        <v>0</v>
      </c>
      <c r="C16" s="18">
        <v>0</v>
      </c>
      <c r="D16" s="58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>
        <v>0</v>
      </c>
      <c r="X16" s="59">
        <v>0</v>
      </c>
      <c r="Y16" s="60">
        <v>0</v>
      </c>
      <c r="Z16" s="61">
        <v>0</v>
      </c>
    </row>
    <row r="17" spans="1:26" ht="13.5">
      <c r="A17" s="57" t="s">
        <v>41</v>
      </c>
      <c r="B17" s="18">
        <v>56316900</v>
      </c>
      <c r="C17" s="18">
        <v>0</v>
      </c>
      <c r="D17" s="58">
        <v>46375640</v>
      </c>
      <c r="E17" s="59">
        <v>55409500</v>
      </c>
      <c r="F17" s="59">
        <v>1442765</v>
      </c>
      <c r="G17" s="59">
        <v>3543755</v>
      </c>
      <c r="H17" s="59">
        <v>5321981</v>
      </c>
      <c r="I17" s="59">
        <v>10308501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10308501</v>
      </c>
      <c r="W17" s="59">
        <v>6306194</v>
      </c>
      <c r="X17" s="59">
        <v>4002307</v>
      </c>
      <c r="Y17" s="60">
        <v>63.47</v>
      </c>
      <c r="Z17" s="61">
        <v>55409500</v>
      </c>
    </row>
    <row r="18" spans="1:26" ht="13.5">
      <c r="A18" s="69" t="s">
        <v>42</v>
      </c>
      <c r="B18" s="70">
        <f>SUM(B11:B17)</f>
        <v>122303773</v>
      </c>
      <c r="C18" s="70">
        <f>SUM(C11:C17)</f>
        <v>0</v>
      </c>
      <c r="D18" s="71">
        <f aca="true" t="shared" si="1" ref="D18:Z18">SUM(D11:D17)</f>
        <v>116965770</v>
      </c>
      <c r="E18" s="72">
        <f t="shared" si="1"/>
        <v>125535510</v>
      </c>
      <c r="F18" s="72">
        <f t="shared" si="1"/>
        <v>6838352</v>
      </c>
      <c r="G18" s="72">
        <f t="shared" si="1"/>
        <v>9198178</v>
      </c>
      <c r="H18" s="72">
        <f t="shared" si="1"/>
        <v>10452243</v>
      </c>
      <c r="I18" s="72">
        <f t="shared" si="1"/>
        <v>26488773</v>
      </c>
      <c r="J18" s="72">
        <f t="shared" si="1"/>
        <v>0</v>
      </c>
      <c r="K18" s="72">
        <f t="shared" si="1"/>
        <v>0</v>
      </c>
      <c r="L18" s="72">
        <f t="shared" si="1"/>
        <v>0</v>
      </c>
      <c r="M18" s="72">
        <f t="shared" si="1"/>
        <v>0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26488773</v>
      </c>
      <c r="W18" s="72">
        <f t="shared" si="1"/>
        <v>27157681</v>
      </c>
      <c r="X18" s="72">
        <f t="shared" si="1"/>
        <v>-668908</v>
      </c>
      <c r="Y18" s="66">
        <f>+IF(W18&lt;&gt;0,(X18/W18)*100,0)</f>
        <v>-2.463052717940092</v>
      </c>
      <c r="Z18" s="73">
        <f t="shared" si="1"/>
        <v>125535510</v>
      </c>
    </row>
    <row r="19" spans="1:26" ht="13.5">
      <c r="A19" s="69" t="s">
        <v>43</v>
      </c>
      <c r="B19" s="74">
        <f>+B10-B18</f>
        <v>-2249978</v>
      </c>
      <c r="C19" s="74">
        <f>+C10-C18</f>
        <v>0</v>
      </c>
      <c r="D19" s="75">
        <f aca="true" t="shared" si="2" ref="D19:Z19">+D10-D18</f>
        <v>-3044710</v>
      </c>
      <c r="E19" s="76">
        <f t="shared" si="2"/>
        <v>-2584760</v>
      </c>
      <c r="F19" s="76">
        <f t="shared" si="2"/>
        <v>28888019</v>
      </c>
      <c r="G19" s="76">
        <f t="shared" si="2"/>
        <v>-8377594</v>
      </c>
      <c r="H19" s="76">
        <f t="shared" si="2"/>
        <v>207098</v>
      </c>
      <c r="I19" s="76">
        <f t="shared" si="2"/>
        <v>20717523</v>
      </c>
      <c r="J19" s="76">
        <f t="shared" si="2"/>
        <v>0</v>
      </c>
      <c r="K19" s="76">
        <f t="shared" si="2"/>
        <v>0</v>
      </c>
      <c r="L19" s="76">
        <f t="shared" si="2"/>
        <v>0</v>
      </c>
      <c r="M19" s="76">
        <f t="shared" si="2"/>
        <v>0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20717523</v>
      </c>
      <c r="W19" s="76">
        <f>IF(E10=E18,0,W10-W18)</f>
        <v>22487098</v>
      </c>
      <c r="X19" s="76">
        <f t="shared" si="2"/>
        <v>-1769575</v>
      </c>
      <c r="Y19" s="77">
        <f>+IF(W19&lt;&gt;0,(X19/W19)*100,0)</f>
        <v>-7.8692902036536685</v>
      </c>
      <c r="Z19" s="78">
        <f t="shared" si="2"/>
        <v>-2584760</v>
      </c>
    </row>
    <row r="20" spans="1:26" ht="13.5">
      <c r="A20" s="57" t="s">
        <v>44</v>
      </c>
      <c r="B20" s="18">
        <v>0</v>
      </c>
      <c r="C20" s="18">
        <v>0</v>
      </c>
      <c r="D20" s="58">
        <v>0</v>
      </c>
      <c r="E20" s="59">
        <v>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>
        <v>0</v>
      </c>
      <c r="X20" s="59">
        <v>0</v>
      </c>
      <c r="Y20" s="60">
        <v>0</v>
      </c>
      <c r="Z20" s="61">
        <v>0</v>
      </c>
    </row>
    <row r="21" spans="1:26" ht="13.5">
      <c r="A21" s="57" t="s">
        <v>107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>
        <v>0</v>
      </c>
      <c r="X21" s="81">
        <v>0</v>
      </c>
      <c r="Y21" s="82">
        <v>0</v>
      </c>
      <c r="Z21" s="83">
        <v>0</v>
      </c>
    </row>
    <row r="22" spans="1:26" ht="25.5">
      <c r="A22" s="84" t="s">
        <v>108</v>
      </c>
      <c r="B22" s="85">
        <f>SUM(B19:B21)</f>
        <v>-2249978</v>
      </c>
      <c r="C22" s="85">
        <f>SUM(C19:C21)</f>
        <v>0</v>
      </c>
      <c r="D22" s="86">
        <f aca="true" t="shared" si="3" ref="D22:Z22">SUM(D19:D21)</f>
        <v>-3044710</v>
      </c>
      <c r="E22" s="87">
        <f t="shared" si="3"/>
        <v>-2584760</v>
      </c>
      <c r="F22" s="87">
        <f t="shared" si="3"/>
        <v>28888019</v>
      </c>
      <c r="G22" s="87">
        <f t="shared" si="3"/>
        <v>-8377594</v>
      </c>
      <c r="H22" s="87">
        <f t="shared" si="3"/>
        <v>207098</v>
      </c>
      <c r="I22" s="87">
        <f t="shared" si="3"/>
        <v>20717523</v>
      </c>
      <c r="J22" s="87">
        <f t="shared" si="3"/>
        <v>0</v>
      </c>
      <c r="K22" s="87">
        <f t="shared" si="3"/>
        <v>0</v>
      </c>
      <c r="L22" s="87">
        <f t="shared" si="3"/>
        <v>0</v>
      </c>
      <c r="M22" s="87">
        <f t="shared" si="3"/>
        <v>0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20717523</v>
      </c>
      <c r="W22" s="87">
        <f t="shared" si="3"/>
        <v>22487098</v>
      </c>
      <c r="X22" s="87">
        <f t="shared" si="3"/>
        <v>-1769575</v>
      </c>
      <c r="Y22" s="88">
        <f>+IF(W22&lt;&gt;0,(X22/W22)*100,0)</f>
        <v>-7.8692902036536685</v>
      </c>
      <c r="Z22" s="89">
        <f t="shared" si="3"/>
        <v>-2584760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-2249978</v>
      </c>
      <c r="C24" s="74">
        <f>SUM(C22:C23)</f>
        <v>0</v>
      </c>
      <c r="D24" s="75">
        <f aca="true" t="shared" si="4" ref="D24:Z24">SUM(D22:D23)</f>
        <v>-3044710</v>
      </c>
      <c r="E24" s="76">
        <f t="shared" si="4"/>
        <v>-2584760</v>
      </c>
      <c r="F24" s="76">
        <f t="shared" si="4"/>
        <v>28888019</v>
      </c>
      <c r="G24" s="76">
        <f t="shared" si="4"/>
        <v>-8377594</v>
      </c>
      <c r="H24" s="76">
        <f t="shared" si="4"/>
        <v>207098</v>
      </c>
      <c r="I24" s="76">
        <f t="shared" si="4"/>
        <v>20717523</v>
      </c>
      <c r="J24" s="76">
        <f t="shared" si="4"/>
        <v>0</v>
      </c>
      <c r="K24" s="76">
        <f t="shared" si="4"/>
        <v>0</v>
      </c>
      <c r="L24" s="76">
        <f t="shared" si="4"/>
        <v>0</v>
      </c>
      <c r="M24" s="76">
        <f t="shared" si="4"/>
        <v>0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20717523</v>
      </c>
      <c r="W24" s="76">
        <f t="shared" si="4"/>
        <v>22487098</v>
      </c>
      <c r="X24" s="76">
        <f t="shared" si="4"/>
        <v>-1769575</v>
      </c>
      <c r="Y24" s="77">
        <f>+IF(W24&lt;&gt;0,(X24/W24)*100,0)</f>
        <v>-7.8692902036536685</v>
      </c>
      <c r="Z24" s="78">
        <f t="shared" si="4"/>
        <v>-2584760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109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0</v>
      </c>
      <c r="C27" s="21">
        <v>0</v>
      </c>
      <c r="D27" s="98">
        <v>767000</v>
      </c>
      <c r="E27" s="99">
        <v>1457046</v>
      </c>
      <c r="F27" s="99">
        <v>0</v>
      </c>
      <c r="G27" s="99">
        <v>29000</v>
      </c>
      <c r="H27" s="99">
        <v>22388</v>
      </c>
      <c r="I27" s="99">
        <v>51388</v>
      </c>
      <c r="J27" s="99">
        <v>0</v>
      </c>
      <c r="K27" s="99">
        <v>0</v>
      </c>
      <c r="L27" s="99">
        <v>0</v>
      </c>
      <c r="M27" s="99">
        <v>0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51388</v>
      </c>
      <c r="W27" s="99">
        <v>76000</v>
      </c>
      <c r="X27" s="99">
        <v>-24612</v>
      </c>
      <c r="Y27" s="100">
        <v>-32.38</v>
      </c>
      <c r="Z27" s="101">
        <v>1457046</v>
      </c>
    </row>
    <row r="28" spans="1:26" ht="13.5">
      <c r="A28" s="102" t="s">
        <v>44</v>
      </c>
      <c r="B28" s="18">
        <v>0</v>
      </c>
      <c r="C28" s="18">
        <v>0</v>
      </c>
      <c r="D28" s="58">
        <v>0</v>
      </c>
      <c r="E28" s="59">
        <v>0</v>
      </c>
      <c r="F28" s="59">
        <v>0</v>
      </c>
      <c r="G28" s="59">
        <v>0</v>
      </c>
      <c r="H28" s="59">
        <v>0</v>
      </c>
      <c r="I28" s="59">
        <v>0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0</v>
      </c>
      <c r="W28" s="59">
        <v>0</v>
      </c>
      <c r="X28" s="59">
        <v>0</v>
      </c>
      <c r="Y28" s="60">
        <v>0</v>
      </c>
      <c r="Z28" s="61">
        <v>0</v>
      </c>
    </row>
    <row r="29" spans="1:26" ht="13.5">
      <c r="A29" s="57" t="s">
        <v>110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>
        <v>0</v>
      </c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0</v>
      </c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0</v>
      </c>
      <c r="C31" s="18">
        <v>0</v>
      </c>
      <c r="D31" s="58">
        <v>767000</v>
      </c>
      <c r="E31" s="59">
        <v>1457046</v>
      </c>
      <c r="F31" s="59">
        <v>0</v>
      </c>
      <c r="G31" s="59">
        <v>29000</v>
      </c>
      <c r="H31" s="59">
        <v>22388</v>
      </c>
      <c r="I31" s="59">
        <v>51388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51388</v>
      </c>
      <c r="W31" s="59">
        <v>0</v>
      </c>
      <c r="X31" s="59">
        <v>51388</v>
      </c>
      <c r="Y31" s="60">
        <v>0</v>
      </c>
      <c r="Z31" s="61">
        <v>1457046</v>
      </c>
    </row>
    <row r="32" spans="1:26" ht="13.5">
      <c r="A32" s="69" t="s">
        <v>50</v>
      </c>
      <c r="B32" s="21">
        <f>SUM(B28:B31)</f>
        <v>0</v>
      </c>
      <c r="C32" s="21">
        <f>SUM(C28:C31)</f>
        <v>0</v>
      </c>
      <c r="D32" s="98">
        <f aca="true" t="shared" si="5" ref="D32:Z32">SUM(D28:D31)</f>
        <v>767000</v>
      </c>
      <c r="E32" s="99">
        <f t="shared" si="5"/>
        <v>1457046</v>
      </c>
      <c r="F32" s="99">
        <f t="shared" si="5"/>
        <v>0</v>
      </c>
      <c r="G32" s="99">
        <f t="shared" si="5"/>
        <v>29000</v>
      </c>
      <c r="H32" s="99">
        <f t="shared" si="5"/>
        <v>22388</v>
      </c>
      <c r="I32" s="99">
        <f t="shared" si="5"/>
        <v>51388</v>
      </c>
      <c r="J32" s="99">
        <f t="shared" si="5"/>
        <v>0</v>
      </c>
      <c r="K32" s="99">
        <f t="shared" si="5"/>
        <v>0</v>
      </c>
      <c r="L32" s="99">
        <f t="shared" si="5"/>
        <v>0</v>
      </c>
      <c r="M32" s="99">
        <f t="shared" si="5"/>
        <v>0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51388</v>
      </c>
      <c r="W32" s="99">
        <f t="shared" si="5"/>
        <v>0</v>
      </c>
      <c r="X32" s="99">
        <f t="shared" si="5"/>
        <v>51388</v>
      </c>
      <c r="Y32" s="100">
        <f>+IF(W32&lt;&gt;0,(X32/W32)*100,0)</f>
        <v>0</v>
      </c>
      <c r="Z32" s="101">
        <f t="shared" si="5"/>
        <v>1457046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17906001</v>
      </c>
      <c r="C35" s="18">
        <v>0</v>
      </c>
      <c r="D35" s="58">
        <v>9025154</v>
      </c>
      <c r="E35" s="59">
        <v>17890801</v>
      </c>
      <c r="F35" s="59">
        <v>47707141</v>
      </c>
      <c r="G35" s="59">
        <v>39815778</v>
      </c>
      <c r="H35" s="59">
        <v>39634808</v>
      </c>
      <c r="I35" s="59">
        <v>39634808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39634808</v>
      </c>
      <c r="W35" s="59">
        <v>4472700</v>
      </c>
      <c r="X35" s="59">
        <v>35162108</v>
      </c>
      <c r="Y35" s="60">
        <v>786.15</v>
      </c>
      <c r="Z35" s="61">
        <v>17890801</v>
      </c>
    </row>
    <row r="36" spans="1:26" ht="13.5">
      <c r="A36" s="57" t="s">
        <v>53</v>
      </c>
      <c r="B36" s="18">
        <v>42530052</v>
      </c>
      <c r="C36" s="18">
        <v>0</v>
      </c>
      <c r="D36" s="58">
        <v>42678875</v>
      </c>
      <c r="E36" s="59">
        <v>41962393</v>
      </c>
      <c r="F36" s="59">
        <v>43006775</v>
      </c>
      <c r="G36" s="59">
        <v>42558026</v>
      </c>
      <c r="H36" s="59">
        <v>42580415</v>
      </c>
      <c r="I36" s="59">
        <v>42580415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42580415</v>
      </c>
      <c r="W36" s="59">
        <v>10490598</v>
      </c>
      <c r="X36" s="59">
        <v>32089817</v>
      </c>
      <c r="Y36" s="60">
        <v>305.89</v>
      </c>
      <c r="Z36" s="61">
        <v>41962393</v>
      </c>
    </row>
    <row r="37" spans="1:26" ht="13.5">
      <c r="A37" s="57" t="s">
        <v>54</v>
      </c>
      <c r="B37" s="18">
        <v>19914104</v>
      </c>
      <c r="C37" s="18">
        <v>0</v>
      </c>
      <c r="D37" s="58">
        <v>10857970</v>
      </c>
      <c r="E37" s="59">
        <v>14427470</v>
      </c>
      <c r="F37" s="59">
        <v>17315731</v>
      </c>
      <c r="G37" s="59">
        <v>22788973</v>
      </c>
      <c r="H37" s="59">
        <v>27189656</v>
      </c>
      <c r="I37" s="59">
        <v>27189656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27189656</v>
      </c>
      <c r="W37" s="59">
        <v>3606868</v>
      </c>
      <c r="X37" s="59">
        <v>23582788</v>
      </c>
      <c r="Y37" s="60">
        <v>653.83</v>
      </c>
      <c r="Z37" s="61">
        <v>14427470</v>
      </c>
    </row>
    <row r="38" spans="1:26" ht="13.5">
      <c r="A38" s="57" t="s">
        <v>55</v>
      </c>
      <c r="B38" s="18">
        <v>63972471</v>
      </c>
      <c r="C38" s="18">
        <v>0</v>
      </c>
      <c r="D38" s="58">
        <v>69031587</v>
      </c>
      <c r="E38" s="59">
        <v>71436024</v>
      </c>
      <c r="F38" s="59">
        <v>65566640</v>
      </c>
      <c r="G38" s="59">
        <v>63255711</v>
      </c>
      <c r="H38" s="59">
        <v>62961996</v>
      </c>
      <c r="I38" s="59">
        <v>62961996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62961996</v>
      </c>
      <c r="W38" s="59">
        <v>17859006</v>
      </c>
      <c r="X38" s="59">
        <v>45102990</v>
      </c>
      <c r="Y38" s="60">
        <v>252.55</v>
      </c>
      <c r="Z38" s="61">
        <v>71436024</v>
      </c>
    </row>
    <row r="39" spans="1:26" ht="13.5">
      <c r="A39" s="57" t="s">
        <v>56</v>
      </c>
      <c r="B39" s="18">
        <v>-23450522</v>
      </c>
      <c r="C39" s="18">
        <v>0</v>
      </c>
      <c r="D39" s="58">
        <v>-28185528</v>
      </c>
      <c r="E39" s="59">
        <v>-26010300</v>
      </c>
      <c r="F39" s="59">
        <v>7831545</v>
      </c>
      <c r="G39" s="59">
        <v>-3670880</v>
      </c>
      <c r="H39" s="59">
        <v>-7936429</v>
      </c>
      <c r="I39" s="59">
        <v>-7936429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-7936429</v>
      </c>
      <c r="W39" s="59">
        <v>-6502575</v>
      </c>
      <c r="X39" s="59">
        <v>-1433854</v>
      </c>
      <c r="Y39" s="60">
        <v>22.05</v>
      </c>
      <c r="Z39" s="61">
        <v>-26010300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3231087</v>
      </c>
      <c r="C42" s="18">
        <v>0</v>
      </c>
      <c r="D42" s="58">
        <v>5954669</v>
      </c>
      <c r="E42" s="59">
        <v>-5316000</v>
      </c>
      <c r="F42" s="59">
        <v>22665683</v>
      </c>
      <c r="G42" s="59">
        <v>-6627614</v>
      </c>
      <c r="H42" s="59">
        <v>187201</v>
      </c>
      <c r="I42" s="59">
        <v>16225270</v>
      </c>
      <c r="J42" s="59">
        <v>0</v>
      </c>
      <c r="K42" s="59">
        <v>0</v>
      </c>
      <c r="L42" s="59">
        <v>0</v>
      </c>
      <c r="M42" s="59">
        <v>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16225270</v>
      </c>
      <c r="W42" s="59">
        <v>9979000</v>
      </c>
      <c r="X42" s="59">
        <v>6246270</v>
      </c>
      <c r="Y42" s="60">
        <v>62.59</v>
      </c>
      <c r="Z42" s="61">
        <v>-5316000</v>
      </c>
    </row>
    <row r="43" spans="1:26" ht="13.5">
      <c r="A43" s="57" t="s">
        <v>59</v>
      </c>
      <c r="B43" s="18">
        <v>12369</v>
      </c>
      <c r="C43" s="18">
        <v>0</v>
      </c>
      <c r="D43" s="58">
        <v>-767000</v>
      </c>
      <c r="E43" s="59">
        <v>-564000</v>
      </c>
      <c r="F43" s="59">
        <v>0</v>
      </c>
      <c r="G43" s="59">
        <v>-24279</v>
      </c>
      <c r="H43" s="59">
        <v>-22389</v>
      </c>
      <c r="I43" s="59">
        <v>-46668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-46668</v>
      </c>
      <c r="W43" s="59">
        <v>154000</v>
      </c>
      <c r="X43" s="59">
        <v>-200668</v>
      </c>
      <c r="Y43" s="60">
        <v>-130.3</v>
      </c>
      <c r="Z43" s="61">
        <v>-564000</v>
      </c>
    </row>
    <row r="44" spans="1:26" ht="13.5">
      <c r="A44" s="57" t="s">
        <v>60</v>
      </c>
      <c r="B44" s="18">
        <v>-1021134</v>
      </c>
      <c r="C44" s="18">
        <v>0</v>
      </c>
      <c r="D44" s="58">
        <v>-785690</v>
      </c>
      <c r="E44" s="59">
        <v>-831000</v>
      </c>
      <c r="F44" s="59">
        <v>0</v>
      </c>
      <c r="G44" s="59">
        <v>-52543</v>
      </c>
      <c r="H44" s="59">
        <v>-26408</v>
      </c>
      <c r="I44" s="59">
        <v>-78951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-78951</v>
      </c>
      <c r="W44" s="59">
        <v>-46000</v>
      </c>
      <c r="X44" s="59">
        <v>-32951</v>
      </c>
      <c r="Y44" s="60">
        <v>71.63</v>
      </c>
      <c r="Z44" s="61">
        <v>-831000</v>
      </c>
    </row>
    <row r="45" spans="1:26" ht="13.5">
      <c r="A45" s="69" t="s">
        <v>61</v>
      </c>
      <c r="B45" s="21">
        <v>14709550</v>
      </c>
      <c r="C45" s="21">
        <v>0</v>
      </c>
      <c r="D45" s="98">
        <v>4401978</v>
      </c>
      <c r="E45" s="99">
        <v>-6711000</v>
      </c>
      <c r="F45" s="99">
        <v>37375233</v>
      </c>
      <c r="G45" s="99">
        <v>30670797</v>
      </c>
      <c r="H45" s="99">
        <v>30809201</v>
      </c>
      <c r="I45" s="99">
        <v>30809201</v>
      </c>
      <c r="J45" s="99">
        <v>0</v>
      </c>
      <c r="K45" s="99">
        <v>0</v>
      </c>
      <c r="L45" s="99">
        <v>0</v>
      </c>
      <c r="M45" s="99">
        <v>0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30809201</v>
      </c>
      <c r="W45" s="99">
        <v>10087000</v>
      </c>
      <c r="X45" s="99">
        <v>20722201</v>
      </c>
      <c r="Y45" s="100">
        <v>205.43</v>
      </c>
      <c r="Z45" s="101">
        <v>-6711000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111</v>
      </c>
      <c r="B47" s="114" t="s">
        <v>96</v>
      </c>
      <c r="C47" s="114"/>
      <c r="D47" s="115" t="s">
        <v>97</v>
      </c>
      <c r="E47" s="116" t="s">
        <v>98</v>
      </c>
      <c r="F47" s="117"/>
      <c r="G47" s="117"/>
      <c r="H47" s="117"/>
      <c r="I47" s="118" t="s">
        <v>99</v>
      </c>
      <c r="J47" s="117"/>
      <c r="K47" s="117"/>
      <c r="L47" s="117"/>
      <c r="M47" s="119"/>
      <c r="N47" s="119"/>
      <c r="O47" s="119"/>
      <c r="P47" s="119"/>
      <c r="Q47" s="119"/>
      <c r="R47" s="119"/>
      <c r="S47" s="119"/>
      <c r="T47" s="119"/>
      <c r="U47" s="119"/>
      <c r="V47" s="118" t="s">
        <v>100</v>
      </c>
      <c r="W47" s="118" t="s">
        <v>101</v>
      </c>
      <c r="X47" s="118" t="s">
        <v>102</v>
      </c>
      <c r="Y47" s="118" t="s">
        <v>103</v>
      </c>
      <c r="Z47" s="120" t="s">
        <v>104</v>
      </c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613603</v>
      </c>
      <c r="C49" s="51">
        <v>0</v>
      </c>
      <c r="D49" s="128">
        <v>157372</v>
      </c>
      <c r="E49" s="53">
        <v>129210</v>
      </c>
      <c r="F49" s="53">
        <v>0</v>
      </c>
      <c r="G49" s="53">
        <v>0</v>
      </c>
      <c r="H49" s="53">
        <v>0</v>
      </c>
      <c r="I49" s="53">
        <v>101283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65121</v>
      </c>
      <c r="W49" s="53">
        <v>50634</v>
      </c>
      <c r="X49" s="53">
        <v>324074</v>
      </c>
      <c r="Y49" s="53">
        <v>357235</v>
      </c>
      <c r="Z49" s="129">
        <v>1798532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326614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29">
        <v>326614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112</v>
      </c>
      <c r="B58" s="5">
        <f>IF(B67=0,0,+(B76/B67)*100)</f>
        <v>100.37774255392094</v>
      </c>
      <c r="C58" s="5">
        <f>IF(C67=0,0,+(C76/C67)*100)</f>
        <v>0</v>
      </c>
      <c r="D58" s="6">
        <f aca="true" t="shared" si="6" ref="D58:Z58">IF(D67=0,0,+(D76/D67)*100)</f>
        <v>100.0001533201478</v>
      </c>
      <c r="E58" s="7">
        <f t="shared" si="6"/>
        <v>92.93920227184717</v>
      </c>
      <c r="F58" s="7">
        <f t="shared" si="6"/>
        <v>99.37329520249926</v>
      </c>
      <c r="G58" s="7">
        <f t="shared" si="6"/>
        <v>0</v>
      </c>
      <c r="H58" s="7">
        <f t="shared" si="6"/>
        <v>0</v>
      </c>
      <c r="I58" s="7">
        <f t="shared" si="6"/>
        <v>738.6911559746171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738.6911559746171</v>
      </c>
      <c r="W58" s="7">
        <f t="shared" si="6"/>
        <v>92.93893567707737</v>
      </c>
      <c r="X58" s="7">
        <f t="shared" si="6"/>
        <v>0</v>
      </c>
      <c r="Y58" s="7">
        <f t="shared" si="6"/>
        <v>0</v>
      </c>
      <c r="Z58" s="8">
        <f t="shared" si="6"/>
        <v>92.93920227184717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7" t="s">
        <v>32</v>
      </c>
      <c r="B60" s="12">
        <f t="shared" si="7"/>
        <v>100.4858571731693</v>
      </c>
      <c r="C60" s="12">
        <f t="shared" si="7"/>
        <v>0</v>
      </c>
      <c r="D60" s="3">
        <f t="shared" si="7"/>
        <v>100.00015429003442</v>
      </c>
      <c r="E60" s="13">
        <f t="shared" si="7"/>
        <v>93.48895589571941</v>
      </c>
      <c r="F60" s="13">
        <f t="shared" si="7"/>
        <v>99.37268338461249</v>
      </c>
      <c r="G60" s="13">
        <f t="shared" si="7"/>
        <v>0</v>
      </c>
      <c r="H60" s="13">
        <f t="shared" si="7"/>
        <v>0</v>
      </c>
      <c r="I60" s="13">
        <f t="shared" si="7"/>
        <v>739.2028796100055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739.2028796100055</v>
      </c>
      <c r="W60" s="13">
        <f t="shared" si="7"/>
        <v>93.48868613770537</v>
      </c>
      <c r="X60" s="13">
        <f t="shared" si="7"/>
        <v>0</v>
      </c>
      <c r="Y60" s="13">
        <f t="shared" si="7"/>
        <v>0</v>
      </c>
      <c r="Z60" s="14">
        <f t="shared" si="7"/>
        <v>93.48895589571941</v>
      </c>
    </row>
    <row r="61" spans="1:26" ht="13.5">
      <c r="A61" s="38" t="s">
        <v>113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8" t="s">
        <v>114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8" t="s">
        <v>115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8" t="s">
        <v>116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8" t="s">
        <v>117</v>
      </c>
      <c r="B65" s="12">
        <f t="shared" si="7"/>
        <v>100.4858571731693</v>
      </c>
      <c r="C65" s="12">
        <f t="shared" si="7"/>
        <v>0</v>
      </c>
      <c r="D65" s="3">
        <f t="shared" si="7"/>
        <v>100.00015429003442</v>
      </c>
      <c r="E65" s="13">
        <f t="shared" si="7"/>
        <v>99.97994229552714</v>
      </c>
      <c r="F65" s="13">
        <f t="shared" si="7"/>
        <v>99.37268338461249</v>
      </c>
      <c r="G65" s="13">
        <f t="shared" si="7"/>
        <v>0</v>
      </c>
      <c r="H65" s="13">
        <f t="shared" si="7"/>
        <v>0</v>
      </c>
      <c r="I65" s="13">
        <f t="shared" si="7"/>
        <v>542.6241485405126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542.6241485405126</v>
      </c>
      <c r="W65" s="13">
        <f t="shared" si="7"/>
        <v>45.51661356395084</v>
      </c>
      <c r="X65" s="13">
        <f t="shared" si="7"/>
        <v>0</v>
      </c>
      <c r="Y65" s="13">
        <f t="shared" si="7"/>
        <v>0</v>
      </c>
      <c r="Z65" s="14">
        <f t="shared" si="7"/>
        <v>99.97994229552714</v>
      </c>
    </row>
    <row r="66" spans="1:26" ht="13.5">
      <c r="A66" s="39" t="s">
        <v>118</v>
      </c>
      <c r="B66" s="15">
        <f t="shared" si="7"/>
        <v>85.77405857740585</v>
      </c>
      <c r="C66" s="15">
        <f t="shared" si="7"/>
        <v>0</v>
      </c>
      <c r="D66" s="4">
        <f t="shared" si="7"/>
        <v>100</v>
      </c>
      <c r="E66" s="16">
        <f t="shared" si="7"/>
        <v>0</v>
      </c>
      <c r="F66" s="16">
        <f t="shared" si="7"/>
        <v>100</v>
      </c>
      <c r="G66" s="16">
        <f t="shared" si="7"/>
        <v>0</v>
      </c>
      <c r="H66" s="16">
        <f t="shared" si="7"/>
        <v>0</v>
      </c>
      <c r="I66" s="16">
        <f t="shared" si="7"/>
        <v>214.51612903225805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214.51612903225805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119</v>
      </c>
      <c r="B67" s="23">
        <v>650443</v>
      </c>
      <c r="C67" s="23"/>
      <c r="D67" s="24">
        <v>652230</v>
      </c>
      <c r="E67" s="25">
        <v>697230</v>
      </c>
      <c r="F67" s="25">
        <v>317853</v>
      </c>
      <c r="G67" s="25"/>
      <c r="H67" s="25"/>
      <c r="I67" s="25">
        <v>317853</v>
      </c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>
        <v>317853</v>
      </c>
      <c r="W67" s="25">
        <v>174308</v>
      </c>
      <c r="X67" s="25"/>
      <c r="Y67" s="24"/>
      <c r="Z67" s="26">
        <v>697230</v>
      </c>
    </row>
    <row r="68" spans="1:26" ht="13.5" hidden="1">
      <c r="A68" s="36" t="s">
        <v>31</v>
      </c>
      <c r="B68" s="18"/>
      <c r="C68" s="18"/>
      <c r="D68" s="19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19"/>
      <c r="Z68" s="22"/>
    </row>
    <row r="69" spans="1:26" ht="13.5" hidden="1">
      <c r="A69" s="37" t="s">
        <v>32</v>
      </c>
      <c r="B69" s="18">
        <v>645663</v>
      </c>
      <c r="C69" s="18"/>
      <c r="D69" s="19">
        <v>648130</v>
      </c>
      <c r="E69" s="20">
        <v>693130</v>
      </c>
      <c r="F69" s="20">
        <v>317543</v>
      </c>
      <c r="G69" s="20"/>
      <c r="H69" s="20"/>
      <c r="I69" s="20">
        <v>317543</v>
      </c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>
        <v>317543</v>
      </c>
      <c r="W69" s="20">
        <v>173283</v>
      </c>
      <c r="X69" s="20"/>
      <c r="Y69" s="19"/>
      <c r="Z69" s="22">
        <v>693130</v>
      </c>
    </row>
    <row r="70" spans="1:26" ht="13.5" hidden="1">
      <c r="A70" s="38" t="s">
        <v>113</v>
      </c>
      <c r="B70" s="18"/>
      <c r="C70" s="18"/>
      <c r="D70" s="19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19"/>
      <c r="Z70" s="22"/>
    </row>
    <row r="71" spans="1:26" ht="13.5" hidden="1">
      <c r="A71" s="38" t="s">
        <v>114</v>
      </c>
      <c r="B71" s="18"/>
      <c r="C71" s="18"/>
      <c r="D71" s="19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19"/>
      <c r="Z71" s="22"/>
    </row>
    <row r="72" spans="1:26" ht="13.5" hidden="1">
      <c r="A72" s="38" t="s">
        <v>115</v>
      </c>
      <c r="B72" s="18"/>
      <c r="C72" s="18"/>
      <c r="D72" s="19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19"/>
      <c r="Z72" s="22"/>
    </row>
    <row r="73" spans="1:26" ht="13.5" hidden="1">
      <c r="A73" s="38" t="s">
        <v>116</v>
      </c>
      <c r="B73" s="18"/>
      <c r="C73" s="18"/>
      <c r="D73" s="19"/>
      <c r="E73" s="20">
        <v>45000</v>
      </c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19"/>
      <c r="Z73" s="22">
        <v>45000</v>
      </c>
    </row>
    <row r="74" spans="1:26" ht="13.5" hidden="1">
      <c r="A74" s="38" t="s">
        <v>117</v>
      </c>
      <c r="B74" s="18">
        <v>645663</v>
      </c>
      <c r="C74" s="18"/>
      <c r="D74" s="19">
        <v>648130</v>
      </c>
      <c r="E74" s="20">
        <v>648130</v>
      </c>
      <c r="F74" s="20">
        <v>317543</v>
      </c>
      <c r="G74" s="20"/>
      <c r="H74" s="20"/>
      <c r="I74" s="20">
        <v>317543</v>
      </c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>
        <v>317543</v>
      </c>
      <c r="W74" s="20">
        <v>355914</v>
      </c>
      <c r="X74" s="20"/>
      <c r="Y74" s="19"/>
      <c r="Z74" s="22">
        <v>648130</v>
      </c>
    </row>
    <row r="75" spans="1:26" ht="13.5" hidden="1">
      <c r="A75" s="39" t="s">
        <v>118</v>
      </c>
      <c r="B75" s="27">
        <v>4780</v>
      </c>
      <c r="C75" s="27"/>
      <c r="D75" s="28">
        <v>4100</v>
      </c>
      <c r="E75" s="29">
        <v>4100</v>
      </c>
      <c r="F75" s="29">
        <v>310</v>
      </c>
      <c r="G75" s="29"/>
      <c r="H75" s="29"/>
      <c r="I75" s="29">
        <v>310</v>
      </c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>
        <v>310</v>
      </c>
      <c r="W75" s="29">
        <v>1111</v>
      </c>
      <c r="X75" s="29"/>
      <c r="Y75" s="28"/>
      <c r="Z75" s="30">
        <v>4100</v>
      </c>
    </row>
    <row r="76" spans="1:26" ht="13.5" hidden="1">
      <c r="A76" s="41" t="s">
        <v>120</v>
      </c>
      <c r="B76" s="31">
        <v>652900</v>
      </c>
      <c r="C76" s="31"/>
      <c r="D76" s="32">
        <v>652231</v>
      </c>
      <c r="E76" s="33">
        <v>648000</v>
      </c>
      <c r="F76" s="33">
        <v>315861</v>
      </c>
      <c r="G76" s="33">
        <v>2004101</v>
      </c>
      <c r="H76" s="33">
        <v>27990</v>
      </c>
      <c r="I76" s="33">
        <v>2347952</v>
      </c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>
        <v>2347952</v>
      </c>
      <c r="W76" s="33">
        <v>162000</v>
      </c>
      <c r="X76" s="33"/>
      <c r="Y76" s="32"/>
      <c r="Z76" s="34">
        <v>648000</v>
      </c>
    </row>
    <row r="77" spans="1:26" ht="13.5" hidden="1">
      <c r="A77" s="36" t="s">
        <v>31</v>
      </c>
      <c r="B77" s="18"/>
      <c r="C77" s="18"/>
      <c r="D77" s="19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19"/>
      <c r="Z77" s="22"/>
    </row>
    <row r="78" spans="1:26" ht="13.5" hidden="1">
      <c r="A78" s="37" t="s">
        <v>32</v>
      </c>
      <c r="B78" s="18">
        <v>648800</v>
      </c>
      <c r="C78" s="18"/>
      <c r="D78" s="19">
        <v>648131</v>
      </c>
      <c r="E78" s="20">
        <v>648000</v>
      </c>
      <c r="F78" s="20">
        <v>315551</v>
      </c>
      <c r="G78" s="20">
        <v>2004101</v>
      </c>
      <c r="H78" s="20">
        <v>27635</v>
      </c>
      <c r="I78" s="20">
        <v>2347287</v>
      </c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>
        <v>2347287</v>
      </c>
      <c r="W78" s="20">
        <v>162000</v>
      </c>
      <c r="X78" s="20"/>
      <c r="Y78" s="19"/>
      <c r="Z78" s="22">
        <v>648000</v>
      </c>
    </row>
    <row r="79" spans="1:26" ht="13.5" hidden="1">
      <c r="A79" s="38" t="s">
        <v>113</v>
      </c>
      <c r="B79" s="18"/>
      <c r="C79" s="18"/>
      <c r="D79" s="19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19"/>
      <c r="Z79" s="22"/>
    </row>
    <row r="80" spans="1:26" ht="13.5" hidden="1">
      <c r="A80" s="38" t="s">
        <v>114</v>
      </c>
      <c r="B80" s="18"/>
      <c r="C80" s="18"/>
      <c r="D80" s="19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19"/>
      <c r="Z80" s="22"/>
    </row>
    <row r="81" spans="1:26" ht="13.5" hidden="1">
      <c r="A81" s="38" t="s">
        <v>115</v>
      </c>
      <c r="B81" s="18"/>
      <c r="C81" s="18"/>
      <c r="D81" s="19"/>
      <c r="E81" s="20"/>
      <c r="F81" s="20"/>
      <c r="G81" s="20"/>
      <c r="H81" s="20">
        <v>526</v>
      </c>
      <c r="I81" s="20">
        <v>526</v>
      </c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>
        <v>526</v>
      </c>
      <c r="W81" s="20"/>
      <c r="X81" s="20"/>
      <c r="Y81" s="19"/>
      <c r="Z81" s="22"/>
    </row>
    <row r="82" spans="1:26" ht="13.5" hidden="1">
      <c r="A82" s="38" t="s">
        <v>116</v>
      </c>
      <c r="B82" s="18"/>
      <c r="C82" s="18"/>
      <c r="D82" s="19"/>
      <c r="E82" s="20"/>
      <c r="F82" s="20"/>
      <c r="G82" s="20">
        <v>623696</v>
      </c>
      <c r="H82" s="20"/>
      <c r="I82" s="20">
        <v>623696</v>
      </c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>
        <v>623696</v>
      </c>
      <c r="W82" s="20"/>
      <c r="X82" s="20"/>
      <c r="Y82" s="19"/>
      <c r="Z82" s="22"/>
    </row>
    <row r="83" spans="1:26" ht="13.5" hidden="1">
      <c r="A83" s="38" t="s">
        <v>117</v>
      </c>
      <c r="B83" s="18">
        <v>648800</v>
      </c>
      <c r="C83" s="18"/>
      <c r="D83" s="19">
        <v>648131</v>
      </c>
      <c r="E83" s="20">
        <v>648000</v>
      </c>
      <c r="F83" s="20">
        <v>315551</v>
      </c>
      <c r="G83" s="20">
        <v>1380405</v>
      </c>
      <c r="H83" s="20">
        <v>27109</v>
      </c>
      <c r="I83" s="20">
        <v>1723065</v>
      </c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>
        <v>1723065</v>
      </c>
      <c r="W83" s="20">
        <v>162000</v>
      </c>
      <c r="X83" s="20"/>
      <c r="Y83" s="19"/>
      <c r="Z83" s="22">
        <v>648000</v>
      </c>
    </row>
    <row r="84" spans="1:26" ht="13.5" hidden="1">
      <c r="A84" s="39" t="s">
        <v>118</v>
      </c>
      <c r="B84" s="27">
        <v>4100</v>
      </c>
      <c r="C84" s="27"/>
      <c r="D84" s="28">
        <v>4100</v>
      </c>
      <c r="E84" s="29"/>
      <c r="F84" s="29">
        <v>310</v>
      </c>
      <c r="G84" s="29"/>
      <c r="H84" s="29">
        <v>355</v>
      </c>
      <c r="I84" s="29">
        <v>665</v>
      </c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>
        <v>665</v>
      </c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133" t="s">
        <v>83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11604147</v>
      </c>
      <c r="C5" s="18">
        <v>0</v>
      </c>
      <c r="D5" s="58">
        <v>11763260</v>
      </c>
      <c r="E5" s="59">
        <v>11763260</v>
      </c>
      <c r="F5" s="59">
        <v>13267544</v>
      </c>
      <c r="G5" s="59">
        <v>-45762</v>
      </c>
      <c r="H5" s="59">
        <v>-32455</v>
      </c>
      <c r="I5" s="59">
        <v>13189327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13189327</v>
      </c>
      <c r="W5" s="59">
        <v>3293713</v>
      </c>
      <c r="X5" s="59">
        <v>9895614</v>
      </c>
      <c r="Y5" s="60">
        <v>300.44</v>
      </c>
      <c r="Z5" s="61">
        <v>11763260</v>
      </c>
    </row>
    <row r="6" spans="1:26" ht="13.5">
      <c r="A6" s="57" t="s">
        <v>32</v>
      </c>
      <c r="B6" s="18">
        <v>56546391</v>
      </c>
      <c r="C6" s="18">
        <v>0</v>
      </c>
      <c r="D6" s="58">
        <v>53456080</v>
      </c>
      <c r="E6" s="59">
        <v>53456080</v>
      </c>
      <c r="F6" s="59">
        <v>7390634</v>
      </c>
      <c r="G6" s="59">
        <v>5401763</v>
      </c>
      <c r="H6" s="59">
        <v>2463112</v>
      </c>
      <c r="I6" s="59">
        <v>15255509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15255509</v>
      </c>
      <c r="W6" s="59">
        <v>14967703</v>
      </c>
      <c r="X6" s="59">
        <v>287806</v>
      </c>
      <c r="Y6" s="60">
        <v>1.92</v>
      </c>
      <c r="Z6" s="61">
        <v>53456080</v>
      </c>
    </row>
    <row r="7" spans="1:26" ht="13.5">
      <c r="A7" s="57" t="s">
        <v>33</v>
      </c>
      <c r="B7" s="18">
        <v>1636606</v>
      </c>
      <c r="C7" s="18">
        <v>0</v>
      </c>
      <c r="D7" s="58">
        <v>742000</v>
      </c>
      <c r="E7" s="59">
        <v>742000</v>
      </c>
      <c r="F7" s="59">
        <v>0</v>
      </c>
      <c r="G7" s="59">
        <v>32137</v>
      </c>
      <c r="H7" s="59">
        <v>0</v>
      </c>
      <c r="I7" s="59">
        <v>32137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32137</v>
      </c>
      <c r="W7" s="59">
        <v>207760</v>
      </c>
      <c r="X7" s="59">
        <v>-175623</v>
      </c>
      <c r="Y7" s="60">
        <v>-84.53</v>
      </c>
      <c r="Z7" s="61">
        <v>742000</v>
      </c>
    </row>
    <row r="8" spans="1:26" ht="13.5">
      <c r="A8" s="57" t="s">
        <v>34</v>
      </c>
      <c r="B8" s="18">
        <v>35812488</v>
      </c>
      <c r="C8" s="18">
        <v>0</v>
      </c>
      <c r="D8" s="58">
        <v>37405350</v>
      </c>
      <c r="E8" s="59">
        <v>37405350</v>
      </c>
      <c r="F8" s="59">
        <v>0</v>
      </c>
      <c r="G8" s="59">
        <v>0</v>
      </c>
      <c r="H8" s="59">
        <v>0</v>
      </c>
      <c r="I8" s="59">
        <v>0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0</v>
      </c>
      <c r="W8" s="59">
        <v>15710247</v>
      </c>
      <c r="X8" s="59">
        <v>-15710247</v>
      </c>
      <c r="Y8" s="60">
        <v>-100</v>
      </c>
      <c r="Z8" s="61">
        <v>37405350</v>
      </c>
    </row>
    <row r="9" spans="1:26" ht="13.5">
      <c r="A9" s="57" t="s">
        <v>35</v>
      </c>
      <c r="B9" s="18">
        <v>14648068</v>
      </c>
      <c r="C9" s="18">
        <v>0</v>
      </c>
      <c r="D9" s="58">
        <v>10728820</v>
      </c>
      <c r="E9" s="59">
        <v>10728820</v>
      </c>
      <c r="F9" s="59">
        <v>476390</v>
      </c>
      <c r="G9" s="59">
        <v>731332</v>
      </c>
      <c r="H9" s="59">
        <v>481107</v>
      </c>
      <c r="I9" s="59">
        <v>1688829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1688829</v>
      </c>
      <c r="W9" s="59">
        <v>3004069</v>
      </c>
      <c r="X9" s="59">
        <v>-1315240</v>
      </c>
      <c r="Y9" s="60">
        <v>-43.78</v>
      </c>
      <c r="Z9" s="61">
        <v>10728820</v>
      </c>
    </row>
    <row r="10" spans="1:26" ht="25.5">
      <c r="A10" s="62" t="s">
        <v>105</v>
      </c>
      <c r="B10" s="63">
        <f>SUM(B5:B9)</f>
        <v>120247700</v>
      </c>
      <c r="C10" s="63">
        <f>SUM(C5:C9)</f>
        <v>0</v>
      </c>
      <c r="D10" s="64">
        <f aca="true" t="shared" si="0" ref="D10:Z10">SUM(D5:D9)</f>
        <v>114095510</v>
      </c>
      <c r="E10" s="65">
        <f t="shared" si="0"/>
        <v>114095510</v>
      </c>
      <c r="F10" s="65">
        <f t="shared" si="0"/>
        <v>21134568</v>
      </c>
      <c r="G10" s="65">
        <f t="shared" si="0"/>
        <v>6119470</v>
      </c>
      <c r="H10" s="65">
        <f t="shared" si="0"/>
        <v>2911764</v>
      </c>
      <c r="I10" s="65">
        <f t="shared" si="0"/>
        <v>30165802</v>
      </c>
      <c r="J10" s="65">
        <f t="shared" si="0"/>
        <v>0</v>
      </c>
      <c r="K10" s="65">
        <f t="shared" si="0"/>
        <v>0</v>
      </c>
      <c r="L10" s="65">
        <f t="shared" si="0"/>
        <v>0</v>
      </c>
      <c r="M10" s="65">
        <f t="shared" si="0"/>
        <v>0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30165802</v>
      </c>
      <c r="W10" s="65">
        <f t="shared" si="0"/>
        <v>37183492</v>
      </c>
      <c r="X10" s="65">
        <f t="shared" si="0"/>
        <v>-7017690</v>
      </c>
      <c r="Y10" s="66">
        <f>+IF(W10&lt;&gt;0,(X10/W10)*100,0)</f>
        <v>-18.873133271076313</v>
      </c>
      <c r="Z10" s="67">
        <f t="shared" si="0"/>
        <v>114095510</v>
      </c>
    </row>
    <row r="11" spans="1:26" ht="13.5">
      <c r="A11" s="57" t="s">
        <v>36</v>
      </c>
      <c r="B11" s="18">
        <v>40746000</v>
      </c>
      <c r="C11" s="18">
        <v>0</v>
      </c>
      <c r="D11" s="58">
        <v>40142450</v>
      </c>
      <c r="E11" s="59">
        <v>40142450</v>
      </c>
      <c r="F11" s="59">
        <v>3168934</v>
      </c>
      <c r="G11" s="59">
        <v>3182743</v>
      </c>
      <c r="H11" s="59">
        <v>3373107</v>
      </c>
      <c r="I11" s="59">
        <v>9724784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9724784</v>
      </c>
      <c r="W11" s="59">
        <v>11239886</v>
      </c>
      <c r="X11" s="59">
        <v>-1515102</v>
      </c>
      <c r="Y11" s="60">
        <v>-13.48</v>
      </c>
      <c r="Z11" s="61">
        <v>40142450</v>
      </c>
    </row>
    <row r="12" spans="1:26" ht="13.5">
      <c r="A12" s="57" t="s">
        <v>37</v>
      </c>
      <c r="B12" s="18">
        <v>3333806</v>
      </c>
      <c r="C12" s="18">
        <v>0</v>
      </c>
      <c r="D12" s="58">
        <v>2620750</v>
      </c>
      <c r="E12" s="59">
        <v>2620750</v>
      </c>
      <c r="F12" s="59">
        <v>253698</v>
      </c>
      <c r="G12" s="59">
        <v>244948</v>
      </c>
      <c r="H12" s="59">
        <v>246412</v>
      </c>
      <c r="I12" s="59">
        <v>745058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745058</v>
      </c>
      <c r="W12" s="59">
        <v>733810</v>
      </c>
      <c r="X12" s="59">
        <v>11248</v>
      </c>
      <c r="Y12" s="60">
        <v>1.53</v>
      </c>
      <c r="Z12" s="61">
        <v>2620750</v>
      </c>
    </row>
    <row r="13" spans="1:26" ht="13.5">
      <c r="A13" s="57" t="s">
        <v>106</v>
      </c>
      <c r="B13" s="18">
        <v>13011554</v>
      </c>
      <c r="C13" s="18">
        <v>0</v>
      </c>
      <c r="D13" s="58">
        <v>8748300</v>
      </c>
      <c r="E13" s="59">
        <v>8748300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2449524</v>
      </c>
      <c r="X13" s="59">
        <v>-2449524</v>
      </c>
      <c r="Y13" s="60">
        <v>-100</v>
      </c>
      <c r="Z13" s="61">
        <v>8748300</v>
      </c>
    </row>
    <row r="14" spans="1:26" ht="13.5">
      <c r="A14" s="57" t="s">
        <v>38</v>
      </c>
      <c r="B14" s="18">
        <v>1813955</v>
      </c>
      <c r="C14" s="18">
        <v>0</v>
      </c>
      <c r="D14" s="58">
        <v>1178810</v>
      </c>
      <c r="E14" s="59">
        <v>1178810</v>
      </c>
      <c r="F14" s="59">
        <v>0</v>
      </c>
      <c r="G14" s="59">
        <v>190355</v>
      </c>
      <c r="H14" s="59">
        <v>0</v>
      </c>
      <c r="I14" s="59">
        <v>190355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190355</v>
      </c>
      <c r="W14" s="59">
        <v>330067</v>
      </c>
      <c r="X14" s="59">
        <v>-139712</v>
      </c>
      <c r="Y14" s="60">
        <v>-42.33</v>
      </c>
      <c r="Z14" s="61">
        <v>1178810</v>
      </c>
    </row>
    <row r="15" spans="1:26" ht="13.5">
      <c r="A15" s="57" t="s">
        <v>39</v>
      </c>
      <c r="B15" s="18">
        <v>34172283</v>
      </c>
      <c r="C15" s="18">
        <v>0</v>
      </c>
      <c r="D15" s="58">
        <v>29272410</v>
      </c>
      <c r="E15" s="59">
        <v>29272410</v>
      </c>
      <c r="F15" s="59">
        <v>0</v>
      </c>
      <c r="G15" s="59">
        <v>2884000</v>
      </c>
      <c r="H15" s="59">
        <v>3394998</v>
      </c>
      <c r="I15" s="59">
        <v>6278998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6278998</v>
      </c>
      <c r="W15" s="59">
        <v>8196275</v>
      </c>
      <c r="X15" s="59">
        <v>-1917277</v>
      </c>
      <c r="Y15" s="60">
        <v>-23.39</v>
      </c>
      <c r="Z15" s="61">
        <v>29272410</v>
      </c>
    </row>
    <row r="16" spans="1:26" ht="13.5">
      <c r="A16" s="68" t="s">
        <v>40</v>
      </c>
      <c r="B16" s="18">
        <v>19631690</v>
      </c>
      <c r="C16" s="18">
        <v>0</v>
      </c>
      <c r="D16" s="58">
        <v>0</v>
      </c>
      <c r="E16" s="59">
        <v>0</v>
      </c>
      <c r="F16" s="59">
        <v>-84157</v>
      </c>
      <c r="G16" s="59">
        <v>752078</v>
      </c>
      <c r="H16" s="59">
        <v>521607</v>
      </c>
      <c r="I16" s="59">
        <v>1189528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1189528</v>
      </c>
      <c r="W16" s="59">
        <v>0</v>
      </c>
      <c r="X16" s="59">
        <v>1189528</v>
      </c>
      <c r="Y16" s="60">
        <v>0</v>
      </c>
      <c r="Z16" s="61">
        <v>0</v>
      </c>
    </row>
    <row r="17" spans="1:26" ht="13.5">
      <c r="A17" s="57" t="s">
        <v>41</v>
      </c>
      <c r="B17" s="18">
        <v>36188367</v>
      </c>
      <c r="C17" s="18">
        <v>0</v>
      </c>
      <c r="D17" s="58">
        <v>32193290</v>
      </c>
      <c r="E17" s="59">
        <v>32193290</v>
      </c>
      <c r="F17" s="59">
        <v>560708</v>
      </c>
      <c r="G17" s="59">
        <v>1354065</v>
      </c>
      <c r="H17" s="59">
        <v>1396164</v>
      </c>
      <c r="I17" s="59">
        <v>3310937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3310937</v>
      </c>
      <c r="W17" s="59">
        <v>9014121</v>
      </c>
      <c r="X17" s="59">
        <v>-5703184</v>
      </c>
      <c r="Y17" s="60">
        <v>-63.27</v>
      </c>
      <c r="Z17" s="61">
        <v>32193290</v>
      </c>
    </row>
    <row r="18" spans="1:26" ht="13.5">
      <c r="A18" s="69" t="s">
        <v>42</v>
      </c>
      <c r="B18" s="70">
        <f>SUM(B11:B17)</f>
        <v>148897655</v>
      </c>
      <c r="C18" s="70">
        <f>SUM(C11:C17)</f>
        <v>0</v>
      </c>
      <c r="D18" s="71">
        <f aca="true" t="shared" si="1" ref="D18:Z18">SUM(D11:D17)</f>
        <v>114156010</v>
      </c>
      <c r="E18" s="72">
        <f t="shared" si="1"/>
        <v>114156010</v>
      </c>
      <c r="F18" s="72">
        <f t="shared" si="1"/>
        <v>3899183</v>
      </c>
      <c r="G18" s="72">
        <f t="shared" si="1"/>
        <v>8608189</v>
      </c>
      <c r="H18" s="72">
        <f t="shared" si="1"/>
        <v>8932288</v>
      </c>
      <c r="I18" s="72">
        <f t="shared" si="1"/>
        <v>21439660</v>
      </c>
      <c r="J18" s="72">
        <f t="shared" si="1"/>
        <v>0</v>
      </c>
      <c r="K18" s="72">
        <f t="shared" si="1"/>
        <v>0</v>
      </c>
      <c r="L18" s="72">
        <f t="shared" si="1"/>
        <v>0</v>
      </c>
      <c r="M18" s="72">
        <f t="shared" si="1"/>
        <v>0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21439660</v>
      </c>
      <c r="W18" s="72">
        <f t="shared" si="1"/>
        <v>31963683</v>
      </c>
      <c r="X18" s="72">
        <f t="shared" si="1"/>
        <v>-10524023</v>
      </c>
      <c r="Y18" s="66">
        <f>+IF(W18&lt;&gt;0,(X18/W18)*100,0)</f>
        <v>-32.92493859359073</v>
      </c>
      <c r="Z18" s="73">
        <f t="shared" si="1"/>
        <v>114156010</v>
      </c>
    </row>
    <row r="19" spans="1:26" ht="13.5">
      <c r="A19" s="69" t="s">
        <v>43</v>
      </c>
      <c r="B19" s="74">
        <f>+B10-B18</f>
        <v>-28649955</v>
      </c>
      <c r="C19" s="74">
        <f>+C10-C18</f>
        <v>0</v>
      </c>
      <c r="D19" s="75">
        <f aca="true" t="shared" si="2" ref="D19:Z19">+D10-D18</f>
        <v>-60500</v>
      </c>
      <c r="E19" s="76">
        <f t="shared" si="2"/>
        <v>-60500</v>
      </c>
      <c r="F19" s="76">
        <f t="shared" si="2"/>
        <v>17235385</v>
      </c>
      <c r="G19" s="76">
        <f t="shared" si="2"/>
        <v>-2488719</v>
      </c>
      <c r="H19" s="76">
        <f t="shared" si="2"/>
        <v>-6020524</v>
      </c>
      <c r="I19" s="76">
        <f t="shared" si="2"/>
        <v>8726142</v>
      </c>
      <c r="J19" s="76">
        <f t="shared" si="2"/>
        <v>0</v>
      </c>
      <c r="K19" s="76">
        <f t="shared" si="2"/>
        <v>0</v>
      </c>
      <c r="L19" s="76">
        <f t="shared" si="2"/>
        <v>0</v>
      </c>
      <c r="M19" s="76">
        <f t="shared" si="2"/>
        <v>0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8726142</v>
      </c>
      <c r="W19" s="76">
        <f>IF(E10=E18,0,W10-W18)</f>
        <v>5219809</v>
      </c>
      <c r="X19" s="76">
        <f t="shared" si="2"/>
        <v>3506333</v>
      </c>
      <c r="Y19" s="77">
        <f>+IF(W19&lt;&gt;0,(X19/W19)*100,0)</f>
        <v>67.17358815236342</v>
      </c>
      <c r="Z19" s="78">
        <f t="shared" si="2"/>
        <v>-60500</v>
      </c>
    </row>
    <row r="20" spans="1:26" ht="13.5">
      <c r="A20" s="57" t="s">
        <v>44</v>
      </c>
      <c r="B20" s="18">
        <v>30820531</v>
      </c>
      <c r="C20" s="18">
        <v>0</v>
      </c>
      <c r="D20" s="58">
        <v>24926650</v>
      </c>
      <c r="E20" s="59">
        <v>24926650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>
        <v>10469193</v>
      </c>
      <c r="X20" s="59">
        <v>-10469193</v>
      </c>
      <c r="Y20" s="60">
        <v>-100</v>
      </c>
      <c r="Z20" s="61">
        <v>24926650</v>
      </c>
    </row>
    <row r="21" spans="1:26" ht="13.5">
      <c r="A21" s="57" t="s">
        <v>107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>
        <v>0</v>
      </c>
      <c r="X21" s="81">
        <v>0</v>
      </c>
      <c r="Y21" s="82">
        <v>0</v>
      </c>
      <c r="Z21" s="83">
        <v>0</v>
      </c>
    </row>
    <row r="22" spans="1:26" ht="25.5">
      <c r="A22" s="84" t="s">
        <v>108</v>
      </c>
      <c r="B22" s="85">
        <f>SUM(B19:B21)</f>
        <v>2170576</v>
      </c>
      <c r="C22" s="85">
        <f>SUM(C19:C21)</f>
        <v>0</v>
      </c>
      <c r="D22" s="86">
        <f aca="true" t="shared" si="3" ref="D22:Z22">SUM(D19:D21)</f>
        <v>24866150</v>
      </c>
      <c r="E22" s="87">
        <f t="shared" si="3"/>
        <v>24866150</v>
      </c>
      <c r="F22" s="87">
        <f t="shared" si="3"/>
        <v>17235385</v>
      </c>
      <c r="G22" s="87">
        <f t="shared" si="3"/>
        <v>-2488719</v>
      </c>
      <c r="H22" s="87">
        <f t="shared" si="3"/>
        <v>-6020524</v>
      </c>
      <c r="I22" s="87">
        <f t="shared" si="3"/>
        <v>8726142</v>
      </c>
      <c r="J22" s="87">
        <f t="shared" si="3"/>
        <v>0</v>
      </c>
      <c r="K22" s="87">
        <f t="shared" si="3"/>
        <v>0</v>
      </c>
      <c r="L22" s="87">
        <f t="shared" si="3"/>
        <v>0</v>
      </c>
      <c r="M22" s="87">
        <f t="shared" si="3"/>
        <v>0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8726142</v>
      </c>
      <c r="W22" s="87">
        <f t="shared" si="3"/>
        <v>15689002</v>
      </c>
      <c r="X22" s="87">
        <f t="shared" si="3"/>
        <v>-6962860</v>
      </c>
      <c r="Y22" s="88">
        <f>+IF(W22&lt;&gt;0,(X22/W22)*100,0)</f>
        <v>-44.3805157268767</v>
      </c>
      <c r="Z22" s="89">
        <f t="shared" si="3"/>
        <v>24866150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2170576</v>
      </c>
      <c r="C24" s="74">
        <f>SUM(C22:C23)</f>
        <v>0</v>
      </c>
      <c r="D24" s="75">
        <f aca="true" t="shared" si="4" ref="D24:Z24">SUM(D22:D23)</f>
        <v>24866150</v>
      </c>
      <c r="E24" s="76">
        <f t="shared" si="4"/>
        <v>24866150</v>
      </c>
      <c r="F24" s="76">
        <f t="shared" si="4"/>
        <v>17235385</v>
      </c>
      <c r="G24" s="76">
        <f t="shared" si="4"/>
        <v>-2488719</v>
      </c>
      <c r="H24" s="76">
        <f t="shared" si="4"/>
        <v>-6020524</v>
      </c>
      <c r="I24" s="76">
        <f t="shared" si="4"/>
        <v>8726142</v>
      </c>
      <c r="J24" s="76">
        <f t="shared" si="4"/>
        <v>0</v>
      </c>
      <c r="K24" s="76">
        <f t="shared" si="4"/>
        <v>0</v>
      </c>
      <c r="L24" s="76">
        <f t="shared" si="4"/>
        <v>0</v>
      </c>
      <c r="M24" s="76">
        <f t="shared" si="4"/>
        <v>0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8726142</v>
      </c>
      <c r="W24" s="76">
        <f t="shared" si="4"/>
        <v>15689002</v>
      </c>
      <c r="X24" s="76">
        <f t="shared" si="4"/>
        <v>-6962860</v>
      </c>
      <c r="Y24" s="77">
        <f>+IF(W24&lt;&gt;0,(X24/W24)*100,0)</f>
        <v>-44.3805157268767</v>
      </c>
      <c r="Z24" s="78">
        <f t="shared" si="4"/>
        <v>24866150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109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28137600</v>
      </c>
      <c r="C27" s="21">
        <v>0</v>
      </c>
      <c r="D27" s="98">
        <v>25476650</v>
      </c>
      <c r="E27" s="99">
        <v>25476650</v>
      </c>
      <c r="F27" s="99">
        <v>0</v>
      </c>
      <c r="G27" s="99">
        <v>0</v>
      </c>
      <c r="H27" s="99">
        <v>531770</v>
      </c>
      <c r="I27" s="99">
        <v>531770</v>
      </c>
      <c r="J27" s="99">
        <v>0</v>
      </c>
      <c r="K27" s="99">
        <v>0</v>
      </c>
      <c r="L27" s="99">
        <v>0</v>
      </c>
      <c r="M27" s="99">
        <v>0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531770</v>
      </c>
      <c r="W27" s="99">
        <v>8938974</v>
      </c>
      <c r="X27" s="99">
        <v>-8407204</v>
      </c>
      <c r="Y27" s="100">
        <v>-94.05</v>
      </c>
      <c r="Z27" s="101">
        <v>25476650</v>
      </c>
    </row>
    <row r="28" spans="1:26" ht="13.5">
      <c r="A28" s="102" t="s">
        <v>44</v>
      </c>
      <c r="B28" s="18">
        <v>27844623</v>
      </c>
      <c r="C28" s="18">
        <v>0</v>
      </c>
      <c r="D28" s="58">
        <v>24926650</v>
      </c>
      <c r="E28" s="59">
        <v>24926650</v>
      </c>
      <c r="F28" s="59">
        <v>0</v>
      </c>
      <c r="G28" s="59">
        <v>0</v>
      </c>
      <c r="H28" s="59">
        <v>531770</v>
      </c>
      <c r="I28" s="59">
        <v>531770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531770</v>
      </c>
      <c r="W28" s="59">
        <v>0</v>
      </c>
      <c r="X28" s="59">
        <v>531770</v>
      </c>
      <c r="Y28" s="60">
        <v>0</v>
      </c>
      <c r="Z28" s="61">
        <v>24926650</v>
      </c>
    </row>
    <row r="29" spans="1:26" ht="13.5">
      <c r="A29" s="57" t="s">
        <v>110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>
        <v>0</v>
      </c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0</v>
      </c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292977</v>
      </c>
      <c r="C31" s="18">
        <v>0</v>
      </c>
      <c r="D31" s="58">
        <v>550000</v>
      </c>
      <c r="E31" s="59">
        <v>550000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>
        <v>0</v>
      </c>
      <c r="X31" s="59">
        <v>0</v>
      </c>
      <c r="Y31" s="60">
        <v>0</v>
      </c>
      <c r="Z31" s="61">
        <v>550000</v>
      </c>
    </row>
    <row r="32" spans="1:26" ht="13.5">
      <c r="A32" s="69" t="s">
        <v>50</v>
      </c>
      <c r="B32" s="21">
        <f>SUM(B28:B31)</f>
        <v>28137600</v>
      </c>
      <c r="C32" s="21">
        <f>SUM(C28:C31)</f>
        <v>0</v>
      </c>
      <c r="D32" s="98">
        <f aca="true" t="shared" si="5" ref="D32:Z32">SUM(D28:D31)</f>
        <v>25476650</v>
      </c>
      <c r="E32" s="99">
        <f t="shared" si="5"/>
        <v>25476650</v>
      </c>
      <c r="F32" s="99">
        <f t="shared" si="5"/>
        <v>0</v>
      </c>
      <c r="G32" s="99">
        <f t="shared" si="5"/>
        <v>0</v>
      </c>
      <c r="H32" s="99">
        <f t="shared" si="5"/>
        <v>531770</v>
      </c>
      <c r="I32" s="99">
        <f t="shared" si="5"/>
        <v>531770</v>
      </c>
      <c r="J32" s="99">
        <f t="shared" si="5"/>
        <v>0</v>
      </c>
      <c r="K32" s="99">
        <f t="shared" si="5"/>
        <v>0</v>
      </c>
      <c r="L32" s="99">
        <f t="shared" si="5"/>
        <v>0</v>
      </c>
      <c r="M32" s="99">
        <f t="shared" si="5"/>
        <v>0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531770</v>
      </c>
      <c r="W32" s="99">
        <f t="shared" si="5"/>
        <v>0</v>
      </c>
      <c r="X32" s="99">
        <f t="shared" si="5"/>
        <v>531770</v>
      </c>
      <c r="Y32" s="100">
        <f>+IF(W32&lt;&gt;0,(X32/W32)*100,0)</f>
        <v>0</v>
      </c>
      <c r="Z32" s="101">
        <f t="shared" si="5"/>
        <v>25476650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39075279</v>
      </c>
      <c r="C35" s="18">
        <v>0</v>
      </c>
      <c r="D35" s="58">
        <v>33013974</v>
      </c>
      <c r="E35" s="59">
        <v>33013974</v>
      </c>
      <c r="F35" s="59">
        <v>66673081</v>
      </c>
      <c r="G35" s="59">
        <v>62038930</v>
      </c>
      <c r="H35" s="59">
        <v>57395011</v>
      </c>
      <c r="I35" s="59">
        <v>57395011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57395011</v>
      </c>
      <c r="W35" s="59">
        <v>8253494</v>
      </c>
      <c r="X35" s="59">
        <v>49141517</v>
      </c>
      <c r="Y35" s="60">
        <v>595.4</v>
      </c>
      <c r="Z35" s="61">
        <v>33013974</v>
      </c>
    </row>
    <row r="36" spans="1:26" ht="13.5">
      <c r="A36" s="57" t="s">
        <v>53</v>
      </c>
      <c r="B36" s="18">
        <v>259565507</v>
      </c>
      <c r="C36" s="18">
        <v>0</v>
      </c>
      <c r="D36" s="58">
        <v>227297626</v>
      </c>
      <c r="E36" s="59">
        <v>227297626</v>
      </c>
      <c r="F36" s="59">
        <v>230672353</v>
      </c>
      <c r="G36" s="59">
        <v>251612654</v>
      </c>
      <c r="H36" s="59">
        <v>251612654</v>
      </c>
      <c r="I36" s="59">
        <v>251612654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251612654</v>
      </c>
      <c r="W36" s="59">
        <v>56824407</v>
      </c>
      <c r="X36" s="59">
        <v>194788247</v>
      </c>
      <c r="Y36" s="60">
        <v>342.79</v>
      </c>
      <c r="Z36" s="61">
        <v>227297626</v>
      </c>
    </row>
    <row r="37" spans="1:26" ht="13.5">
      <c r="A37" s="57" t="s">
        <v>54</v>
      </c>
      <c r="B37" s="18">
        <v>52803437</v>
      </c>
      <c r="C37" s="18">
        <v>0</v>
      </c>
      <c r="D37" s="58">
        <v>63280696</v>
      </c>
      <c r="E37" s="59">
        <v>63280696</v>
      </c>
      <c r="F37" s="59">
        <v>48473117</v>
      </c>
      <c r="G37" s="59">
        <v>76568719</v>
      </c>
      <c r="H37" s="59">
        <v>86652962</v>
      </c>
      <c r="I37" s="59">
        <v>86652962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86652962</v>
      </c>
      <c r="W37" s="59">
        <v>15820174</v>
      </c>
      <c r="X37" s="59">
        <v>70832788</v>
      </c>
      <c r="Y37" s="60">
        <v>447.74</v>
      </c>
      <c r="Z37" s="61">
        <v>63280696</v>
      </c>
    </row>
    <row r="38" spans="1:26" ht="13.5">
      <c r="A38" s="57" t="s">
        <v>55</v>
      </c>
      <c r="B38" s="18">
        <v>22771883</v>
      </c>
      <c r="C38" s="18">
        <v>0</v>
      </c>
      <c r="D38" s="58">
        <v>16138486</v>
      </c>
      <c r="E38" s="59">
        <v>16138486</v>
      </c>
      <c r="F38" s="59">
        <v>16798534</v>
      </c>
      <c r="G38" s="59">
        <v>20899893</v>
      </c>
      <c r="H38" s="59">
        <v>20899893</v>
      </c>
      <c r="I38" s="59">
        <v>20899893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20899893</v>
      </c>
      <c r="W38" s="59">
        <v>4034622</v>
      </c>
      <c r="X38" s="59">
        <v>16865271</v>
      </c>
      <c r="Y38" s="60">
        <v>418.01</v>
      </c>
      <c r="Z38" s="61">
        <v>16138486</v>
      </c>
    </row>
    <row r="39" spans="1:26" ht="13.5">
      <c r="A39" s="57" t="s">
        <v>56</v>
      </c>
      <c r="B39" s="18">
        <v>223065466</v>
      </c>
      <c r="C39" s="18">
        <v>0</v>
      </c>
      <c r="D39" s="58">
        <v>180892418</v>
      </c>
      <c r="E39" s="59">
        <v>180892418</v>
      </c>
      <c r="F39" s="59">
        <v>232073782</v>
      </c>
      <c r="G39" s="59">
        <v>216182972</v>
      </c>
      <c r="H39" s="59">
        <v>201454811</v>
      </c>
      <c r="I39" s="59">
        <v>201454811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201454811</v>
      </c>
      <c r="W39" s="59">
        <v>45223105</v>
      </c>
      <c r="X39" s="59">
        <v>156231706</v>
      </c>
      <c r="Y39" s="60">
        <v>345.47</v>
      </c>
      <c r="Z39" s="61">
        <v>180892418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0</v>
      </c>
      <c r="C42" s="18">
        <v>0</v>
      </c>
      <c r="D42" s="58">
        <v>-366160</v>
      </c>
      <c r="E42" s="59">
        <v>-366160</v>
      </c>
      <c r="F42" s="59">
        <v>6984947</v>
      </c>
      <c r="G42" s="59">
        <v>-1515699</v>
      </c>
      <c r="H42" s="59">
        <v>-4857362</v>
      </c>
      <c r="I42" s="59">
        <v>611886</v>
      </c>
      <c r="J42" s="59">
        <v>0</v>
      </c>
      <c r="K42" s="59">
        <v>0</v>
      </c>
      <c r="L42" s="59">
        <v>0</v>
      </c>
      <c r="M42" s="59">
        <v>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611886</v>
      </c>
      <c r="W42" s="59">
        <v>23876679</v>
      </c>
      <c r="X42" s="59">
        <v>-23264793</v>
      </c>
      <c r="Y42" s="60">
        <v>-97.44</v>
      </c>
      <c r="Z42" s="61">
        <v>-366160</v>
      </c>
    </row>
    <row r="43" spans="1:26" ht="13.5">
      <c r="A43" s="57" t="s">
        <v>59</v>
      </c>
      <c r="B43" s="18">
        <v>0</v>
      </c>
      <c r="C43" s="18">
        <v>0</v>
      </c>
      <c r="D43" s="58">
        <v>-21476650</v>
      </c>
      <c r="E43" s="59">
        <v>-21476650</v>
      </c>
      <c r="F43" s="59">
        <v>0</v>
      </c>
      <c r="G43" s="59">
        <v>0</v>
      </c>
      <c r="H43" s="59">
        <v>0</v>
      </c>
      <c r="I43" s="59">
        <v>0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0</v>
      </c>
      <c r="W43" s="59">
        <v>-7642995</v>
      </c>
      <c r="X43" s="59">
        <v>7642995</v>
      </c>
      <c r="Y43" s="60">
        <v>-100</v>
      </c>
      <c r="Z43" s="61">
        <v>-21476650</v>
      </c>
    </row>
    <row r="44" spans="1:26" ht="13.5">
      <c r="A44" s="57" t="s">
        <v>60</v>
      </c>
      <c r="B44" s="18">
        <v>0</v>
      </c>
      <c r="C44" s="18">
        <v>0</v>
      </c>
      <c r="D44" s="58">
        <v>-533975</v>
      </c>
      <c r="E44" s="59">
        <v>-533975</v>
      </c>
      <c r="F44" s="59">
        <v>-54852</v>
      </c>
      <c r="G44" s="59">
        <v>-90625</v>
      </c>
      <c r="H44" s="59">
        <v>-4630</v>
      </c>
      <c r="I44" s="59">
        <v>-150107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-150107</v>
      </c>
      <c r="W44" s="59">
        <v>-144217</v>
      </c>
      <c r="X44" s="59">
        <v>-5890</v>
      </c>
      <c r="Y44" s="60">
        <v>4.08</v>
      </c>
      <c r="Z44" s="61">
        <v>-533975</v>
      </c>
    </row>
    <row r="45" spans="1:26" ht="13.5">
      <c r="A45" s="69" t="s">
        <v>61</v>
      </c>
      <c r="B45" s="21">
        <v>0</v>
      </c>
      <c r="C45" s="21">
        <v>0</v>
      </c>
      <c r="D45" s="98">
        <v>-7352500</v>
      </c>
      <c r="E45" s="99">
        <v>-7352500</v>
      </c>
      <c r="F45" s="99">
        <v>8095088</v>
      </c>
      <c r="G45" s="99">
        <v>6488764</v>
      </c>
      <c r="H45" s="99">
        <v>1626772</v>
      </c>
      <c r="I45" s="99">
        <v>1626772</v>
      </c>
      <c r="J45" s="99">
        <v>0</v>
      </c>
      <c r="K45" s="99">
        <v>0</v>
      </c>
      <c r="L45" s="99">
        <v>0</v>
      </c>
      <c r="M45" s="99">
        <v>0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1626772</v>
      </c>
      <c r="W45" s="99">
        <v>31113752</v>
      </c>
      <c r="X45" s="99">
        <v>-29486980</v>
      </c>
      <c r="Y45" s="100">
        <v>-94.77</v>
      </c>
      <c r="Z45" s="101">
        <v>-7352500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111</v>
      </c>
      <c r="B47" s="114" t="s">
        <v>96</v>
      </c>
      <c r="C47" s="114"/>
      <c r="D47" s="115" t="s">
        <v>97</v>
      </c>
      <c r="E47" s="116" t="s">
        <v>98</v>
      </c>
      <c r="F47" s="117"/>
      <c r="G47" s="117"/>
      <c r="H47" s="117"/>
      <c r="I47" s="118" t="s">
        <v>99</v>
      </c>
      <c r="J47" s="117"/>
      <c r="K47" s="117"/>
      <c r="L47" s="117"/>
      <c r="M47" s="119"/>
      <c r="N47" s="119"/>
      <c r="O47" s="119"/>
      <c r="P47" s="119"/>
      <c r="Q47" s="119"/>
      <c r="R47" s="119"/>
      <c r="S47" s="119"/>
      <c r="T47" s="119"/>
      <c r="U47" s="119"/>
      <c r="V47" s="118" t="s">
        <v>100</v>
      </c>
      <c r="W47" s="118" t="s">
        <v>101</v>
      </c>
      <c r="X47" s="118" t="s">
        <v>102</v>
      </c>
      <c r="Y47" s="118" t="s">
        <v>103</v>
      </c>
      <c r="Z47" s="120" t="s">
        <v>104</v>
      </c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7560037</v>
      </c>
      <c r="C49" s="51">
        <v>0</v>
      </c>
      <c r="D49" s="128">
        <v>1569577</v>
      </c>
      <c r="E49" s="53">
        <v>1468509</v>
      </c>
      <c r="F49" s="53">
        <v>0</v>
      </c>
      <c r="G49" s="53">
        <v>0</v>
      </c>
      <c r="H49" s="53">
        <v>0</v>
      </c>
      <c r="I49" s="53">
        <v>1071611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1162709</v>
      </c>
      <c r="W49" s="53">
        <v>1352637</v>
      </c>
      <c r="X49" s="53">
        <v>8803740</v>
      </c>
      <c r="Y49" s="53">
        <v>40195387</v>
      </c>
      <c r="Z49" s="129">
        <v>63184207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7284289</v>
      </c>
      <c r="C51" s="51">
        <v>0</v>
      </c>
      <c r="D51" s="128">
        <v>458888</v>
      </c>
      <c r="E51" s="53">
        <v>139270</v>
      </c>
      <c r="F51" s="53">
        <v>0</v>
      </c>
      <c r="G51" s="53">
        <v>0</v>
      </c>
      <c r="H51" s="53">
        <v>0</v>
      </c>
      <c r="I51" s="53">
        <v>561223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61281</v>
      </c>
      <c r="W51" s="53">
        <v>1970319</v>
      </c>
      <c r="X51" s="53">
        <v>327437</v>
      </c>
      <c r="Y51" s="53">
        <v>23106</v>
      </c>
      <c r="Z51" s="129">
        <v>10825813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112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49.37201364782515</v>
      </c>
      <c r="E58" s="7">
        <f t="shared" si="6"/>
        <v>49.37201364782515</v>
      </c>
      <c r="F58" s="7">
        <f t="shared" si="6"/>
        <v>21.893678917649904</v>
      </c>
      <c r="G58" s="7">
        <f t="shared" si="6"/>
        <v>115.27542285841214</v>
      </c>
      <c r="H58" s="7">
        <f t="shared" si="6"/>
        <v>139.82833625027732</v>
      </c>
      <c r="I58" s="7">
        <f t="shared" si="6"/>
        <v>51.26585240728352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51.26585240728352</v>
      </c>
      <c r="W58" s="7">
        <f t="shared" si="6"/>
        <v>88.86961220080198</v>
      </c>
      <c r="X58" s="7">
        <f t="shared" si="6"/>
        <v>0</v>
      </c>
      <c r="Y58" s="7">
        <f t="shared" si="6"/>
        <v>0</v>
      </c>
      <c r="Z58" s="8">
        <f t="shared" si="6"/>
        <v>49.37201364782515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49.01970202137843</v>
      </c>
      <c r="E59" s="10">
        <f t="shared" si="7"/>
        <v>49.01970202137843</v>
      </c>
      <c r="F59" s="10">
        <f t="shared" si="7"/>
        <v>4.0116543046701025</v>
      </c>
      <c r="G59" s="10">
        <f t="shared" si="7"/>
        <v>-1224.9967221712336</v>
      </c>
      <c r="H59" s="10">
        <f t="shared" si="7"/>
        <v>0</v>
      </c>
      <c r="I59" s="10">
        <f t="shared" si="7"/>
        <v>8.285722235865409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8.285722235865409</v>
      </c>
      <c r="W59" s="10">
        <f t="shared" si="7"/>
        <v>78.78163640851525</v>
      </c>
      <c r="X59" s="10">
        <f t="shared" si="7"/>
        <v>0</v>
      </c>
      <c r="Y59" s="10">
        <f t="shared" si="7"/>
        <v>0</v>
      </c>
      <c r="Z59" s="11">
        <f t="shared" si="7"/>
        <v>49.01970202137843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49.01924159047951</v>
      </c>
      <c r="E60" s="13">
        <f t="shared" si="7"/>
        <v>49.01924159047951</v>
      </c>
      <c r="F60" s="13">
        <f t="shared" si="7"/>
        <v>51.29232485332111</v>
      </c>
      <c r="G60" s="13">
        <f t="shared" si="7"/>
        <v>106.8441358867466</v>
      </c>
      <c r="H60" s="13">
        <f t="shared" si="7"/>
        <v>148.51322229764622</v>
      </c>
      <c r="I60" s="13">
        <f t="shared" si="7"/>
        <v>86.65946183768763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86.65946183768763</v>
      </c>
      <c r="W60" s="13">
        <f t="shared" si="7"/>
        <v>88.2346338725448</v>
      </c>
      <c r="X60" s="13">
        <f t="shared" si="7"/>
        <v>0</v>
      </c>
      <c r="Y60" s="13">
        <f t="shared" si="7"/>
        <v>0</v>
      </c>
      <c r="Z60" s="14">
        <f t="shared" si="7"/>
        <v>49.01924159047951</v>
      </c>
    </row>
    <row r="61" spans="1:26" ht="13.5">
      <c r="A61" s="38" t="s">
        <v>113</v>
      </c>
      <c r="B61" s="12">
        <f t="shared" si="7"/>
        <v>0</v>
      </c>
      <c r="C61" s="12">
        <f t="shared" si="7"/>
        <v>0</v>
      </c>
      <c r="D61" s="3">
        <f t="shared" si="7"/>
        <v>49.01926867342595</v>
      </c>
      <c r="E61" s="13">
        <f t="shared" si="7"/>
        <v>49.01926867342595</v>
      </c>
      <c r="F61" s="13">
        <f t="shared" si="7"/>
        <v>101.62278922625293</v>
      </c>
      <c r="G61" s="13">
        <f t="shared" si="7"/>
        <v>100.72457592307227</v>
      </c>
      <c r="H61" s="13">
        <f t="shared" si="7"/>
        <v>153.55188957158487</v>
      </c>
      <c r="I61" s="13">
        <f t="shared" si="7"/>
        <v>109.90181204055254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109.90181204055254</v>
      </c>
      <c r="W61" s="13">
        <f t="shared" si="7"/>
        <v>78.78097595808377</v>
      </c>
      <c r="X61" s="13">
        <f t="shared" si="7"/>
        <v>0</v>
      </c>
      <c r="Y61" s="13">
        <f t="shared" si="7"/>
        <v>0</v>
      </c>
      <c r="Z61" s="14">
        <f t="shared" si="7"/>
        <v>49.01926867342595</v>
      </c>
    </row>
    <row r="62" spans="1:26" ht="13.5">
      <c r="A62" s="38" t="s">
        <v>114</v>
      </c>
      <c r="B62" s="12">
        <f t="shared" si="7"/>
        <v>0</v>
      </c>
      <c r="C62" s="12">
        <f t="shared" si="7"/>
        <v>0</v>
      </c>
      <c r="D62" s="3">
        <f t="shared" si="7"/>
        <v>49.019199023694156</v>
      </c>
      <c r="E62" s="13">
        <f t="shared" si="7"/>
        <v>49.019199023694156</v>
      </c>
      <c r="F62" s="13">
        <f t="shared" si="7"/>
        <v>13.145753748455249</v>
      </c>
      <c r="G62" s="13">
        <f t="shared" si="7"/>
        <v>110.67179609417008</v>
      </c>
      <c r="H62" s="13">
        <f t="shared" si="7"/>
        <v>124.2270022008167</v>
      </c>
      <c r="I62" s="13">
        <f t="shared" si="7"/>
        <v>78.22166163556712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78.22166163556712</v>
      </c>
      <c r="W62" s="13">
        <f t="shared" si="7"/>
        <v>78.78086095572255</v>
      </c>
      <c r="X62" s="13">
        <f t="shared" si="7"/>
        <v>0</v>
      </c>
      <c r="Y62" s="13">
        <f t="shared" si="7"/>
        <v>0</v>
      </c>
      <c r="Z62" s="14">
        <f t="shared" si="7"/>
        <v>49.019199023694156</v>
      </c>
    </row>
    <row r="63" spans="1:26" ht="13.5">
      <c r="A63" s="38" t="s">
        <v>115</v>
      </c>
      <c r="B63" s="12">
        <f t="shared" si="7"/>
        <v>0</v>
      </c>
      <c r="C63" s="12">
        <f t="shared" si="7"/>
        <v>0</v>
      </c>
      <c r="D63" s="3">
        <f t="shared" si="7"/>
        <v>49.019241620337766</v>
      </c>
      <c r="E63" s="13">
        <f t="shared" si="7"/>
        <v>49.019241620337766</v>
      </c>
      <c r="F63" s="13">
        <f t="shared" si="7"/>
        <v>18.912247088356086</v>
      </c>
      <c r="G63" s="13">
        <f t="shared" si="7"/>
        <v>518.5596847942408</v>
      </c>
      <c r="H63" s="13">
        <f t="shared" si="7"/>
        <v>382.40673728534773</v>
      </c>
      <c r="I63" s="13">
        <f t="shared" si="7"/>
        <v>52.24046852311153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52.24046852311153</v>
      </c>
      <c r="W63" s="13">
        <f t="shared" si="7"/>
        <v>78.7808789835451</v>
      </c>
      <c r="X63" s="13">
        <f t="shared" si="7"/>
        <v>0</v>
      </c>
      <c r="Y63" s="13">
        <f t="shared" si="7"/>
        <v>0</v>
      </c>
      <c r="Z63" s="14">
        <f t="shared" si="7"/>
        <v>49.019241620337766</v>
      </c>
    </row>
    <row r="64" spans="1:26" ht="13.5">
      <c r="A64" s="38" t="s">
        <v>116</v>
      </c>
      <c r="B64" s="12">
        <f t="shared" si="7"/>
        <v>0</v>
      </c>
      <c r="C64" s="12">
        <f t="shared" si="7"/>
        <v>0</v>
      </c>
      <c r="D64" s="3">
        <f t="shared" si="7"/>
        <v>49.01914820171154</v>
      </c>
      <c r="E64" s="13">
        <f t="shared" si="7"/>
        <v>49.01914820171154</v>
      </c>
      <c r="F64" s="13">
        <f t="shared" si="7"/>
        <v>63.993790976491496</v>
      </c>
      <c r="G64" s="13">
        <f t="shared" si="7"/>
        <v>42.207558309301994</v>
      </c>
      <c r="H64" s="13">
        <f t="shared" si="7"/>
        <v>71.14452655911069</v>
      </c>
      <c r="I64" s="13">
        <f t="shared" si="7"/>
        <v>58.77074320128739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58.77074320128739</v>
      </c>
      <c r="W64" s="13">
        <f t="shared" si="7"/>
        <v>78.7807928214814</v>
      </c>
      <c r="X64" s="13">
        <f t="shared" si="7"/>
        <v>0</v>
      </c>
      <c r="Y64" s="13">
        <f t="shared" si="7"/>
        <v>0</v>
      </c>
      <c r="Z64" s="14">
        <f t="shared" si="7"/>
        <v>49.01914820171154</v>
      </c>
    </row>
    <row r="65" spans="1:26" ht="13.5">
      <c r="A65" s="38" t="s">
        <v>117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118</v>
      </c>
      <c r="B66" s="15">
        <f t="shared" si="7"/>
        <v>0</v>
      </c>
      <c r="C66" s="15">
        <f t="shared" si="7"/>
        <v>0</v>
      </c>
      <c r="D66" s="4">
        <f t="shared" si="7"/>
        <v>60.00004620452897</v>
      </c>
      <c r="E66" s="16">
        <f t="shared" si="7"/>
        <v>60.00004620452897</v>
      </c>
      <c r="F66" s="16">
        <f t="shared" si="7"/>
        <v>76.2204955683861</v>
      </c>
      <c r="G66" s="16">
        <f t="shared" si="7"/>
        <v>74.63002767230839</v>
      </c>
      <c r="H66" s="16">
        <f t="shared" si="7"/>
        <v>73.47545606452587</v>
      </c>
      <c r="I66" s="16">
        <f t="shared" si="7"/>
        <v>74.74652626109125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74.74652626109125</v>
      </c>
      <c r="W66" s="16">
        <f t="shared" si="7"/>
        <v>96.42855374826114</v>
      </c>
      <c r="X66" s="16">
        <f t="shared" si="7"/>
        <v>0</v>
      </c>
      <c r="Y66" s="16">
        <f t="shared" si="7"/>
        <v>0</v>
      </c>
      <c r="Z66" s="17">
        <f t="shared" si="7"/>
        <v>60.00004620452897</v>
      </c>
    </row>
    <row r="67" spans="1:26" ht="13.5" hidden="1">
      <c r="A67" s="40" t="s">
        <v>119</v>
      </c>
      <c r="B67" s="23">
        <v>71830310</v>
      </c>
      <c r="C67" s="23"/>
      <c r="D67" s="24">
        <v>67383630</v>
      </c>
      <c r="E67" s="25">
        <v>67383630</v>
      </c>
      <c r="F67" s="25">
        <v>21025877</v>
      </c>
      <c r="G67" s="25">
        <v>5744476</v>
      </c>
      <c r="H67" s="25">
        <v>2821446</v>
      </c>
      <c r="I67" s="25">
        <v>29591799</v>
      </c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>
        <v>29591799</v>
      </c>
      <c r="W67" s="25">
        <v>16845909</v>
      </c>
      <c r="X67" s="25"/>
      <c r="Y67" s="24"/>
      <c r="Z67" s="26">
        <v>67383630</v>
      </c>
    </row>
    <row r="68" spans="1:26" ht="13.5" hidden="1">
      <c r="A68" s="36" t="s">
        <v>31</v>
      </c>
      <c r="B68" s="18">
        <v>11604147</v>
      </c>
      <c r="C68" s="18"/>
      <c r="D68" s="19">
        <v>11763260</v>
      </c>
      <c r="E68" s="20">
        <v>11763260</v>
      </c>
      <c r="F68" s="20">
        <v>13267544</v>
      </c>
      <c r="G68" s="20">
        <v>-45762</v>
      </c>
      <c r="H68" s="20">
        <v>-32455</v>
      </c>
      <c r="I68" s="20">
        <v>13189327</v>
      </c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>
        <v>13189327</v>
      </c>
      <c r="W68" s="20">
        <v>3293713</v>
      </c>
      <c r="X68" s="20"/>
      <c r="Y68" s="19"/>
      <c r="Z68" s="22">
        <v>11763260</v>
      </c>
    </row>
    <row r="69" spans="1:26" ht="13.5" hidden="1">
      <c r="A69" s="37" t="s">
        <v>32</v>
      </c>
      <c r="B69" s="18">
        <v>56546391</v>
      </c>
      <c r="C69" s="18"/>
      <c r="D69" s="19">
        <v>53456080</v>
      </c>
      <c r="E69" s="20">
        <v>53456080</v>
      </c>
      <c r="F69" s="20">
        <v>7390634</v>
      </c>
      <c r="G69" s="20">
        <v>5401763</v>
      </c>
      <c r="H69" s="20">
        <v>2463112</v>
      </c>
      <c r="I69" s="20">
        <v>15255509</v>
      </c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>
        <v>15255509</v>
      </c>
      <c r="W69" s="20">
        <v>13364021</v>
      </c>
      <c r="X69" s="20"/>
      <c r="Y69" s="19"/>
      <c r="Z69" s="22">
        <v>53456080</v>
      </c>
    </row>
    <row r="70" spans="1:26" ht="13.5" hidden="1">
      <c r="A70" s="38" t="s">
        <v>113</v>
      </c>
      <c r="B70" s="18">
        <v>35308094</v>
      </c>
      <c r="C70" s="18"/>
      <c r="D70" s="19">
        <v>31709500</v>
      </c>
      <c r="E70" s="20">
        <v>31709500</v>
      </c>
      <c r="F70" s="20">
        <v>2684637</v>
      </c>
      <c r="G70" s="20">
        <v>3907251</v>
      </c>
      <c r="H70" s="20">
        <v>1330672</v>
      </c>
      <c r="I70" s="20">
        <v>7922560</v>
      </c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>
        <v>7922560</v>
      </c>
      <c r="W70" s="20">
        <v>8878660</v>
      </c>
      <c r="X70" s="20"/>
      <c r="Y70" s="19"/>
      <c r="Z70" s="22">
        <v>31709500</v>
      </c>
    </row>
    <row r="71" spans="1:26" ht="13.5" hidden="1">
      <c r="A71" s="38" t="s">
        <v>114</v>
      </c>
      <c r="B71" s="18">
        <v>12549889</v>
      </c>
      <c r="C71" s="18"/>
      <c r="D71" s="19">
        <v>10455740</v>
      </c>
      <c r="E71" s="20">
        <v>10455740</v>
      </c>
      <c r="F71" s="20">
        <v>834277</v>
      </c>
      <c r="G71" s="20">
        <v>901985</v>
      </c>
      <c r="H71" s="20">
        <v>543889</v>
      </c>
      <c r="I71" s="20">
        <v>2280151</v>
      </c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>
        <v>2280151</v>
      </c>
      <c r="W71" s="20">
        <v>2927607</v>
      </c>
      <c r="X71" s="20"/>
      <c r="Y71" s="19"/>
      <c r="Z71" s="22">
        <v>10455740</v>
      </c>
    </row>
    <row r="72" spans="1:26" ht="13.5" hidden="1">
      <c r="A72" s="38" t="s">
        <v>115</v>
      </c>
      <c r="B72" s="18">
        <v>4145831</v>
      </c>
      <c r="C72" s="18"/>
      <c r="D72" s="19">
        <v>6858570</v>
      </c>
      <c r="E72" s="20">
        <v>6858570</v>
      </c>
      <c r="F72" s="20">
        <v>3382110</v>
      </c>
      <c r="G72" s="20">
        <v>123348</v>
      </c>
      <c r="H72" s="20">
        <v>167189</v>
      </c>
      <c r="I72" s="20">
        <v>3672647</v>
      </c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>
        <v>3672647</v>
      </c>
      <c r="W72" s="20">
        <v>1920400</v>
      </c>
      <c r="X72" s="20"/>
      <c r="Y72" s="19"/>
      <c r="Z72" s="22">
        <v>6858570</v>
      </c>
    </row>
    <row r="73" spans="1:26" ht="13.5" hidden="1">
      <c r="A73" s="38" t="s">
        <v>116</v>
      </c>
      <c r="B73" s="18">
        <v>4542577</v>
      </c>
      <c r="C73" s="18"/>
      <c r="D73" s="19">
        <v>4432270</v>
      </c>
      <c r="E73" s="20">
        <v>4432270</v>
      </c>
      <c r="F73" s="20">
        <v>489610</v>
      </c>
      <c r="G73" s="20">
        <v>469179</v>
      </c>
      <c r="H73" s="20">
        <v>421362</v>
      </c>
      <c r="I73" s="20">
        <v>1380151</v>
      </c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>
        <v>1380151</v>
      </c>
      <c r="W73" s="20">
        <v>1241036</v>
      </c>
      <c r="X73" s="20"/>
      <c r="Y73" s="19"/>
      <c r="Z73" s="22">
        <v>4432270</v>
      </c>
    </row>
    <row r="74" spans="1:26" ht="13.5" hidden="1">
      <c r="A74" s="38" t="s">
        <v>117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118</v>
      </c>
      <c r="B75" s="27">
        <v>3679772</v>
      </c>
      <c r="C75" s="27"/>
      <c r="D75" s="28">
        <v>2164290</v>
      </c>
      <c r="E75" s="29">
        <v>2164290</v>
      </c>
      <c r="F75" s="29">
        <v>367699</v>
      </c>
      <c r="G75" s="29">
        <v>388475</v>
      </c>
      <c r="H75" s="29">
        <v>390789</v>
      </c>
      <c r="I75" s="29">
        <v>1146963</v>
      </c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>
        <v>1146963</v>
      </c>
      <c r="W75" s="29">
        <v>606001</v>
      </c>
      <c r="X75" s="29"/>
      <c r="Y75" s="28"/>
      <c r="Z75" s="30">
        <v>2164290</v>
      </c>
    </row>
    <row r="76" spans="1:26" ht="13.5" hidden="1">
      <c r="A76" s="41" t="s">
        <v>120</v>
      </c>
      <c r="B76" s="31"/>
      <c r="C76" s="31"/>
      <c r="D76" s="32">
        <v>33268655</v>
      </c>
      <c r="E76" s="33">
        <v>33268655</v>
      </c>
      <c r="F76" s="33">
        <v>4603338</v>
      </c>
      <c r="G76" s="33">
        <v>6621969</v>
      </c>
      <c r="H76" s="33">
        <v>3945181</v>
      </c>
      <c r="I76" s="33">
        <v>15170488</v>
      </c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>
        <v>15170488</v>
      </c>
      <c r="W76" s="33">
        <v>14970894</v>
      </c>
      <c r="X76" s="33"/>
      <c r="Y76" s="32"/>
      <c r="Z76" s="34">
        <v>33268655</v>
      </c>
    </row>
    <row r="77" spans="1:26" ht="13.5" hidden="1">
      <c r="A77" s="36" t="s">
        <v>31</v>
      </c>
      <c r="B77" s="18"/>
      <c r="C77" s="18"/>
      <c r="D77" s="19">
        <v>5766315</v>
      </c>
      <c r="E77" s="20">
        <v>5766315</v>
      </c>
      <c r="F77" s="20">
        <v>532248</v>
      </c>
      <c r="G77" s="20">
        <v>560583</v>
      </c>
      <c r="H77" s="20"/>
      <c r="I77" s="20">
        <v>1092831</v>
      </c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>
        <v>1092831</v>
      </c>
      <c r="W77" s="20">
        <v>2594841</v>
      </c>
      <c r="X77" s="20"/>
      <c r="Y77" s="19"/>
      <c r="Z77" s="22">
        <v>5766315</v>
      </c>
    </row>
    <row r="78" spans="1:26" ht="13.5" hidden="1">
      <c r="A78" s="37" t="s">
        <v>32</v>
      </c>
      <c r="B78" s="18"/>
      <c r="C78" s="18"/>
      <c r="D78" s="19">
        <v>26203765</v>
      </c>
      <c r="E78" s="20">
        <v>26203765</v>
      </c>
      <c r="F78" s="20">
        <v>3790828</v>
      </c>
      <c r="G78" s="20">
        <v>5771467</v>
      </c>
      <c r="H78" s="20">
        <v>3658047</v>
      </c>
      <c r="I78" s="20">
        <v>13220342</v>
      </c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>
        <v>13220342</v>
      </c>
      <c r="W78" s="20">
        <v>11791695</v>
      </c>
      <c r="X78" s="20"/>
      <c r="Y78" s="19"/>
      <c r="Z78" s="22">
        <v>26203765</v>
      </c>
    </row>
    <row r="79" spans="1:26" ht="13.5" hidden="1">
      <c r="A79" s="38" t="s">
        <v>113</v>
      </c>
      <c r="B79" s="18"/>
      <c r="C79" s="18"/>
      <c r="D79" s="19">
        <v>15543765</v>
      </c>
      <c r="E79" s="20">
        <v>15543765</v>
      </c>
      <c r="F79" s="20">
        <v>2728203</v>
      </c>
      <c r="G79" s="20">
        <v>3935562</v>
      </c>
      <c r="H79" s="20">
        <v>2043272</v>
      </c>
      <c r="I79" s="20">
        <v>8707037</v>
      </c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>
        <v>8707037</v>
      </c>
      <c r="W79" s="20">
        <v>6994695</v>
      </c>
      <c r="X79" s="20"/>
      <c r="Y79" s="19"/>
      <c r="Z79" s="22">
        <v>15543765</v>
      </c>
    </row>
    <row r="80" spans="1:26" ht="13.5" hidden="1">
      <c r="A80" s="38" t="s">
        <v>114</v>
      </c>
      <c r="B80" s="18"/>
      <c r="C80" s="18"/>
      <c r="D80" s="19">
        <v>5125320</v>
      </c>
      <c r="E80" s="20">
        <v>5125320</v>
      </c>
      <c r="F80" s="20">
        <v>109672</v>
      </c>
      <c r="G80" s="20">
        <v>998243</v>
      </c>
      <c r="H80" s="20">
        <v>675657</v>
      </c>
      <c r="I80" s="20">
        <v>1783572</v>
      </c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>
        <v>1783572</v>
      </c>
      <c r="W80" s="20">
        <v>2306394</v>
      </c>
      <c r="X80" s="20"/>
      <c r="Y80" s="19"/>
      <c r="Z80" s="22">
        <v>5125320</v>
      </c>
    </row>
    <row r="81" spans="1:26" ht="13.5" hidden="1">
      <c r="A81" s="38" t="s">
        <v>115</v>
      </c>
      <c r="B81" s="18"/>
      <c r="C81" s="18"/>
      <c r="D81" s="19">
        <v>3362019</v>
      </c>
      <c r="E81" s="20">
        <v>3362019</v>
      </c>
      <c r="F81" s="20">
        <v>639633</v>
      </c>
      <c r="G81" s="20">
        <v>639633</v>
      </c>
      <c r="H81" s="20">
        <v>639342</v>
      </c>
      <c r="I81" s="20">
        <v>1918608</v>
      </c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>
        <v>1918608</v>
      </c>
      <c r="W81" s="20">
        <v>1512908</v>
      </c>
      <c r="X81" s="20"/>
      <c r="Y81" s="19"/>
      <c r="Z81" s="22">
        <v>3362019</v>
      </c>
    </row>
    <row r="82" spans="1:26" ht="13.5" hidden="1">
      <c r="A82" s="38" t="s">
        <v>116</v>
      </c>
      <c r="B82" s="18"/>
      <c r="C82" s="18"/>
      <c r="D82" s="19">
        <v>2172661</v>
      </c>
      <c r="E82" s="20">
        <v>2172661</v>
      </c>
      <c r="F82" s="20">
        <v>313320</v>
      </c>
      <c r="G82" s="20">
        <v>198029</v>
      </c>
      <c r="H82" s="20">
        <v>299776</v>
      </c>
      <c r="I82" s="20">
        <v>811125</v>
      </c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>
        <v>811125</v>
      </c>
      <c r="W82" s="20">
        <v>977698</v>
      </c>
      <c r="X82" s="20"/>
      <c r="Y82" s="19"/>
      <c r="Z82" s="22">
        <v>2172661</v>
      </c>
    </row>
    <row r="83" spans="1:26" ht="13.5" hidden="1">
      <c r="A83" s="38" t="s">
        <v>117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118</v>
      </c>
      <c r="B84" s="27"/>
      <c r="C84" s="27"/>
      <c r="D84" s="28">
        <v>1298575</v>
      </c>
      <c r="E84" s="29">
        <v>1298575</v>
      </c>
      <c r="F84" s="29">
        <v>280262</v>
      </c>
      <c r="G84" s="29">
        <v>289919</v>
      </c>
      <c r="H84" s="29">
        <v>287134</v>
      </c>
      <c r="I84" s="29">
        <v>857315</v>
      </c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>
        <v>857315</v>
      </c>
      <c r="W84" s="29">
        <v>584358</v>
      </c>
      <c r="X84" s="29"/>
      <c r="Y84" s="28"/>
      <c r="Z84" s="30">
        <v>1298575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133" t="s">
        <v>66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29351335</v>
      </c>
      <c r="C5" s="18">
        <v>0</v>
      </c>
      <c r="D5" s="58">
        <v>31210078</v>
      </c>
      <c r="E5" s="59">
        <v>31210078</v>
      </c>
      <c r="F5" s="59">
        <v>7928072</v>
      </c>
      <c r="G5" s="59">
        <v>2457952</v>
      </c>
      <c r="H5" s="59">
        <v>2145617</v>
      </c>
      <c r="I5" s="59">
        <v>12531641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12531641</v>
      </c>
      <c r="W5" s="59">
        <v>10647036</v>
      </c>
      <c r="X5" s="59">
        <v>1884605</v>
      </c>
      <c r="Y5" s="60">
        <v>17.7</v>
      </c>
      <c r="Z5" s="61">
        <v>31210078</v>
      </c>
    </row>
    <row r="6" spans="1:26" ht="13.5">
      <c r="A6" s="57" t="s">
        <v>32</v>
      </c>
      <c r="B6" s="18">
        <v>108913538</v>
      </c>
      <c r="C6" s="18">
        <v>0</v>
      </c>
      <c r="D6" s="58">
        <v>118499054</v>
      </c>
      <c r="E6" s="59">
        <v>118499054</v>
      </c>
      <c r="F6" s="59">
        <v>10016147</v>
      </c>
      <c r="G6" s="59">
        <v>10697769</v>
      </c>
      <c r="H6" s="59">
        <v>9683369</v>
      </c>
      <c r="I6" s="59">
        <v>30397285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30397285</v>
      </c>
      <c r="W6" s="59">
        <v>28182788</v>
      </c>
      <c r="X6" s="59">
        <v>2214497</v>
      </c>
      <c r="Y6" s="60">
        <v>7.86</v>
      </c>
      <c r="Z6" s="61">
        <v>118499054</v>
      </c>
    </row>
    <row r="7" spans="1:26" ht="13.5">
      <c r="A7" s="57" t="s">
        <v>33</v>
      </c>
      <c r="B7" s="18">
        <v>231240</v>
      </c>
      <c r="C7" s="18">
        <v>0</v>
      </c>
      <c r="D7" s="58">
        <v>190000</v>
      </c>
      <c r="E7" s="59">
        <v>190000</v>
      </c>
      <c r="F7" s="59">
        <v>50517</v>
      </c>
      <c r="G7" s="59">
        <v>62188</v>
      </c>
      <c r="H7" s="59">
        <v>51508</v>
      </c>
      <c r="I7" s="59">
        <v>164213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164213</v>
      </c>
      <c r="W7" s="59">
        <v>47400</v>
      </c>
      <c r="X7" s="59">
        <v>116813</v>
      </c>
      <c r="Y7" s="60">
        <v>246.44</v>
      </c>
      <c r="Z7" s="61">
        <v>190000</v>
      </c>
    </row>
    <row r="8" spans="1:26" ht="13.5">
      <c r="A8" s="57" t="s">
        <v>34</v>
      </c>
      <c r="B8" s="18">
        <v>27593336</v>
      </c>
      <c r="C8" s="18">
        <v>0</v>
      </c>
      <c r="D8" s="58">
        <v>56870000</v>
      </c>
      <c r="E8" s="59">
        <v>56870000</v>
      </c>
      <c r="F8" s="59">
        <v>15802000</v>
      </c>
      <c r="G8" s="59">
        <v>0</v>
      </c>
      <c r="H8" s="59">
        <v>0</v>
      </c>
      <c r="I8" s="59">
        <v>15802000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15802000</v>
      </c>
      <c r="W8" s="59">
        <v>20530667</v>
      </c>
      <c r="X8" s="59">
        <v>-4728667</v>
      </c>
      <c r="Y8" s="60">
        <v>-23.03</v>
      </c>
      <c r="Z8" s="61">
        <v>56870000</v>
      </c>
    </row>
    <row r="9" spans="1:26" ht="13.5">
      <c r="A9" s="57" t="s">
        <v>35</v>
      </c>
      <c r="B9" s="18">
        <v>18064126</v>
      </c>
      <c r="C9" s="18">
        <v>0</v>
      </c>
      <c r="D9" s="58">
        <v>20998872</v>
      </c>
      <c r="E9" s="59">
        <v>20998872</v>
      </c>
      <c r="F9" s="59">
        <v>1307104</v>
      </c>
      <c r="G9" s="59">
        <v>1342568</v>
      </c>
      <c r="H9" s="59">
        <v>761468</v>
      </c>
      <c r="I9" s="59">
        <v>3411140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3411140</v>
      </c>
      <c r="W9" s="59">
        <v>5051924</v>
      </c>
      <c r="X9" s="59">
        <v>-1640784</v>
      </c>
      <c r="Y9" s="60">
        <v>-32.48</v>
      </c>
      <c r="Z9" s="61">
        <v>20998872</v>
      </c>
    </row>
    <row r="10" spans="1:26" ht="25.5">
      <c r="A10" s="62" t="s">
        <v>105</v>
      </c>
      <c r="B10" s="63">
        <f>SUM(B5:B9)</f>
        <v>184153575</v>
      </c>
      <c r="C10" s="63">
        <f>SUM(C5:C9)</f>
        <v>0</v>
      </c>
      <c r="D10" s="64">
        <f aca="true" t="shared" si="0" ref="D10:Z10">SUM(D5:D9)</f>
        <v>227768004</v>
      </c>
      <c r="E10" s="65">
        <f t="shared" si="0"/>
        <v>227768004</v>
      </c>
      <c r="F10" s="65">
        <f t="shared" si="0"/>
        <v>35103840</v>
      </c>
      <c r="G10" s="65">
        <f t="shared" si="0"/>
        <v>14560477</v>
      </c>
      <c r="H10" s="65">
        <f t="shared" si="0"/>
        <v>12641962</v>
      </c>
      <c r="I10" s="65">
        <f t="shared" si="0"/>
        <v>62306279</v>
      </c>
      <c r="J10" s="65">
        <f t="shared" si="0"/>
        <v>0</v>
      </c>
      <c r="K10" s="65">
        <f t="shared" si="0"/>
        <v>0</v>
      </c>
      <c r="L10" s="65">
        <f t="shared" si="0"/>
        <v>0</v>
      </c>
      <c r="M10" s="65">
        <f t="shared" si="0"/>
        <v>0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62306279</v>
      </c>
      <c r="W10" s="65">
        <f t="shared" si="0"/>
        <v>64459815</v>
      </c>
      <c r="X10" s="65">
        <f t="shared" si="0"/>
        <v>-2153536</v>
      </c>
      <c r="Y10" s="66">
        <f>+IF(W10&lt;&gt;0,(X10/W10)*100,0)</f>
        <v>-3.3408969603775622</v>
      </c>
      <c r="Z10" s="67">
        <f t="shared" si="0"/>
        <v>227768004</v>
      </c>
    </row>
    <row r="11" spans="1:26" ht="13.5">
      <c r="A11" s="57" t="s">
        <v>36</v>
      </c>
      <c r="B11" s="18">
        <v>74280455</v>
      </c>
      <c r="C11" s="18">
        <v>0</v>
      </c>
      <c r="D11" s="58">
        <v>81979770</v>
      </c>
      <c r="E11" s="59">
        <v>81979770</v>
      </c>
      <c r="F11" s="59">
        <v>5558822</v>
      </c>
      <c r="G11" s="59">
        <v>5915627</v>
      </c>
      <c r="H11" s="59">
        <v>5971725</v>
      </c>
      <c r="I11" s="59">
        <v>17446174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17446174</v>
      </c>
      <c r="W11" s="59">
        <v>19022679</v>
      </c>
      <c r="X11" s="59">
        <v>-1576505</v>
      </c>
      <c r="Y11" s="60">
        <v>-8.29</v>
      </c>
      <c r="Z11" s="61">
        <v>81979770</v>
      </c>
    </row>
    <row r="12" spans="1:26" ht="13.5">
      <c r="A12" s="57" t="s">
        <v>37</v>
      </c>
      <c r="B12" s="18">
        <v>5301393</v>
      </c>
      <c r="C12" s="18">
        <v>0</v>
      </c>
      <c r="D12" s="58">
        <v>5756447</v>
      </c>
      <c r="E12" s="59">
        <v>5756447</v>
      </c>
      <c r="F12" s="59">
        <v>405991</v>
      </c>
      <c r="G12" s="59">
        <v>405991</v>
      </c>
      <c r="H12" s="59">
        <v>416650</v>
      </c>
      <c r="I12" s="59">
        <v>1228632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1228632</v>
      </c>
      <c r="W12" s="59">
        <v>1437864</v>
      </c>
      <c r="X12" s="59">
        <v>-209232</v>
      </c>
      <c r="Y12" s="60">
        <v>-14.55</v>
      </c>
      <c r="Z12" s="61">
        <v>5756447</v>
      </c>
    </row>
    <row r="13" spans="1:26" ht="13.5">
      <c r="A13" s="57" t="s">
        <v>106</v>
      </c>
      <c r="B13" s="18">
        <v>11520591</v>
      </c>
      <c r="C13" s="18">
        <v>0</v>
      </c>
      <c r="D13" s="58">
        <v>13071682</v>
      </c>
      <c r="E13" s="59">
        <v>13071682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0</v>
      </c>
      <c r="X13" s="59">
        <v>0</v>
      </c>
      <c r="Y13" s="60">
        <v>0</v>
      </c>
      <c r="Z13" s="61">
        <v>13071682</v>
      </c>
    </row>
    <row r="14" spans="1:26" ht="13.5">
      <c r="A14" s="57" t="s">
        <v>38</v>
      </c>
      <c r="B14" s="18">
        <v>7663069</v>
      </c>
      <c r="C14" s="18">
        <v>0</v>
      </c>
      <c r="D14" s="58">
        <v>7381800</v>
      </c>
      <c r="E14" s="59">
        <v>7381800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>
        <v>424749</v>
      </c>
      <c r="X14" s="59">
        <v>-424749</v>
      </c>
      <c r="Y14" s="60">
        <v>-100</v>
      </c>
      <c r="Z14" s="61">
        <v>7381800</v>
      </c>
    </row>
    <row r="15" spans="1:26" ht="13.5">
      <c r="A15" s="57" t="s">
        <v>39</v>
      </c>
      <c r="B15" s="18">
        <v>66828936</v>
      </c>
      <c r="C15" s="18">
        <v>0</v>
      </c>
      <c r="D15" s="58">
        <v>69964818</v>
      </c>
      <c r="E15" s="59">
        <v>69964818</v>
      </c>
      <c r="F15" s="59">
        <v>5694950</v>
      </c>
      <c r="G15" s="59">
        <v>8015588</v>
      </c>
      <c r="H15" s="59">
        <v>7398228</v>
      </c>
      <c r="I15" s="59">
        <v>21108766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21108766</v>
      </c>
      <c r="W15" s="59">
        <v>17358687</v>
      </c>
      <c r="X15" s="59">
        <v>3750079</v>
      </c>
      <c r="Y15" s="60">
        <v>21.6</v>
      </c>
      <c r="Z15" s="61">
        <v>69964818</v>
      </c>
    </row>
    <row r="16" spans="1:26" ht="13.5">
      <c r="A16" s="68" t="s">
        <v>40</v>
      </c>
      <c r="B16" s="18">
        <v>880051</v>
      </c>
      <c r="C16" s="18">
        <v>0</v>
      </c>
      <c r="D16" s="58">
        <v>936520</v>
      </c>
      <c r="E16" s="59">
        <v>936520</v>
      </c>
      <c r="F16" s="59">
        <v>0</v>
      </c>
      <c r="G16" s="59">
        <v>224508</v>
      </c>
      <c r="H16" s="59">
        <v>0</v>
      </c>
      <c r="I16" s="59">
        <v>224508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224508</v>
      </c>
      <c r="W16" s="59">
        <v>232881</v>
      </c>
      <c r="X16" s="59">
        <v>-8373</v>
      </c>
      <c r="Y16" s="60">
        <v>-3.6</v>
      </c>
      <c r="Z16" s="61">
        <v>936520</v>
      </c>
    </row>
    <row r="17" spans="1:26" ht="13.5">
      <c r="A17" s="57" t="s">
        <v>41</v>
      </c>
      <c r="B17" s="18">
        <v>35770489</v>
      </c>
      <c r="C17" s="18">
        <v>0</v>
      </c>
      <c r="D17" s="58">
        <v>47666013</v>
      </c>
      <c r="E17" s="59">
        <v>47666013</v>
      </c>
      <c r="F17" s="59">
        <v>3222659</v>
      </c>
      <c r="G17" s="59">
        <v>2221547</v>
      </c>
      <c r="H17" s="59">
        <v>2220290</v>
      </c>
      <c r="I17" s="59">
        <v>7664496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7664496</v>
      </c>
      <c r="W17" s="59">
        <v>12041014</v>
      </c>
      <c r="X17" s="59">
        <v>-4376518</v>
      </c>
      <c r="Y17" s="60">
        <v>-36.35</v>
      </c>
      <c r="Z17" s="61">
        <v>47666013</v>
      </c>
    </row>
    <row r="18" spans="1:26" ht="13.5">
      <c r="A18" s="69" t="s">
        <v>42</v>
      </c>
      <c r="B18" s="70">
        <f>SUM(B11:B17)</f>
        <v>202244984</v>
      </c>
      <c r="C18" s="70">
        <f>SUM(C11:C17)</f>
        <v>0</v>
      </c>
      <c r="D18" s="71">
        <f aca="true" t="shared" si="1" ref="D18:Z18">SUM(D11:D17)</f>
        <v>226757050</v>
      </c>
      <c r="E18" s="72">
        <f t="shared" si="1"/>
        <v>226757050</v>
      </c>
      <c r="F18" s="72">
        <f t="shared" si="1"/>
        <v>14882422</v>
      </c>
      <c r="G18" s="72">
        <f t="shared" si="1"/>
        <v>16783261</v>
      </c>
      <c r="H18" s="72">
        <f t="shared" si="1"/>
        <v>16006893</v>
      </c>
      <c r="I18" s="72">
        <f t="shared" si="1"/>
        <v>47672576</v>
      </c>
      <c r="J18" s="72">
        <f t="shared" si="1"/>
        <v>0</v>
      </c>
      <c r="K18" s="72">
        <f t="shared" si="1"/>
        <v>0</v>
      </c>
      <c r="L18" s="72">
        <f t="shared" si="1"/>
        <v>0</v>
      </c>
      <c r="M18" s="72">
        <f t="shared" si="1"/>
        <v>0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47672576</v>
      </c>
      <c r="W18" s="72">
        <f t="shared" si="1"/>
        <v>50517874</v>
      </c>
      <c r="X18" s="72">
        <f t="shared" si="1"/>
        <v>-2845298</v>
      </c>
      <c r="Y18" s="66">
        <f>+IF(W18&lt;&gt;0,(X18/W18)*100,0)</f>
        <v>-5.632259979903351</v>
      </c>
      <c r="Z18" s="73">
        <f t="shared" si="1"/>
        <v>226757050</v>
      </c>
    </row>
    <row r="19" spans="1:26" ht="13.5">
      <c r="A19" s="69" t="s">
        <v>43</v>
      </c>
      <c r="B19" s="74">
        <f>+B10-B18</f>
        <v>-18091409</v>
      </c>
      <c r="C19" s="74">
        <f>+C10-C18</f>
        <v>0</v>
      </c>
      <c r="D19" s="75">
        <f aca="true" t="shared" si="2" ref="D19:Z19">+D10-D18</f>
        <v>1010954</v>
      </c>
      <c r="E19" s="76">
        <f t="shared" si="2"/>
        <v>1010954</v>
      </c>
      <c r="F19" s="76">
        <f t="shared" si="2"/>
        <v>20221418</v>
      </c>
      <c r="G19" s="76">
        <f t="shared" si="2"/>
        <v>-2222784</v>
      </c>
      <c r="H19" s="76">
        <f t="shared" si="2"/>
        <v>-3364931</v>
      </c>
      <c r="I19" s="76">
        <f t="shared" si="2"/>
        <v>14633703</v>
      </c>
      <c r="J19" s="76">
        <f t="shared" si="2"/>
        <v>0</v>
      </c>
      <c r="K19" s="76">
        <f t="shared" si="2"/>
        <v>0</v>
      </c>
      <c r="L19" s="76">
        <f t="shared" si="2"/>
        <v>0</v>
      </c>
      <c r="M19" s="76">
        <f t="shared" si="2"/>
        <v>0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14633703</v>
      </c>
      <c r="W19" s="76">
        <f>IF(E10=E18,0,W10-W18)</f>
        <v>13941941</v>
      </c>
      <c r="X19" s="76">
        <f t="shared" si="2"/>
        <v>691762</v>
      </c>
      <c r="Y19" s="77">
        <f>+IF(W19&lt;&gt;0,(X19/W19)*100,0)</f>
        <v>4.961733807365847</v>
      </c>
      <c r="Z19" s="78">
        <f t="shared" si="2"/>
        <v>1010954</v>
      </c>
    </row>
    <row r="20" spans="1:26" ht="13.5">
      <c r="A20" s="57" t="s">
        <v>44</v>
      </c>
      <c r="B20" s="18">
        <v>44999600</v>
      </c>
      <c r="C20" s="18">
        <v>0</v>
      </c>
      <c r="D20" s="58">
        <v>23853000</v>
      </c>
      <c r="E20" s="59">
        <v>23853000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>
        <v>7951000</v>
      </c>
      <c r="X20" s="59">
        <v>-7951000</v>
      </c>
      <c r="Y20" s="60">
        <v>-100</v>
      </c>
      <c r="Z20" s="61">
        <v>23853000</v>
      </c>
    </row>
    <row r="21" spans="1:26" ht="13.5">
      <c r="A21" s="57" t="s">
        <v>107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>
        <v>0</v>
      </c>
      <c r="X21" s="81">
        <v>0</v>
      </c>
      <c r="Y21" s="82">
        <v>0</v>
      </c>
      <c r="Z21" s="83">
        <v>0</v>
      </c>
    </row>
    <row r="22" spans="1:26" ht="25.5">
      <c r="A22" s="84" t="s">
        <v>108</v>
      </c>
      <c r="B22" s="85">
        <f>SUM(B19:B21)</f>
        <v>26908191</v>
      </c>
      <c r="C22" s="85">
        <f>SUM(C19:C21)</f>
        <v>0</v>
      </c>
      <c r="D22" s="86">
        <f aca="true" t="shared" si="3" ref="D22:Z22">SUM(D19:D21)</f>
        <v>24863954</v>
      </c>
      <c r="E22" s="87">
        <f t="shared" si="3"/>
        <v>24863954</v>
      </c>
      <c r="F22" s="87">
        <f t="shared" si="3"/>
        <v>20221418</v>
      </c>
      <c r="G22" s="87">
        <f t="shared" si="3"/>
        <v>-2222784</v>
      </c>
      <c r="H22" s="87">
        <f t="shared" si="3"/>
        <v>-3364931</v>
      </c>
      <c r="I22" s="87">
        <f t="shared" si="3"/>
        <v>14633703</v>
      </c>
      <c r="J22" s="87">
        <f t="shared" si="3"/>
        <v>0</v>
      </c>
      <c r="K22" s="87">
        <f t="shared" si="3"/>
        <v>0</v>
      </c>
      <c r="L22" s="87">
        <f t="shared" si="3"/>
        <v>0</v>
      </c>
      <c r="M22" s="87">
        <f t="shared" si="3"/>
        <v>0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14633703</v>
      </c>
      <c r="W22" s="87">
        <f t="shared" si="3"/>
        <v>21892941</v>
      </c>
      <c r="X22" s="87">
        <f t="shared" si="3"/>
        <v>-7259238</v>
      </c>
      <c r="Y22" s="88">
        <f>+IF(W22&lt;&gt;0,(X22/W22)*100,0)</f>
        <v>-33.1578932222948</v>
      </c>
      <c r="Z22" s="89">
        <f t="shared" si="3"/>
        <v>24863954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26908191</v>
      </c>
      <c r="C24" s="74">
        <f>SUM(C22:C23)</f>
        <v>0</v>
      </c>
      <c r="D24" s="75">
        <f aca="true" t="shared" si="4" ref="D24:Z24">SUM(D22:D23)</f>
        <v>24863954</v>
      </c>
      <c r="E24" s="76">
        <f t="shared" si="4"/>
        <v>24863954</v>
      </c>
      <c r="F24" s="76">
        <f t="shared" si="4"/>
        <v>20221418</v>
      </c>
      <c r="G24" s="76">
        <f t="shared" si="4"/>
        <v>-2222784</v>
      </c>
      <c r="H24" s="76">
        <f t="shared" si="4"/>
        <v>-3364931</v>
      </c>
      <c r="I24" s="76">
        <f t="shared" si="4"/>
        <v>14633703</v>
      </c>
      <c r="J24" s="76">
        <f t="shared" si="4"/>
        <v>0</v>
      </c>
      <c r="K24" s="76">
        <f t="shared" si="4"/>
        <v>0</v>
      </c>
      <c r="L24" s="76">
        <f t="shared" si="4"/>
        <v>0</v>
      </c>
      <c r="M24" s="76">
        <f t="shared" si="4"/>
        <v>0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14633703</v>
      </c>
      <c r="W24" s="76">
        <f t="shared" si="4"/>
        <v>21892941</v>
      </c>
      <c r="X24" s="76">
        <f t="shared" si="4"/>
        <v>-7259238</v>
      </c>
      <c r="Y24" s="77">
        <f>+IF(W24&lt;&gt;0,(X24/W24)*100,0)</f>
        <v>-33.1578932222948</v>
      </c>
      <c r="Z24" s="78">
        <f t="shared" si="4"/>
        <v>24863954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109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27027148</v>
      </c>
      <c r="C27" s="21">
        <v>0</v>
      </c>
      <c r="D27" s="98">
        <v>27679975</v>
      </c>
      <c r="E27" s="99">
        <v>27679975</v>
      </c>
      <c r="F27" s="99">
        <v>0</v>
      </c>
      <c r="G27" s="99">
        <v>3425783</v>
      </c>
      <c r="H27" s="99">
        <v>215130</v>
      </c>
      <c r="I27" s="99">
        <v>3640913</v>
      </c>
      <c r="J27" s="99">
        <v>0</v>
      </c>
      <c r="K27" s="99">
        <v>0</v>
      </c>
      <c r="L27" s="99">
        <v>0</v>
      </c>
      <c r="M27" s="99">
        <v>0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3640913</v>
      </c>
      <c r="W27" s="99">
        <v>6104975</v>
      </c>
      <c r="X27" s="99">
        <v>-2464062</v>
      </c>
      <c r="Y27" s="100">
        <v>-40.36</v>
      </c>
      <c r="Z27" s="101">
        <v>27679975</v>
      </c>
    </row>
    <row r="28" spans="1:26" ht="13.5">
      <c r="A28" s="102" t="s">
        <v>44</v>
      </c>
      <c r="B28" s="18">
        <v>25855723</v>
      </c>
      <c r="C28" s="18">
        <v>0</v>
      </c>
      <c r="D28" s="58">
        <v>23853000</v>
      </c>
      <c r="E28" s="59">
        <v>23853000</v>
      </c>
      <c r="F28" s="59">
        <v>0</v>
      </c>
      <c r="G28" s="59">
        <v>3362482</v>
      </c>
      <c r="H28" s="59">
        <v>153510</v>
      </c>
      <c r="I28" s="59">
        <v>3515992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3515992</v>
      </c>
      <c r="W28" s="59">
        <v>0</v>
      </c>
      <c r="X28" s="59">
        <v>3515992</v>
      </c>
      <c r="Y28" s="60">
        <v>0</v>
      </c>
      <c r="Z28" s="61">
        <v>23853000</v>
      </c>
    </row>
    <row r="29" spans="1:26" ht="13.5">
      <c r="A29" s="57" t="s">
        <v>110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>
        <v>0</v>
      </c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0</v>
      </c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1171425</v>
      </c>
      <c r="C31" s="18">
        <v>0</v>
      </c>
      <c r="D31" s="58">
        <v>3826975</v>
      </c>
      <c r="E31" s="59">
        <v>3826975</v>
      </c>
      <c r="F31" s="59">
        <v>0</v>
      </c>
      <c r="G31" s="59">
        <v>63301</v>
      </c>
      <c r="H31" s="59">
        <v>61620</v>
      </c>
      <c r="I31" s="59">
        <v>124921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124921</v>
      </c>
      <c r="W31" s="59">
        <v>0</v>
      </c>
      <c r="X31" s="59">
        <v>124921</v>
      </c>
      <c r="Y31" s="60">
        <v>0</v>
      </c>
      <c r="Z31" s="61">
        <v>3826975</v>
      </c>
    </row>
    <row r="32" spans="1:26" ht="13.5">
      <c r="A32" s="69" t="s">
        <v>50</v>
      </c>
      <c r="B32" s="21">
        <f>SUM(B28:B31)</f>
        <v>27027148</v>
      </c>
      <c r="C32" s="21">
        <f>SUM(C28:C31)</f>
        <v>0</v>
      </c>
      <c r="D32" s="98">
        <f aca="true" t="shared" si="5" ref="D32:Z32">SUM(D28:D31)</f>
        <v>27679975</v>
      </c>
      <c r="E32" s="99">
        <f t="shared" si="5"/>
        <v>27679975</v>
      </c>
      <c r="F32" s="99">
        <f t="shared" si="5"/>
        <v>0</v>
      </c>
      <c r="G32" s="99">
        <f t="shared" si="5"/>
        <v>3425783</v>
      </c>
      <c r="H32" s="99">
        <f t="shared" si="5"/>
        <v>215130</v>
      </c>
      <c r="I32" s="99">
        <f t="shared" si="5"/>
        <v>3640913</v>
      </c>
      <c r="J32" s="99">
        <f t="shared" si="5"/>
        <v>0</v>
      </c>
      <c r="K32" s="99">
        <f t="shared" si="5"/>
        <v>0</v>
      </c>
      <c r="L32" s="99">
        <f t="shared" si="5"/>
        <v>0</v>
      </c>
      <c r="M32" s="99">
        <f t="shared" si="5"/>
        <v>0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3640913</v>
      </c>
      <c r="W32" s="99">
        <f t="shared" si="5"/>
        <v>0</v>
      </c>
      <c r="X32" s="99">
        <f t="shared" si="5"/>
        <v>3640913</v>
      </c>
      <c r="Y32" s="100">
        <f>+IF(W32&lt;&gt;0,(X32/W32)*100,0)</f>
        <v>0</v>
      </c>
      <c r="Z32" s="101">
        <f t="shared" si="5"/>
        <v>27679975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31624240</v>
      </c>
      <c r="C35" s="18">
        <v>0</v>
      </c>
      <c r="D35" s="58">
        <v>35083178</v>
      </c>
      <c r="E35" s="59">
        <v>35083178</v>
      </c>
      <c r="F35" s="59">
        <v>52507963</v>
      </c>
      <c r="G35" s="59">
        <v>47937177</v>
      </c>
      <c r="H35" s="59">
        <v>44617139</v>
      </c>
      <c r="I35" s="59">
        <v>44617139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44617139</v>
      </c>
      <c r="W35" s="59">
        <v>8770795</v>
      </c>
      <c r="X35" s="59">
        <v>35846344</v>
      </c>
      <c r="Y35" s="60">
        <v>408.7</v>
      </c>
      <c r="Z35" s="61">
        <v>35083178</v>
      </c>
    </row>
    <row r="36" spans="1:26" ht="13.5">
      <c r="A36" s="57" t="s">
        <v>53</v>
      </c>
      <c r="B36" s="18">
        <v>471573565</v>
      </c>
      <c r="C36" s="18">
        <v>0</v>
      </c>
      <c r="D36" s="58">
        <v>495884974</v>
      </c>
      <c r="E36" s="59">
        <v>495884974</v>
      </c>
      <c r="F36" s="59">
        <v>453247326</v>
      </c>
      <c r="G36" s="59">
        <v>473038783</v>
      </c>
      <c r="H36" s="59">
        <v>473038783</v>
      </c>
      <c r="I36" s="59">
        <v>473038783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473038783</v>
      </c>
      <c r="W36" s="59">
        <v>123971244</v>
      </c>
      <c r="X36" s="59">
        <v>349067539</v>
      </c>
      <c r="Y36" s="60">
        <v>281.57</v>
      </c>
      <c r="Z36" s="61">
        <v>495884974</v>
      </c>
    </row>
    <row r="37" spans="1:26" ht="13.5">
      <c r="A37" s="57" t="s">
        <v>54</v>
      </c>
      <c r="B37" s="18">
        <v>43778004</v>
      </c>
      <c r="C37" s="18">
        <v>0</v>
      </c>
      <c r="D37" s="58">
        <v>45260000</v>
      </c>
      <c r="E37" s="59">
        <v>45260000</v>
      </c>
      <c r="F37" s="59">
        <v>65924191</v>
      </c>
      <c r="G37" s="59">
        <v>40233808</v>
      </c>
      <c r="H37" s="59">
        <v>40706185</v>
      </c>
      <c r="I37" s="59">
        <v>40706185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40706185</v>
      </c>
      <c r="W37" s="59">
        <v>11315000</v>
      </c>
      <c r="X37" s="59">
        <v>29391185</v>
      </c>
      <c r="Y37" s="60">
        <v>259.75</v>
      </c>
      <c r="Z37" s="61">
        <v>45260000</v>
      </c>
    </row>
    <row r="38" spans="1:26" ht="13.5">
      <c r="A38" s="57" t="s">
        <v>55</v>
      </c>
      <c r="B38" s="18">
        <v>94883403</v>
      </c>
      <c r="C38" s="18">
        <v>0</v>
      </c>
      <c r="D38" s="58">
        <v>93844809</v>
      </c>
      <c r="E38" s="59">
        <v>93844809</v>
      </c>
      <c r="F38" s="59">
        <v>96865714</v>
      </c>
      <c r="G38" s="59">
        <v>101634345</v>
      </c>
      <c r="H38" s="59">
        <v>101404131</v>
      </c>
      <c r="I38" s="59">
        <v>101404131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101404131</v>
      </c>
      <c r="W38" s="59">
        <v>23461202</v>
      </c>
      <c r="X38" s="59">
        <v>77942929</v>
      </c>
      <c r="Y38" s="60">
        <v>332.22</v>
      </c>
      <c r="Z38" s="61">
        <v>93844809</v>
      </c>
    </row>
    <row r="39" spans="1:26" ht="13.5">
      <c r="A39" s="57" t="s">
        <v>56</v>
      </c>
      <c r="B39" s="18">
        <v>364536398</v>
      </c>
      <c r="C39" s="18">
        <v>0</v>
      </c>
      <c r="D39" s="58">
        <v>391863343</v>
      </c>
      <c r="E39" s="59">
        <v>391863343</v>
      </c>
      <c r="F39" s="59">
        <v>342965384</v>
      </c>
      <c r="G39" s="59">
        <v>379107807</v>
      </c>
      <c r="H39" s="59">
        <v>375545607</v>
      </c>
      <c r="I39" s="59">
        <v>375545607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375545607</v>
      </c>
      <c r="W39" s="59">
        <v>97965836</v>
      </c>
      <c r="X39" s="59">
        <v>277579771</v>
      </c>
      <c r="Y39" s="60">
        <v>283.34</v>
      </c>
      <c r="Z39" s="61">
        <v>391863343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29906093</v>
      </c>
      <c r="C42" s="18">
        <v>0</v>
      </c>
      <c r="D42" s="58">
        <v>29773667</v>
      </c>
      <c r="E42" s="59">
        <v>29773667</v>
      </c>
      <c r="F42" s="59">
        <v>16299426</v>
      </c>
      <c r="G42" s="59">
        <v>-32675</v>
      </c>
      <c r="H42" s="59">
        <v>-1607687</v>
      </c>
      <c r="I42" s="59">
        <v>14659064</v>
      </c>
      <c r="J42" s="59">
        <v>0</v>
      </c>
      <c r="K42" s="59">
        <v>0</v>
      </c>
      <c r="L42" s="59">
        <v>0</v>
      </c>
      <c r="M42" s="59">
        <v>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14659064</v>
      </c>
      <c r="W42" s="59">
        <v>18598585</v>
      </c>
      <c r="X42" s="59">
        <v>-3939521</v>
      </c>
      <c r="Y42" s="60">
        <v>-21.18</v>
      </c>
      <c r="Z42" s="61">
        <v>29773667</v>
      </c>
    </row>
    <row r="43" spans="1:26" ht="13.5">
      <c r="A43" s="57" t="s">
        <v>59</v>
      </c>
      <c r="B43" s="18">
        <v>-23800331</v>
      </c>
      <c r="C43" s="18">
        <v>0</v>
      </c>
      <c r="D43" s="58">
        <v>-19543455</v>
      </c>
      <c r="E43" s="59">
        <v>-19543455</v>
      </c>
      <c r="F43" s="59">
        <v>0</v>
      </c>
      <c r="G43" s="59">
        <v>-3425782</v>
      </c>
      <c r="H43" s="59">
        <v>-212497</v>
      </c>
      <c r="I43" s="59">
        <v>-3638279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-3638279</v>
      </c>
      <c r="W43" s="59">
        <v>-3533455</v>
      </c>
      <c r="X43" s="59">
        <v>-104824</v>
      </c>
      <c r="Y43" s="60">
        <v>2.97</v>
      </c>
      <c r="Z43" s="61">
        <v>-19543455</v>
      </c>
    </row>
    <row r="44" spans="1:26" ht="13.5">
      <c r="A44" s="57" t="s">
        <v>60</v>
      </c>
      <c r="B44" s="18">
        <v>-6200420</v>
      </c>
      <c r="C44" s="18">
        <v>0</v>
      </c>
      <c r="D44" s="58">
        <v>-8204000</v>
      </c>
      <c r="E44" s="59">
        <v>-8204000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>
        <v>46356</v>
      </c>
      <c r="X44" s="59">
        <v>-46356</v>
      </c>
      <c r="Y44" s="60">
        <v>-100</v>
      </c>
      <c r="Z44" s="61">
        <v>-8204000</v>
      </c>
    </row>
    <row r="45" spans="1:26" ht="13.5">
      <c r="A45" s="69" t="s">
        <v>61</v>
      </c>
      <c r="B45" s="21">
        <v>2224097</v>
      </c>
      <c r="C45" s="21">
        <v>0</v>
      </c>
      <c r="D45" s="98">
        <v>4980470</v>
      </c>
      <c r="E45" s="99">
        <v>4980470</v>
      </c>
      <c r="F45" s="99">
        <v>18523523</v>
      </c>
      <c r="G45" s="99">
        <v>15065066</v>
      </c>
      <c r="H45" s="99">
        <v>13244882</v>
      </c>
      <c r="I45" s="99">
        <v>13244882</v>
      </c>
      <c r="J45" s="99">
        <v>0</v>
      </c>
      <c r="K45" s="99">
        <v>0</v>
      </c>
      <c r="L45" s="99">
        <v>0</v>
      </c>
      <c r="M45" s="99">
        <v>0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13244882</v>
      </c>
      <c r="W45" s="99">
        <v>18065744</v>
      </c>
      <c r="X45" s="99">
        <v>-4820862</v>
      </c>
      <c r="Y45" s="100">
        <v>-26.69</v>
      </c>
      <c r="Z45" s="101">
        <v>4980470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111</v>
      </c>
      <c r="B47" s="114" t="s">
        <v>96</v>
      </c>
      <c r="C47" s="114"/>
      <c r="D47" s="115" t="s">
        <v>97</v>
      </c>
      <c r="E47" s="116" t="s">
        <v>98</v>
      </c>
      <c r="F47" s="117"/>
      <c r="G47" s="117"/>
      <c r="H47" s="117"/>
      <c r="I47" s="118" t="s">
        <v>99</v>
      </c>
      <c r="J47" s="117"/>
      <c r="K47" s="117"/>
      <c r="L47" s="117"/>
      <c r="M47" s="119"/>
      <c r="N47" s="119"/>
      <c r="O47" s="119"/>
      <c r="P47" s="119"/>
      <c r="Q47" s="119"/>
      <c r="R47" s="119"/>
      <c r="S47" s="119"/>
      <c r="T47" s="119"/>
      <c r="U47" s="119"/>
      <c r="V47" s="118" t="s">
        <v>100</v>
      </c>
      <c r="W47" s="118" t="s">
        <v>101</v>
      </c>
      <c r="X47" s="118" t="s">
        <v>102</v>
      </c>
      <c r="Y47" s="118" t="s">
        <v>103</v>
      </c>
      <c r="Z47" s="120" t="s">
        <v>104</v>
      </c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10568494</v>
      </c>
      <c r="C49" s="51">
        <v>0</v>
      </c>
      <c r="D49" s="128">
        <v>4271750</v>
      </c>
      <c r="E49" s="53">
        <v>3960808</v>
      </c>
      <c r="F49" s="53">
        <v>0</v>
      </c>
      <c r="G49" s="53">
        <v>0</v>
      </c>
      <c r="H49" s="53">
        <v>0</v>
      </c>
      <c r="I49" s="53">
        <v>1211471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1247393</v>
      </c>
      <c r="W49" s="53">
        <v>1231580</v>
      </c>
      <c r="X49" s="53">
        <v>1088516</v>
      </c>
      <c r="Y49" s="53">
        <v>27521445</v>
      </c>
      <c r="Z49" s="129">
        <v>51101457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908716</v>
      </c>
      <c r="C51" s="51">
        <v>0</v>
      </c>
      <c r="D51" s="128">
        <v>1836766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29">
        <v>2745482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112</v>
      </c>
      <c r="B58" s="5">
        <f>IF(B67=0,0,+(B76/B67)*100)</f>
        <v>100.00000071255614</v>
      </c>
      <c r="C58" s="5">
        <f>IF(C67=0,0,+(C76/C67)*100)</f>
        <v>0</v>
      </c>
      <c r="D58" s="6">
        <f aca="true" t="shared" si="6" ref="D58:Z58">IF(D67=0,0,+(D76/D67)*100)</f>
        <v>93.2876437467496</v>
      </c>
      <c r="E58" s="7">
        <f t="shared" si="6"/>
        <v>93.2876437467496</v>
      </c>
      <c r="F58" s="7">
        <f t="shared" si="6"/>
        <v>80.89968323111437</v>
      </c>
      <c r="G58" s="7">
        <f t="shared" si="6"/>
        <v>112.03720112923172</v>
      </c>
      <c r="H58" s="7">
        <f t="shared" si="6"/>
        <v>142.48683768119866</v>
      </c>
      <c r="I58" s="7">
        <f t="shared" si="6"/>
        <v>107.49171703115927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107.49171703115927</v>
      </c>
      <c r="W58" s="7">
        <f t="shared" si="6"/>
        <v>96.78346551690038</v>
      </c>
      <c r="X58" s="7">
        <f t="shared" si="6"/>
        <v>0</v>
      </c>
      <c r="Y58" s="7">
        <f t="shared" si="6"/>
        <v>0</v>
      </c>
      <c r="Z58" s="8">
        <f t="shared" si="6"/>
        <v>93.2876437467496</v>
      </c>
    </row>
    <row r="59" spans="1:26" ht="13.5">
      <c r="A59" s="36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94.51760742155146</v>
      </c>
      <c r="E59" s="10">
        <f t="shared" si="7"/>
        <v>94.51760742155146</v>
      </c>
      <c r="F59" s="10">
        <f t="shared" si="7"/>
        <v>38.89310036538518</v>
      </c>
      <c r="G59" s="10">
        <f t="shared" si="7"/>
        <v>127.87348979963807</v>
      </c>
      <c r="H59" s="10">
        <f t="shared" si="7"/>
        <v>168.12077831225238</v>
      </c>
      <c r="I59" s="10">
        <f t="shared" si="7"/>
        <v>78.47152659416274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78.47152659416274</v>
      </c>
      <c r="W59" s="10">
        <f t="shared" si="7"/>
        <v>94.5176009548573</v>
      </c>
      <c r="X59" s="10">
        <f t="shared" si="7"/>
        <v>0</v>
      </c>
      <c r="Y59" s="10">
        <f t="shared" si="7"/>
        <v>0</v>
      </c>
      <c r="Z59" s="11">
        <f t="shared" si="7"/>
        <v>94.51760742155146</v>
      </c>
    </row>
    <row r="60" spans="1:26" ht="13.5">
      <c r="A60" s="37" t="s">
        <v>32</v>
      </c>
      <c r="B60" s="12">
        <f t="shared" si="7"/>
        <v>100.0000009181595</v>
      </c>
      <c r="C60" s="12">
        <f t="shared" si="7"/>
        <v>0</v>
      </c>
      <c r="D60" s="3">
        <f t="shared" si="7"/>
        <v>94.51760939796195</v>
      </c>
      <c r="E60" s="13">
        <f t="shared" si="7"/>
        <v>94.51760939796195</v>
      </c>
      <c r="F60" s="13">
        <f t="shared" si="7"/>
        <v>113.8100109752782</v>
      </c>
      <c r="G60" s="13">
        <f t="shared" si="7"/>
        <v>108.61796511029542</v>
      </c>
      <c r="H60" s="13">
        <f t="shared" si="7"/>
        <v>137.71717260800452</v>
      </c>
      <c r="I60" s="13">
        <f t="shared" si="7"/>
        <v>119.59863849682628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119.59863849682628</v>
      </c>
      <c r="W60" s="13">
        <f t="shared" si="7"/>
        <v>89.91697959180367</v>
      </c>
      <c r="X60" s="13">
        <f t="shared" si="7"/>
        <v>0</v>
      </c>
      <c r="Y60" s="13">
        <f t="shared" si="7"/>
        <v>0</v>
      </c>
      <c r="Z60" s="14">
        <f t="shared" si="7"/>
        <v>94.51760939796195</v>
      </c>
    </row>
    <row r="61" spans="1:26" ht="13.5">
      <c r="A61" s="38" t="s">
        <v>113</v>
      </c>
      <c r="B61" s="12">
        <f t="shared" si="7"/>
        <v>0</v>
      </c>
      <c r="C61" s="12">
        <f t="shared" si="7"/>
        <v>0</v>
      </c>
      <c r="D61" s="3">
        <f t="shared" si="7"/>
        <v>94.51760775196469</v>
      </c>
      <c r="E61" s="13">
        <f t="shared" si="7"/>
        <v>94.51760775196469</v>
      </c>
      <c r="F61" s="13">
        <f t="shared" si="7"/>
        <v>118.74119274726651</v>
      </c>
      <c r="G61" s="13">
        <f t="shared" si="7"/>
        <v>111.04768954931205</v>
      </c>
      <c r="H61" s="13">
        <f t="shared" si="7"/>
        <v>143.13031632544434</v>
      </c>
      <c r="I61" s="13">
        <f t="shared" si="7"/>
        <v>123.73538418460741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123.73538418460741</v>
      </c>
      <c r="W61" s="13">
        <f t="shared" si="7"/>
        <v>94.51760030623988</v>
      </c>
      <c r="X61" s="13">
        <f t="shared" si="7"/>
        <v>0</v>
      </c>
      <c r="Y61" s="13">
        <f t="shared" si="7"/>
        <v>0</v>
      </c>
      <c r="Z61" s="14">
        <f t="shared" si="7"/>
        <v>94.51760775196469</v>
      </c>
    </row>
    <row r="62" spans="1:26" ht="13.5">
      <c r="A62" s="38" t="s">
        <v>114</v>
      </c>
      <c r="B62" s="12">
        <f t="shared" si="7"/>
        <v>0</v>
      </c>
      <c r="C62" s="12">
        <f t="shared" si="7"/>
        <v>0</v>
      </c>
      <c r="D62" s="3">
        <f t="shared" si="7"/>
        <v>94.51761027035172</v>
      </c>
      <c r="E62" s="13">
        <f t="shared" si="7"/>
        <v>94.51761027035172</v>
      </c>
      <c r="F62" s="13">
        <f t="shared" si="7"/>
        <v>127.36855110348147</v>
      </c>
      <c r="G62" s="13">
        <f t="shared" si="7"/>
        <v>105.90476594608596</v>
      </c>
      <c r="H62" s="13">
        <f t="shared" si="7"/>
        <v>131.73739446883005</v>
      </c>
      <c r="I62" s="13">
        <f t="shared" si="7"/>
        <v>121.00230634930473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121.00230634930473</v>
      </c>
      <c r="W62" s="13">
        <f t="shared" si="7"/>
        <v>94.51760004347607</v>
      </c>
      <c r="X62" s="13">
        <f t="shared" si="7"/>
        <v>0</v>
      </c>
      <c r="Y62" s="13">
        <f t="shared" si="7"/>
        <v>0</v>
      </c>
      <c r="Z62" s="14">
        <f t="shared" si="7"/>
        <v>94.51761027035172</v>
      </c>
    </row>
    <row r="63" spans="1:26" ht="13.5">
      <c r="A63" s="38" t="s">
        <v>115</v>
      </c>
      <c r="B63" s="12">
        <f t="shared" si="7"/>
        <v>0</v>
      </c>
      <c r="C63" s="12">
        <f t="shared" si="7"/>
        <v>0</v>
      </c>
      <c r="D63" s="3">
        <f t="shared" si="7"/>
        <v>94.51760889677296</v>
      </c>
      <c r="E63" s="13">
        <f t="shared" si="7"/>
        <v>94.51760889677296</v>
      </c>
      <c r="F63" s="13">
        <f t="shared" si="7"/>
        <v>110.03034661756446</v>
      </c>
      <c r="G63" s="13">
        <f t="shared" si="7"/>
        <v>118.8859702235157</v>
      </c>
      <c r="H63" s="13">
        <f t="shared" si="7"/>
        <v>134.85945350765064</v>
      </c>
      <c r="I63" s="13">
        <f t="shared" si="7"/>
        <v>121.09126444742265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121.09126444742265</v>
      </c>
      <c r="W63" s="13">
        <f t="shared" si="7"/>
        <v>94.3748120659181</v>
      </c>
      <c r="X63" s="13">
        <f t="shared" si="7"/>
        <v>0</v>
      </c>
      <c r="Y63" s="13">
        <f t="shared" si="7"/>
        <v>0</v>
      </c>
      <c r="Z63" s="14">
        <f t="shared" si="7"/>
        <v>94.51760889677296</v>
      </c>
    </row>
    <row r="64" spans="1:26" ht="13.5">
      <c r="A64" s="38" t="s">
        <v>116</v>
      </c>
      <c r="B64" s="12">
        <f t="shared" si="7"/>
        <v>0</v>
      </c>
      <c r="C64" s="12">
        <f t="shared" si="7"/>
        <v>0</v>
      </c>
      <c r="D64" s="3">
        <f t="shared" si="7"/>
        <v>94.51762078309743</v>
      </c>
      <c r="E64" s="13">
        <f t="shared" si="7"/>
        <v>94.51762078309743</v>
      </c>
      <c r="F64" s="13">
        <f t="shared" si="7"/>
        <v>80.22556783172556</v>
      </c>
      <c r="G64" s="13">
        <f t="shared" si="7"/>
        <v>86.3182906853501</v>
      </c>
      <c r="H64" s="13">
        <f t="shared" si="7"/>
        <v>112.48023208677857</v>
      </c>
      <c r="I64" s="13">
        <f t="shared" si="7"/>
        <v>91.97532907892474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91.97532907892474</v>
      </c>
      <c r="W64" s="13">
        <f t="shared" si="7"/>
        <v>94.68334028836409</v>
      </c>
      <c r="X64" s="13">
        <f t="shared" si="7"/>
        <v>0</v>
      </c>
      <c r="Y64" s="13">
        <f t="shared" si="7"/>
        <v>0</v>
      </c>
      <c r="Z64" s="14">
        <f t="shared" si="7"/>
        <v>94.51762078309743</v>
      </c>
    </row>
    <row r="65" spans="1:26" ht="13.5">
      <c r="A65" s="38" t="s">
        <v>117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118</v>
      </c>
      <c r="B66" s="15">
        <f t="shared" si="7"/>
        <v>100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100</v>
      </c>
      <c r="G66" s="16">
        <f t="shared" si="7"/>
        <v>100</v>
      </c>
      <c r="H66" s="16">
        <f t="shared" si="7"/>
        <v>100</v>
      </c>
      <c r="I66" s="16">
        <f t="shared" si="7"/>
        <v>100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100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119</v>
      </c>
      <c r="B67" s="23">
        <v>140339819</v>
      </c>
      <c r="C67" s="23"/>
      <c r="D67" s="24">
        <v>151682995</v>
      </c>
      <c r="E67" s="25">
        <v>151682995</v>
      </c>
      <c r="F67" s="25">
        <v>18122045</v>
      </c>
      <c r="G67" s="25">
        <v>13350670</v>
      </c>
      <c r="H67" s="25">
        <v>12036443</v>
      </c>
      <c r="I67" s="25">
        <v>43509158</v>
      </c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>
        <v>43509158</v>
      </c>
      <c r="W67" s="25">
        <v>37920750</v>
      </c>
      <c r="X67" s="25"/>
      <c r="Y67" s="24"/>
      <c r="Z67" s="26">
        <v>151682995</v>
      </c>
    </row>
    <row r="68" spans="1:26" ht="13.5" hidden="1">
      <c r="A68" s="36" t="s">
        <v>31</v>
      </c>
      <c r="B68" s="18">
        <v>29351335</v>
      </c>
      <c r="C68" s="18"/>
      <c r="D68" s="19">
        <v>31210078</v>
      </c>
      <c r="E68" s="20">
        <v>31210078</v>
      </c>
      <c r="F68" s="20">
        <v>7928072</v>
      </c>
      <c r="G68" s="20">
        <v>2457952</v>
      </c>
      <c r="H68" s="20">
        <v>2145617</v>
      </c>
      <c r="I68" s="20">
        <v>12531641</v>
      </c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>
        <v>12531641</v>
      </c>
      <c r="W68" s="20">
        <v>10647036</v>
      </c>
      <c r="X68" s="20"/>
      <c r="Y68" s="19"/>
      <c r="Z68" s="22">
        <v>31210078</v>
      </c>
    </row>
    <row r="69" spans="1:26" ht="13.5" hidden="1">
      <c r="A69" s="37" t="s">
        <v>32</v>
      </c>
      <c r="B69" s="18">
        <v>108913538</v>
      </c>
      <c r="C69" s="18"/>
      <c r="D69" s="19">
        <v>118499054</v>
      </c>
      <c r="E69" s="20">
        <v>118499054</v>
      </c>
      <c r="F69" s="20">
        <v>10016147</v>
      </c>
      <c r="G69" s="20">
        <v>10697769</v>
      </c>
      <c r="H69" s="20">
        <v>9683369</v>
      </c>
      <c r="I69" s="20">
        <v>30397285</v>
      </c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>
        <v>30397285</v>
      </c>
      <c r="W69" s="20">
        <v>29624764</v>
      </c>
      <c r="X69" s="20"/>
      <c r="Y69" s="19"/>
      <c r="Z69" s="22">
        <v>118499054</v>
      </c>
    </row>
    <row r="70" spans="1:26" ht="13.5" hidden="1">
      <c r="A70" s="38" t="s">
        <v>113</v>
      </c>
      <c r="B70" s="18"/>
      <c r="C70" s="18"/>
      <c r="D70" s="19">
        <v>80964765</v>
      </c>
      <c r="E70" s="20">
        <v>80964765</v>
      </c>
      <c r="F70" s="20">
        <v>6707540</v>
      </c>
      <c r="G70" s="20">
        <v>7310868</v>
      </c>
      <c r="H70" s="20">
        <v>6509783</v>
      </c>
      <c r="I70" s="20">
        <v>20528191</v>
      </c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>
        <v>20528191</v>
      </c>
      <c r="W70" s="20">
        <v>20031356</v>
      </c>
      <c r="X70" s="20"/>
      <c r="Y70" s="19"/>
      <c r="Z70" s="22">
        <v>80964765</v>
      </c>
    </row>
    <row r="71" spans="1:26" ht="13.5" hidden="1">
      <c r="A71" s="38" t="s">
        <v>114</v>
      </c>
      <c r="B71" s="18"/>
      <c r="C71" s="18"/>
      <c r="D71" s="19">
        <v>13172285</v>
      </c>
      <c r="E71" s="20">
        <v>13172285</v>
      </c>
      <c r="F71" s="20">
        <v>922716</v>
      </c>
      <c r="G71" s="20">
        <v>1131171</v>
      </c>
      <c r="H71" s="20">
        <v>1043649</v>
      </c>
      <c r="I71" s="20">
        <v>3097536</v>
      </c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>
        <v>3097536</v>
      </c>
      <c r="W71" s="20">
        <v>2060904</v>
      </c>
      <c r="X71" s="20"/>
      <c r="Y71" s="19"/>
      <c r="Z71" s="22">
        <v>13172285</v>
      </c>
    </row>
    <row r="72" spans="1:26" ht="13.5" hidden="1">
      <c r="A72" s="38" t="s">
        <v>115</v>
      </c>
      <c r="B72" s="18"/>
      <c r="C72" s="18"/>
      <c r="D72" s="19">
        <v>13089690</v>
      </c>
      <c r="E72" s="20">
        <v>13089690</v>
      </c>
      <c r="F72" s="20">
        <v>1158943</v>
      </c>
      <c r="G72" s="20">
        <v>1093346</v>
      </c>
      <c r="H72" s="20">
        <v>1106182</v>
      </c>
      <c r="I72" s="20">
        <v>3358471</v>
      </c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>
        <v>3358471</v>
      </c>
      <c r="W72" s="20">
        <v>3272424</v>
      </c>
      <c r="X72" s="20"/>
      <c r="Y72" s="19"/>
      <c r="Z72" s="22">
        <v>13089690</v>
      </c>
    </row>
    <row r="73" spans="1:26" ht="13.5" hidden="1">
      <c r="A73" s="38" t="s">
        <v>116</v>
      </c>
      <c r="B73" s="18"/>
      <c r="C73" s="18"/>
      <c r="D73" s="19">
        <v>11272314</v>
      </c>
      <c r="E73" s="20">
        <v>11272314</v>
      </c>
      <c r="F73" s="20">
        <v>1226948</v>
      </c>
      <c r="G73" s="20">
        <v>1162384</v>
      </c>
      <c r="H73" s="20">
        <v>1023755</v>
      </c>
      <c r="I73" s="20">
        <v>3413087</v>
      </c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>
        <v>3413087</v>
      </c>
      <c r="W73" s="20">
        <v>2818104</v>
      </c>
      <c r="X73" s="20"/>
      <c r="Y73" s="19"/>
      <c r="Z73" s="22">
        <v>11272314</v>
      </c>
    </row>
    <row r="74" spans="1:26" ht="13.5" hidden="1">
      <c r="A74" s="38" t="s">
        <v>117</v>
      </c>
      <c r="B74" s="18">
        <v>108913538</v>
      </c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118</v>
      </c>
      <c r="B75" s="27">
        <v>2074946</v>
      </c>
      <c r="C75" s="27"/>
      <c r="D75" s="28">
        <v>1973863</v>
      </c>
      <c r="E75" s="29">
        <v>1973863</v>
      </c>
      <c r="F75" s="29">
        <v>177826</v>
      </c>
      <c r="G75" s="29">
        <v>194949</v>
      </c>
      <c r="H75" s="29">
        <v>207457</v>
      </c>
      <c r="I75" s="29">
        <v>580232</v>
      </c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>
        <v>580232</v>
      </c>
      <c r="W75" s="29">
        <v>493467</v>
      </c>
      <c r="X75" s="29"/>
      <c r="Y75" s="28"/>
      <c r="Z75" s="30">
        <v>1973863</v>
      </c>
    </row>
    <row r="76" spans="1:26" ht="13.5" hidden="1">
      <c r="A76" s="41" t="s">
        <v>120</v>
      </c>
      <c r="B76" s="31">
        <v>140339820</v>
      </c>
      <c r="C76" s="31"/>
      <c r="D76" s="32">
        <v>141501492</v>
      </c>
      <c r="E76" s="33">
        <v>141501492</v>
      </c>
      <c r="F76" s="33">
        <v>14660677</v>
      </c>
      <c r="G76" s="33">
        <v>14957717</v>
      </c>
      <c r="H76" s="33">
        <v>17150347</v>
      </c>
      <c r="I76" s="33">
        <v>46768741</v>
      </c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>
        <v>46768741</v>
      </c>
      <c r="W76" s="33">
        <v>36701016</v>
      </c>
      <c r="X76" s="33"/>
      <c r="Y76" s="32"/>
      <c r="Z76" s="34">
        <v>141501492</v>
      </c>
    </row>
    <row r="77" spans="1:26" ht="13.5" hidden="1">
      <c r="A77" s="36" t="s">
        <v>31</v>
      </c>
      <c r="B77" s="18">
        <v>29351335</v>
      </c>
      <c r="C77" s="18"/>
      <c r="D77" s="19">
        <v>29499019</v>
      </c>
      <c r="E77" s="20">
        <v>29499019</v>
      </c>
      <c r="F77" s="20">
        <v>3083473</v>
      </c>
      <c r="G77" s="20">
        <v>3143069</v>
      </c>
      <c r="H77" s="20">
        <v>3607228</v>
      </c>
      <c r="I77" s="20">
        <v>9833770</v>
      </c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>
        <v>9833770</v>
      </c>
      <c r="W77" s="20">
        <v>10063323</v>
      </c>
      <c r="X77" s="20"/>
      <c r="Y77" s="19"/>
      <c r="Z77" s="22">
        <v>29499019</v>
      </c>
    </row>
    <row r="78" spans="1:26" ht="13.5" hidden="1">
      <c r="A78" s="37" t="s">
        <v>32</v>
      </c>
      <c r="B78" s="18">
        <v>108913539</v>
      </c>
      <c r="C78" s="18"/>
      <c r="D78" s="19">
        <v>112002473</v>
      </c>
      <c r="E78" s="20">
        <v>112002473</v>
      </c>
      <c r="F78" s="20">
        <v>11399378</v>
      </c>
      <c r="G78" s="20">
        <v>11619699</v>
      </c>
      <c r="H78" s="20">
        <v>13335662</v>
      </c>
      <c r="I78" s="20">
        <v>36354739</v>
      </c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>
        <v>36354739</v>
      </c>
      <c r="W78" s="20">
        <v>26637693</v>
      </c>
      <c r="X78" s="20"/>
      <c r="Y78" s="19"/>
      <c r="Z78" s="22">
        <v>112002473</v>
      </c>
    </row>
    <row r="79" spans="1:26" ht="13.5" hidden="1">
      <c r="A79" s="38" t="s">
        <v>113</v>
      </c>
      <c r="B79" s="18">
        <v>74644577</v>
      </c>
      <c r="C79" s="18"/>
      <c r="D79" s="19">
        <v>76525959</v>
      </c>
      <c r="E79" s="20">
        <v>76525959</v>
      </c>
      <c r="F79" s="20">
        <v>7964613</v>
      </c>
      <c r="G79" s="20">
        <v>8118550</v>
      </c>
      <c r="H79" s="20">
        <v>9317473</v>
      </c>
      <c r="I79" s="20">
        <v>25400636</v>
      </c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>
        <v>25400636</v>
      </c>
      <c r="W79" s="20">
        <v>18933157</v>
      </c>
      <c r="X79" s="20"/>
      <c r="Y79" s="19"/>
      <c r="Z79" s="22">
        <v>76525959</v>
      </c>
    </row>
    <row r="80" spans="1:26" ht="13.5" hidden="1">
      <c r="A80" s="38" t="s">
        <v>114</v>
      </c>
      <c r="B80" s="18">
        <v>13145309</v>
      </c>
      <c r="C80" s="18"/>
      <c r="D80" s="19">
        <v>12450129</v>
      </c>
      <c r="E80" s="20">
        <v>12450129</v>
      </c>
      <c r="F80" s="20">
        <v>1175250</v>
      </c>
      <c r="G80" s="20">
        <v>1197964</v>
      </c>
      <c r="H80" s="20">
        <v>1374876</v>
      </c>
      <c r="I80" s="20">
        <v>3748090</v>
      </c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>
        <v>3748090</v>
      </c>
      <c r="W80" s="20">
        <v>1947917</v>
      </c>
      <c r="X80" s="20"/>
      <c r="Y80" s="19"/>
      <c r="Z80" s="22">
        <v>12450129</v>
      </c>
    </row>
    <row r="81" spans="1:26" ht="13.5" hidden="1">
      <c r="A81" s="38" t="s">
        <v>115</v>
      </c>
      <c r="B81" s="18">
        <v>11939645</v>
      </c>
      <c r="C81" s="18"/>
      <c r="D81" s="19">
        <v>12372062</v>
      </c>
      <c r="E81" s="20">
        <v>12372062</v>
      </c>
      <c r="F81" s="20">
        <v>1275189</v>
      </c>
      <c r="G81" s="20">
        <v>1299835</v>
      </c>
      <c r="H81" s="20">
        <v>1491791</v>
      </c>
      <c r="I81" s="20">
        <v>4066815</v>
      </c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>
        <v>4066815</v>
      </c>
      <c r="W81" s="20">
        <v>3088344</v>
      </c>
      <c r="X81" s="20"/>
      <c r="Y81" s="19"/>
      <c r="Z81" s="22">
        <v>12372062</v>
      </c>
    </row>
    <row r="82" spans="1:26" ht="13.5" hidden="1">
      <c r="A82" s="38" t="s">
        <v>116</v>
      </c>
      <c r="B82" s="18">
        <v>9184008</v>
      </c>
      <c r="C82" s="18"/>
      <c r="D82" s="19">
        <v>10654323</v>
      </c>
      <c r="E82" s="20">
        <v>10654323</v>
      </c>
      <c r="F82" s="20">
        <v>984326</v>
      </c>
      <c r="G82" s="20">
        <v>1003350</v>
      </c>
      <c r="H82" s="20">
        <v>1151522</v>
      </c>
      <c r="I82" s="20">
        <v>3139198</v>
      </c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>
        <v>3139198</v>
      </c>
      <c r="W82" s="20">
        <v>2668275</v>
      </c>
      <c r="X82" s="20"/>
      <c r="Y82" s="19"/>
      <c r="Z82" s="22">
        <v>10654323</v>
      </c>
    </row>
    <row r="83" spans="1:26" ht="13.5" hidden="1">
      <c r="A83" s="38" t="s">
        <v>117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118</v>
      </c>
      <c r="B84" s="27">
        <v>2074946</v>
      </c>
      <c r="C84" s="27"/>
      <c r="D84" s="28"/>
      <c r="E84" s="29"/>
      <c r="F84" s="29">
        <v>177826</v>
      </c>
      <c r="G84" s="29">
        <v>194949</v>
      </c>
      <c r="H84" s="29">
        <v>207457</v>
      </c>
      <c r="I84" s="29">
        <v>580232</v>
      </c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>
        <v>580232</v>
      </c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133" t="s">
        <v>84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56024720</v>
      </c>
      <c r="C5" s="18">
        <v>0</v>
      </c>
      <c r="D5" s="58">
        <v>62673767</v>
      </c>
      <c r="E5" s="59">
        <v>62673767</v>
      </c>
      <c r="F5" s="59">
        <v>61087748</v>
      </c>
      <c r="G5" s="59">
        <v>4030</v>
      </c>
      <c r="H5" s="59">
        <v>-509668</v>
      </c>
      <c r="I5" s="59">
        <v>60582110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60582110</v>
      </c>
      <c r="W5" s="59">
        <v>62351679</v>
      </c>
      <c r="X5" s="59">
        <v>-1769569</v>
      </c>
      <c r="Y5" s="60">
        <v>-2.84</v>
      </c>
      <c r="Z5" s="61">
        <v>62673767</v>
      </c>
    </row>
    <row r="6" spans="1:26" ht="13.5">
      <c r="A6" s="57" t="s">
        <v>32</v>
      </c>
      <c r="B6" s="18">
        <v>162067418</v>
      </c>
      <c r="C6" s="18">
        <v>0</v>
      </c>
      <c r="D6" s="58">
        <v>172449789</v>
      </c>
      <c r="E6" s="59">
        <v>172449789</v>
      </c>
      <c r="F6" s="59">
        <v>22236102</v>
      </c>
      <c r="G6" s="59">
        <v>10516871</v>
      </c>
      <c r="H6" s="59">
        <v>12877250</v>
      </c>
      <c r="I6" s="59">
        <v>45630223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45630223</v>
      </c>
      <c r="W6" s="59">
        <v>49761709</v>
      </c>
      <c r="X6" s="59">
        <v>-4131486</v>
      </c>
      <c r="Y6" s="60">
        <v>-8.3</v>
      </c>
      <c r="Z6" s="61">
        <v>172449789</v>
      </c>
    </row>
    <row r="7" spans="1:26" ht="13.5">
      <c r="A7" s="57" t="s">
        <v>33</v>
      </c>
      <c r="B7" s="18">
        <v>3336129</v>
      </c>
      <c r="C7" s="18">
        <v>0</v>
      </c>
      <c r="D7" s="58">
        <v>2580000</v>
      </c>
      <c r="E7" s="59">
        <v>2580000</v>
      </c>
      <c r="F7" s="59">
        <v>343436</v>
      </c>
      <c r="G7" s="59">
        <v>167598</v>
      </c>
      <c r="H7" s="59">
        <v>-9359</v>
      </c>
      <c r="I7" s="59">
        <v>501675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501675</v>
      </c>
      <c r="W7" s="59">
        <v>645000</v>
      </c>
      <c r="X7" s="59">
        <v>-143325</v>
      </c>
      <c r="Y7" s="60">
        <v>-22.22</v>
      </c>
      <c r="Z7" s="61">
        <v>2580000</v>
      </c>
    </row>
    <row r="8" spans="1:26" ht="13.5">
      <c r="A8" s="57" t="s">
        <v>34</v>
      </c>
      <c r="B8" s="18">
        <v>45384929</v>
      </c>
      <c r="C8" s="18">
        <v>0</v>
      </c>
      <c r="D8" s="58">
        <v>51637048</v>
      </c>
      <c r="E8" s="59">
        <v>51637048</v>
      </c>
      <c r="F8" s="59">
        <v>11872000</v>
      </c>
      <c r="G8" s="59">
        <v>486784</v>
      </c>
      <c r="H8" s="59">
        <v>479523</v>
      </c>
      <c r="I8" s="59">
        <v>12838307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12838307</v>
      </c>
      <c r="W8" s="59">
        <v>14908549</v>
      </c>
      <c r="X8" s="59">
        <v>-2070242</v>
      </c>
      <c r="Y8" s="60">
        <v>-13.89</v>
      </c>
      <c r="Z8" s="61">
        <v>51637048</v>
      </c>
    </row>
    <row r="9" spans="1:26" ht="13.5">
      <c r="A9" s="57" t="s">
        <v>35</v>
      </c>
      <c r="B9" s="18">
        <v>57272222</v>
      </c>
      <c r="C9" s="18">
        <v>0</v>
      </c>
      <c r="D9" s="58">
        <v>18741575</v>
      </c>
      <c r="E9" s="59">
        <v>18741575</v>
      </c>
      <c r="F9" s="59">
        <v>2611389</v>
      </c>
      <c r="G9" s="59">
        <v>1908935</v>
      </c>
      <c r="H9" s="59">
        <v>1889934</v>
      </c>
      <c r="I9" s="59">
        <v>6410258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6410258</v>
      </c>
      <c r="W9" s="59">
        <v>4280040</v>
      </c>
      <c r="X9" s="59">
        <v>2130218</v>
      </c>
      <c r="Y9" s="60">
        <v>49.77</v>
      </c>
      <c r="Z9" s="61">
        <v>18741575</v>
      </c>
    </row>
    <row r="10" spans="1:26" ht="25.5">
      <c r="A10" s="62" t="s">
        <v>105</v>
      </c>
      <c r="B10" s="63">
        <f>SUM(B5:B9)</f>
        <v>324085418</v>
      </c>
      <c r="C10" s="63">
        <f>SUM(C5:C9)</f>
        <v>0</v>
      </c>
      <c r="D10" s="64">
        <f aca="true" t="shared" si="0" ref="D10:Z10">SUM(D5:D9)</f>
        <v>308082179</v>
      </c>
      <c r="E10" s="65">
        <f t="shared" si="0"/>
        <v>308082179</v>
      </c>
      <c r="F10" s="65">
        <f t="shared" si="0"/>
        <v>98150675</v>
      </c>
      <c r="G10" s="65">
        <f t="shared" si="0"/>
        <v>13084218</v>
      </c>
      <c r="H10" s="65">
        <f t="shared" si="0"/>
        <v>14727680</v>
      </c>
      <c r="I10" s="65">
        <f t="shared" si="0"/>
        <v>125962573</v>
      </c>
      <c r="J10" s="65">
        <f t="shared" si="0"/>
        <v>0</v>
      </c>
      <c r="K10" s="65">
        <f t="shared" si="0"/>
        <v>0</v>
      </c>
      <c r="L10" s="65">
        <f t="shared" si="0"/>
        <v>0</v>
      </c>
      <c r="M10" s="65">
        <f t="shared" si="0"/>
        <v>0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125962573</v>
      </c>
      <c r="W10" s="65">
        <f t="shared" si="0"/>
        <v>131946977</v>
      </c>
      <c r="X10" s="65">
        <f t="shared" si="0"/>
        <v>-5984404</v>
      </c>
      <c r="Y10" s="66">
        <f>+IF(W10&lt;&gt;0,(X10/W10)*100,0)</f>
        <v>-4.535461240616373</v>
      </c>
      <c r="Z10" s="67">
        <f t="shared" si="0"/>
        <v>308082179</v>
      </c>
    </row>
    <row r="11" spans="1:26" ht="13.5">
      <c r="A11" s="57" t="s">
        <v>36</v>
      </c>
      <c r="B11" s="18">
        <v>102221349</v>
      </c>
      <c r="C11" s="18">
        <v>0</v>
      </c>
      <c r="D11" s="58">
        <v>108408389</v>
      </c>
      <c r="E11" s="59">
        <v>108408389</v>
      </c>
      <c r="F11" s="59">
        <v>7842103</v>
      </c>
      <c r="G11" s="59">
        <v>8594187</v>
      </c>
      <c r="H11" s="59">
        <v>8330439</v>
      </c>
      <c r="I11" s="59">
        <v>24766729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24766729</v>
      </c>
      <c r="W11" s="59">
        <v>26481298</v>
      </c>
      <c r="X11" s="59">
        <v>-1714569</v>
      </c>
      <c r="Y11" s="60">
        <v>-6.47</v>
      </c>
      <c r="Z11" s="61">
        <v>108408389</v>
      </c>
    </row>
    <row r="12" spans="1:26" ht="13.5">
      <c r="A12" s="57" t="s">
        <v>37</v>
      </c>
      <c r="B12" s="18">
        <v>5142522</v>
      </c>
      <c r="C12" s="18">
        <v>0</v>
      </c>
      <c r="D12" s="58">
        <v>5857571</v>
      </c>
      <c r="E12" s="59">
        <v>5857571</v>
      </c>
      <c r="F12" s="59">
        <v>449145</v>
      </c>
      <c r="G12" s="59">
        <v>459375</v>
      </c>
      <c r="H12" s="59">
        <v>402296</v>
      </c>
      <c r="I12" s="59">
        <v>1310816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1310816</v>
      </c>
      <c r="W12" s="59">
        <v>1464393</v>
      </c>
      <c r="X12" s="59">
        <v>-153577</v>
      </c>
      <c r="Y12" s="60">
        <v>-10.49</v>
      </c>
      <c r="Z12" s="61">
        <v>5857571</v>
      </c>
    </row>
    <row r="13" spans="1:26" ht="13.5">
      <c r="A13" s="57" t="s">
        <v>106</v>
      </c>
      <c r="B13" s="18">
        <v>38698258</v>
      </c>
      <c r="C13" s="18">
        <v>0</v>
      </c>
      <c r="D13" s="58">
        <v>21794896</v>
      </c>
      <c r="E13" s="59">
        <v>21794896</v>
      </c>
      <c r="F13" s="59">
        <v>0</v>
      </c>
      <c r="G13" s="59">
        <v>0</v>
      </c>
      <c r="H13" s="59">
        <v>4853458</v>
      </c>
      <c r="I13" s="59">
        <v>4853458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4853458</v>
      </c>
      <c r="W13" s="59">
        <v>5448738</v>
      </c>
      <c r="X13" s="59">
        <v>-595280</v>
      </c>
      <c r="Y13" s="60">
        <v>-10.93</v>
      </c>
      <c r="Z13" s="61">
        <v>21794896</v>
      </c>
    </row>
    <row r="14" spans="1:26" ht="13.5">
      <c r="A14" s="57" t="s">
        <v>38</v>
      </c>
      <c r="B14" s="18">
        <v>8900365</v>
      </c>
      <c r="C14" s="18">
        <v>0</v>
      </c>
      <c r="D14" s="58">
        <v>8763154</v>
      </c>
      <c r="E14" s="59">
        <v>8763154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>
        <v>0</v>
      </c>
      <c r="X14" s="59">
        <v>0</v>
      </c>
      <c r="Y14" s="60">
        <v>0</v>
      </c>
      <c r="Z14" s="61">
        <v>8763154</v>
      </c>
    </row>
    <row r="15" spans="1:26" ht="13.5">
      <c r="A15" s="57" t="s">
        <v>39</v>
      </c>
      <c r="B15" s="18">
        <v>66968245</v>
      </c>
      <c r="C15" s="18">
        <v>0</v>
      </c>
      <c r="D15" s="58">
        <v>75204747</v>
      </c>
      <c r="E15" s="59">
        <v>75204747</v>
      </c>
      <c r="F15" s="59">
        <v>6187354</v>
      </c>
      <c r="G15" s="59">
        <v>7119984</v>
      </c>
      <c r="H15" s="59">
        <v>7893908</v>
      </c>
      <c r="I15" s="59">
        <v>21201246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21201246</v>
      </c>
      <c r="W15" s="59">
        <v>18652728</v>
      </c>
      <c r="X15" s="59">
        <v>2548518</v>
      </c>
      <c r="Y15" s="60">
        <v>13.66</v>
      </c>
      <c r="Z15" s="61">
        <v>75204747</v>
      </c>
    </row>
    <row r="16" spans="1:26" ht="13.5">
      <c r="A16" s="68" t="s">
        <v>40</v>
      </c>
      <c r="B16" s="18">
        <v>0</v>
      </c>
      <c r="C16" s="18">
        <v>0</v>
      </c>
      <c r="D16" s="58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>
        <v>0</v>
      </c>
      <c r="X16" s="59">
        <v>0</v>
      </c>
      <c r="Y16" s="60">
        <v>0</v>
      </c>
      <c r="Z16" s="61">
        <v>0</v>
      </c>
    </row>
    <row r="17" spans="1:26" ht="13.5">
      <c r="A17" s="57" t="s">
        <v>41</v>
      </c>
      <c r="B17" s="18">
        <v>99578655</v>
      </c>
      <c r="C17" s="18">
        <v>0</v>
      </c>
      <c r="D17" s="58">
        <v>90215371</v>
      </c>
      <c r="E17" s="59">
        <v>90215371</v>
      </c>
      <c r="F17" s="59">
        <v>3839456</v>
      </c>
      <c r="G17" s="59">
        <v>5342564</v>
      </c>
      <c r="H17" s="59">
        <v>5462753</v>
      </c>
      <c r="I17" s="59">
        <v>14644773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14644773</v>
      </c>
      <c r="W17" s="59">
        <v>22408257</v>
      </c>
      <c r="X17" s="59">
        <v>-7763484</v>
      </c>
      <c r="Y17" s="60">
        <v>-34.65</v>
      </c>
      <c r="Z17" s="61">
        <v>90215371</v>
      </c>
    </row>
    <row r="18" spans="1:26" ht="13.5">
      <c r="A18" s="69" t="s">
        <v>42</v>
      </c>
      <c r="B18" s="70">
        <f>SUM(B11:B17)</f>
        <v>321509394</v>
      </c>
      <c r="C18" s="70">
        <f>SUM(C11:C17)</f>
        <v>0</v>
      </c>
      <c r="D18" s="71">
        <f aca="true" t="shared" si="1" ref="D18:Z18">SUM(D11:D17)</f>
        <v>310244128</v>
      </c>
      <c r="E18" s="72">
        <f t="shared" si="1"/>
        <v>310244128</v>
      </c>
      <c r="F18" s="72">
        <f t="shared" si="1"/>
        <v>18318058</v>
      </c>
      <c r="G18" s="72">
        <f t="shared" si="1"/>
        <v>21516110</v>
      </c>
      <c r="H18" s="72">
        <f t="shared" si="1"/>
        <v>26942854</v>
      </c>
      <c r="I18" s="72">
        <f t="shared" si="1"/>
        <v>66777022</v>
      </c>
      <c r="J18" s="72">
        <f t="shared" si="1"/>
        <v>0</v>
      </c>
      <c r="K18" s="72">
        <f t="shared" si="1"/>
        <v>0</v>
      </c>
      <c r="L18" s="72">
        <f t="shared" si="1"/>
        <v>0</v>
      </c>
      <c r="M18" s="72">
        <f t="shared" si="1"/>
        <v>0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66777022</v>
      </c>
      <c r="W18" s="72">
        <f t="shared" si="1"/>
        <v>74455414</v>
      </c>
      <c r="X18" s="72">
        <f t="shared" si="1"/>
        <v>-7678392</v>
      </c>
      <c r="Y18" s="66">
        <f>+IF(W18&lt;&gt;0,(X18/W18)*100,0)</f>
        <v>-10.312738305370244</v>
      </c>
      <c r="Z18" s="73">
        <f t="shared" si="1"/>
        <v>310244128</v>
      </c>
    </row>
    <row r="19" spans="1:26" ht="13.5">
      <c r="A19" s="69" t="s">
        <v>43</v>
      </c>
      <c r="B19" s="74">
        <f>+B10-B18</f>
        <v>2576024</v>
      </c>
      <c r="C19" s="74">
        <f>+C10-C18</f>
        <v>0</v>
      </c>
      <c r="D19" s="75">
        <f aca="true" t="shared" si="2" ref="D19:Z19">+D10-D18</f>
        <v>-2161949</v>
      </c>
      <c r="E19" s="76">
        <f t="shared" si="2"/>
        <v>-2161949</v>
      </c>
      <c r="F19" s="76">
        <f t="shared" si="2"/>
        <v>79832617</v>
      </c>
      <c r="G19" s="76">
        <f t="shared" si="2"/>
        <v>-8431892</v>
      </c>
      <c r="H19" s="76">
        <f t="shared" si="2"/>
        <v>-12215174</v>
      </c>
      <c r="I19" s="76">
        <f t="shared" si="2"/>
        <v>59185551</v>
      </c>
      <c r="J19" s="76">
        <f t="shared" si="2"/>
        <v>0</v>
      </c>
      <c r="K19" s="76">
        <f t="shared" si="2"/>
        <v>0</v>
      </c>
      <c r="L19" s="76">
        <f t="shared" si="2"/>
        <v>0</v>
      </c>
      <c r="M19" s="76">
        <f t="shared" si="2"/>
        <v>0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59185551</v>
      </c>
      <c r="W19" s="76">
        <f>IF(E10=E18,0,W10-W18)</f>
        <v>57491563</v>
      </c>
      <c r="X19" s="76">
        <f t="shared" si="2"/>
        <v>1693988</v>
      </c>
      <c r="Y19" s="77">
        <f>+IF(W19&lt;&gt;0,(X19/W19)*100,0)</f>
        <v>2.9464984279519415</v>
      </c>
      <c r="Z19" s="78">
        <f t="shared" si="2"/>
        <v>-2161949</v>
      </c>
    </row>
    <row r="20" spans="1:26" ht="13.5">
      <c r="A20" s="57" t="s">
        <v>44</v>
      </c>
      <c r="B20" s="18">
        <v>16221362</v>
      </c>
      <c r="C20" s="18">
        <v>0</v>
      </c>
      <c r="D20" s="58">
        <v>20662052</v>
      </c>
      <c r="E20" s="59">
        <v>20662052</v>
      </c>
      <c r="F20" s="59">
        <v>0</v>
      </c>
      <c r="G20" s="59">
        <v>0</v>
      </c>
      <c r="H20" s="59">
        <v>507676</v>
      </c>
      <c r="I20" s="59">
        <v>507676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507676</v>
      </c>
      <c r="W20" s="59">
        <v>1098202</v>
      </c>
      <c r="X20" s="59">
        <v>-590526</v>
      </c>
      <c r="Y20" s="60">
        <v>-53.77</v>
      </c>
      <c r="Z20" s="61">
        <v>20662052</v>
      </c>
    </row>
    <row r="21" spans="1:26" ht="13.5">
      <c r="A21" s="57" t="s">
        <v>107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>
        <v>0</v>
      </c>
      <c r="X21" s="81">
        <v>0</v>
      </c>
      <c r="Y21" s="82">
        <v>0</v>
      </c>
      <c r="Z21" s="83">
        <v>0</v>
      </c>
    </row>
    <row r="22" spans="1:26" ht="25.5">
      <c r="A22" s="84" t="s">
        <v>108</v>
      </c>
      <c r="B22" s="85">
        <f>SUM(B19:B21)</f>
        <v>18797386</v>
      </c>
      <c r="C22" s="85">
        <f>SUM(C19:C21)</f>
        <v>0</v>
      </c>
      <c r="D22" s="86">
        <f aca="true" t="shared" si="3" ref="D22:Z22">SUM(D19:D21)</f>
        <v>18500103</v>
      </c>
      <c r="E22" s="87">
        <f t="shared" si="3"/>
        <v>18500103</v>
      </c>
      <c r="F22" s="87">
        <f t="shared" si="3"/>
        <v>79832617</v>
      </c>
      <c r="G22" s="87">
        <f t="shared" si="3"/>
        <v>-8431892</v>
      </c>
      <c r="H22" s="87">
        <f t="shared" si="3"/>
        <v>-11707498</v>
      </c>
      <c r="I22" s="87">
        <f t="shared" si="3"/>
        <v>59693227</v>
      </c>
      <c r="J22" s="87">
        <f t="shared" si="3"/>
        <v>0</v>
      </c>
      <c r="K22" s="87">
        <f t="shared" si="3"/>
        <v>0</v>
      </c>
      <c r="L22" s="87">
        <f t="shared" si="3"/>
        <v>0</v>
      </c>
      <c r="M22" s="87">
        <f t="shared" si="3"/>
        <v>0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59693227</v>
      </c>
      <c r="W22" s="87">
        <f t="shared" si="3"/>
        <v>58589765</v>
      </c>
      <c r="X22" s="87">
        <f t="shared" si="3"/>
        <v>1103462</v>
      </c>
      <c r="Y22" s="88">
        <f>+IF(W22&lt;&gt;0,(X22/W22)*100,0)</f>
        <v>1.8833699025759876</v>
      </c>
      <c r="Z22" s="89">
        <f t="shared" si="3"/>
        <v>18500103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18797386</v>
      </c>
      <c r="C24" s="74">
        <f>SUM(C22:C23)</f>
        <v>0</v>
      </c>
      <c r="D24" s="75">
        <f aca="true" t="shared" si="4" ref="D24:Z24">SUM(D22:D23)</f>
        <v>18500103</v>
      </c>
      <c r="E24" s="76">
        <f t="shared" si="4"/>
        <v>18500103</v>
      </c>
      <c r="F24" s="76">
        <f t="shared" si="4"/>
        <v>79832617</v>
      </c>
      <c r="G24" s="76">
        <f t="shared" si="4"/>
        <v>-8431892</v>
      </c>
      <c r="H24" s="76">
        <f t="shared" si="4"/>
        <v>-11707498</v>
      </c>
      <c r="I24" s="76">
        <f t="shared" si="4"/>
        <v>59693227</v>
      </c>
      <c r="J24" s="76">
        <f t="shared" si="4"/>
        <v>0</v>
      </c>
      <c r="K24" s="76">
        <f t="shared" si="4"/>
        <v>0</v>
      </c>
      <c r="L24" s="76">
        <f t="shared" si="4"/>
        <v>0</v>
      </c>
      <c r="M24" s="76">
        <f t="shared" si="4"/>
        <v>0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59693227</v>
      </c>
      <c r="W24" s="76">
        <f t="shared" si="4"/>
        <v>58589765</v>
      </c>
      <c r="X24" s="76">
        <f t="shared" si="4"/>
        <v>1103462</v>
      </c>
      <c r="Y24" s="77">
        <f>+IF(W24&lt;&gt;0,(X24/W24)*100,0)</f>
        <v>1.8833699025759876</v>
      </c>
      <c r="Z24" s="78">
        <f t="shared" si="4"/>
        <v>18500103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109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23762923</v>
      </c>
      <c r="C27" s="21">
        <v>0</v>
      </c>
      <c r="D27" s="98">
        <v>70860935</v>
      </c>
      <c r="E27" s="99">
        <v>70860935</v>
      </c>
      <c r="F27" s="99">
        <v>104416</v>
      </c>
      <c r="G27" s="99">
        <v>581415</v>
      </c>
      <c r="H27" s="99">
        <v>1579581</v>
      </c>
      <c r="I27" s="99">
        <v>2265412</v>
      </c>
      <c r="J27" s="99">
        <v>0</v>
      </c>
      <c r="K27" s="99">
        <v>0</v>
      </c>
      <c r="L27" s="99">
        <v>0</v>
      </c>
      <c r="M27" s="99">
        <v>0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2265412</v>
      </c>
      <c r="W27" s="99">
        <v>12271145</v>
      </c>
      <c r="X27" s="99">
        <v>-10005733</v>
      </c>
      <c r="Y27" s="100">
        <v>-81.54</v>
      </c>
      <c r="Z27" s="101">
        <v>70860935</v>
      </c>
    </row>
    <row r="28" spans="1:26" ht="13.5">
      <c r="A28" s="102" t="s">
        <v>44</v>
      </c>
      <c r="B28" s="18">
        <v>10986213</v>
      </c>
      <c r="C28" s="18">
        <v>0</v>
      </c>
      <c r="D28" s="58">
        <v>20662052</v>
      </c>
      <c r="E28" s="59">
        <v>20662052</v>
      </c>
      <c r="F28" s="59">
        <v>0</v>
      </c>
      <c r="G28" s="59">
        <v>402772</v>
      </c>
      <c r="H28" s="59">
        <v>800640</v>
      </c>
      <c r="I28" s="59">
        <v>1203412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1203412</v>
      </c>
      <c r="W28" s="59">
        <v>0</v>
      </c>
      <c r="X28" s="59">
        <v>1203412</v>
      </c>
      <c r="Y28" s="60">
        <v>0</v>
      </c>
      <c r="Z28" s="61">
        <v>20662052</v>
      </c>
    </row>
    <row r="29" spans="1:26" ht="13.5">
      <c r="A29" s="57" t="s">
        <v>110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>
        <v>0</v>
      </c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10275410</v>
      </c>
      <c r="C30" s="18">
        <v>0</v>
      </c>
      <c r="D30" s="58">
        <v>39764585</v>
      </c>
      <c r="E30" s="59">
        <v>39764585</v>
      </c>
      <c r="F30" s="59">
        <v>0</v>
      </c>
      <c r="G30" s="59">
        <v>0</v>
      </c>
      <c r="H30" s="59">
        <v>654097</v>
      </c>
      <c r="I30" s="59">
        <v>654097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654097</v>
      </c>
      <c r="W30" s="59">
        <v>0</v>
      </c>
      <c r="X30" s="59">
        <v>654097</v>
      </c>
      <c r="Y30" s="60">
        <v>0</v>
      </c>
      <c r="Z30" s="61">
        <v>39764585</v>
      </c>
    </row>
    <row r="31" spans="1:26" ht="13.5">
      <c r="A31" s="57" t="s">
        <v>49</v>
      </c>
      <c r="B31" s="18">
        <v>2501301</v>
      </c>
      <c r="C31" s="18">
        <v>0</v>
      </c>
      <c r="D31" s="58">
        <v>10434298</v>
      </c>
      <c r="E31" s="59">
        <v>10434298</v>
      </c>
      <c r="F31" s="59">
        <v>104416</v>
      </c>
      <c r="G31" s="59">
        <v>178643</v>
      </c>
      <c r="H31" s="59">
        <v>124844</v>
      </c>
      <c r="I31" s="59">
        <v>407903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407903</v>
      </c>
      <c r="W31" s="59">
        <v>0</v>
      </c>
      <c r="X31" s="59">
        <v>407903</v>
      </c>
      <c r="Y31" s="60">
        <v>0</v>
      </c>
      <c r="Z31" s="61">
        <v>10434298</v>
      </c>
    </row>
    <row r="32" spans="1:26" ht="13.5">
      <c r="A32" s="69" t="s">
        <v>50</v>
      </c>
      <c r="B32" s="21">
        <f>SUM(B28:B31)</f>
        <v>23762924</v>
      </c>
      <c r="C32" s="21">
        <f>SUM(C28:C31)</f>
        <v>0</v>
      </c>
      <c r="D32" s="98">
        <f aca="true" t="shared" si="5" ref="D32:Z32">SUM(D28:D31)</f>
        <v>70860935</v>
      </c>
      <c r="E32" s="99">
        <f t="shared" si="5"/>
        <v>70860935</v>
      </c>
      <c r="F32" s="99">
        <f t="shared" si="5"/>
        <v>104416</v>
      </c>
      <c r="G32" s="99">
        <f t="shared" si="5"/>
        <v>581415</v>
      </c>
      <c r="H32" s="99">
        <f t="shared" si="5"/>
        <v>1579581</v>
      </c>
      <c r="I32" s="99">
        <f t="shared" si="5"/>
        <v>2265412</v>
      </c>
      <c r="J32" s="99">
        <f t="shared" si="5"/>
        <v>0</v>
      </c>
      <c r="K32" s="99">
        <f t="shared" si="5"/>
        <v>0</v>
      </c>
      <c r="L32" s="99">
        <f t="shared" si="5"/>
        <v>0</v>
      </c>
      <c r="M32" s="99">
        <f t="shared" si="5"/>
        <v>0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2265412</v>
      </c>
      <c r="W32" s="99">
        <f t="shared" si="5"/>
        <v>0</v>
      </c>
      <c r="X32" s="99">
        <f t="shared" si="5"/>
        <v>2265412</v>
      </c>
      <c r="Y32" s="100">
        <f>+IF(W32&lt;&gt;0,(X32/W32)*100,0)</f>
        <v>0</v>
      </c>
      <c r="Z32" s="101">
        <f t="shared" si="5"/>
        <v>70860935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86323487</v>
      </c>
      <c r="C35" s="18">
        <v>0</v>
      </c>
      <c r="D35" s="58">
        <v>70594275</v>
      </c>
      <c r="E35" s="59">
        <v>70594275</v>
      </c>
      <c r="F35" s="59">
        <v>143477007</v>
      </c>
      <c r="G35" s="59">
        <v>135357462</v>
      </c>
      <c r="H35" s="59">
        <v>140092133</v>
      </c>
      <c r="I35" s="59">
        <v>140092133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140092133</v>
      </c>
      <c r="W35" s="59">
        <v>17648569</v>
      </c>
      <c r="X35" s="59">
        <v>122443564</v>
      </c>
      <c r="Y35" s="60">
        <v>693.79</v>
      </c>
      <c r="Z35" s="61">
        <v>70594275</v>
      </c>
    </row>
    <row r="36" spans="1:26" ht="13.5">
      <c r="A36" s="57" t="s">
        <v>53</v>
      </c>
      <c r="B36" s="18">
        <v>575987296</v>
      </c>
      <c r="C36" s="18">
        <v>0</v>
      </c>
      <c r="D36" s="58">
        <v>676955467</v>
      </c>
      <c r="E36" s="59">
        <v>676955467</v>
      </c>
      <c r="F36" s="59">
        <v>576765794</v>
      </c>
      <c r="G36" s="59">
        <v>576765603</v>
      </c>
      <c r="H36" s="59">
        <v>573523242</v>
      </c>
      <c r="I36" s="59">
        <v>573523242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573523242</v>
      </c>
      <c r="W36" s="59">
        <v>169238867</v>
      </c>
      <c r="X36" s="59">
        <v>404284375</v>
      </c>
      <c r="Y36" s="60">
        <v>238.88</v>
      </c>
      <c r="Z36" s="61">
        <v>676955467</v>
      </c>
    </row>
    <row r="37" spans="1:26" ht="13.5">
      <c r="A37" s="57" t="s">
        <v>54</v>
      </c>
      <c r="B37" s="18">
        <v>52102397</v>
      </c>
      <c r="C37" s="18">
        <v>0</v>
      </c>
      <c r="D37" s="58">
        <v>49663000</v>
      </c>
      <c r="E37" s="59">
        <v>49663000</v>
      </c>
      <c r="F37" s="59">
        <v>29242709</v>
      </c>
      <c r="G37" s="59">
        <v>30137013</v>
      </c>
      <c r="H37" s="59">
        <v>30628424</v>
      </c>
      <c r="I37" s="59">
        <v>30628424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30628424</v>
      </c>
      <c r="W37" s="59">
        <v>12415750</v>
      </c>
      <c r="X37" s="59">
        <v>18212674</v>
      </c>
      <c r="Y37" s="60">
        <v>146.69</v>
      </c>
      <c r="Z37" s="61">
        <v>49663000</v>
      </c>
    </row>
    <row r="38" spans="1:26" ht="13.5">
      <c r="A38" s="57" t="s">
        <v>55</v>
      </c>
      <c r="B38" s="18">
        <v>131937254</v>
      </c>
      <c r="C38" s="18">
        <v>0</v>
      </c>
      <c r="D38" s="58">
        <v>173651882</v>
      </c>
      <c r="E38" s="59">
        <v>173651882</v>
      </c>
      <c r="F38" s="59">
        <v>139672020</v>
      </c>
      <c r="G38" s="59">
        <v>139672020</v>
      </c>
      <c r="H38" s="59">
        <v>152350548</v>
      </c>
      <c r="I38" s="59">
        <v>152350548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152350548</v>
      </c>
      <c r="W38" s="59">
        <v>43412971</v>
      </c>
      <c r="X38" s="59">
        <v>108937577</v>
      </c>
      <c r="Y38" s="60">
        <v>250.93</v>
      </c>
      <c r="Z38" s="61">
        <v>173651882</v>
      </c>
    </row>
    <row r="39" spans="1:26" ht="13.5">
      <c r="A39" s="57" t="s">
        <v>56</v>
      </c>
      <c r="B39" s="18">
        <v>478271132</v>
      </c>
      <c r="C39" s="18">
        <v>0</v>
      </c>
      <c r="D39" s="58">
        <v>524234860</v>
      </c>
      <c r="E39" s="59">
        <v>524234860</v>
      </c>
      <c r="F39" s="59">
        <v>551328072</v>
      </c>
      <c r="G39" s="59">
        <v>542314032</v>
      </c>
      <c r="H39" s="59">
        <v>530636403</v>
      </c>
      <c r="I39" s="59">
        <v>530636403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530636403</v>
      </c>
      <c r="W39" s="59">
        <v>131058715</v>
      </c>
      <c r="X39" s="59">
        <v>399577688</v>
      </c>
      <c r="Y39" s="60">
        <v>304.88</v>
      </c>
      <c r="Z39" s="61">
        <v>524234860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40996349</v>
      </c>
      <c r="C42" s="18">
        <v>0</v>
      </c>
      <c r="D42" s="58">
        <v>37034260</v>
      </c>
      <c r="E42" s="59">
        <v>37034260</v>
      </c>
      <c r="F42" s="59">
        <v>1999477</v>
      </c>
      <c r="G42" s="59">
        <v>3719335</v>
      </c>
      <c r="H42" s="59">
        <v>2301091</v>
      </c>
      <c r="I42" s="59">
        <v>8019903</v>
      </c>
      <c r="J42" s="59">
        <v>0</v>
      </c>
      <c r="K42" s="59">
        <v>0</v>
      </c>
      <c r="L42" s="59">
        <v>0</v>
      </c>
      <c r="M42" s="59">
        <v>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8019903</v>
      </c>
      <c r="W42" s="59">
        <v>62444175</v>
      </c>
      <c r="X42" s="59">
        <v>-54424272</v>
      </c>
      <c r="Y42" s="60">
        <v>-87.16</v>
      </c>
      <c r="Z42" s="61">
        <v>37034260</v>
      </c>
    </row>
    <row r="43" spans="1:26" ht="13.5">
      <c r="A43" s="57" t="s">
        <v>59</v>
      </c>
      <c r="B43" s="18">
        <v>-23632264</v>
      </c>
      <c r="C43" s="18">
        <v>0</v>
      </c>
      <c r="D43" s="58">
        <v>-65860935</v>
      </c>
      <c r="E43" s="59">
        <v>-65860935</v>
      </c>
      <c r="F43" s="59">
        <v>775694</v>
      </c>
      <c r="G43" s="59">
        <v>-429999</v>
      </c>
      <c r="H43" s="59">
        <v>-1579581</v>
      </c>
      <c r="I43" s="59">
        <v>-1233886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-1233886</v>
      </c>
      <c r="W43" s="59">
        <v>-11020145</v>
      </c>
      <c r="X43" s="59">
        <v>9786259</v>
      </c>
      <c r="Y43" s="60">
        <v>-88.8</v>
      </c>
      <c r="Z43" s="61">
        <v>-65860935</v>
      </c>
    </row>
    <row r="44" spans="1:26" ht="13.5">
      <c r="A44" s="57" t="s">
        <v>60</v>
      </c>
      <c r="B44" s="18">
        <v>-9836655</v>
      </c>
      <c r="C44" s="18">
        <v>0</v>
      </c>
      <c r="D44" s="58">
        <v>29698451</v>
      </c>
      <c r="E44" s="59">
        <v>29698451</v>
      </c>
      <c r="F44" s="59">
        <v>21763</v>
      </c>
      <c r="G44" s="59">
        <v>19335</v>
      </c>
      <c r="H44" s="59">
        <v>12700939</v>
      </c>
      <c r="I44" s="59">
        <v>12742037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12742037</v>
      </c>
      <c r="W44" s="59">
        <v>3000</v>
      </c>
      <c r="X44" s="59">
        <v>12739037</v>
      </c>
      <c r="Y44" s="60">
        <v>424634.57</v>
      </c>
      <c r="Z44" s="61">
        <v>29698451</v>
      </c>
    </row>
    <row r="45" spans="1:26" ht="13.5">
      <c r="A45" s="69" t="s">
        <v>61</v>
      </c>
      <c r="B45" s="21">
        <v>52582568</v>
      </c>
      <c r="C45" s="21">
        <v>0</v>
      </c>
      <c r="D45" s="98">
        <v>49524239</v>
      </c>
      <c r="E45" s="99">
        <v>49524239</v>
      </c>
      <c r="F45" s="99">
        <v>55379502</v>
      </c>
      <c r="G45" s="99">
        <v>58688173</v>
      </c>
      <c r="H45" s="99">
        <v>72110622</v>
      </c>
      <c r="I45" s="99">
        <v>72110622</v>
      </c>
      <c r="J45" s="99">
        <v>0</v>
      </c>
      <c r="K45" s="99">
        <v>0</v>
      </c>
      <c r="L45" s="99">
        <v>0</v>
      </c>
      <c r="M45" s="99">
        <v>0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72110622</v>
      </c>
      <c r="W45" s="99">
        <v>100079493</v>
      </c>
      <c r="X45" s="99">
        <v>-27968871</v>
      </c>
      <c r="Y45" s="100">
        <v>-27.95</v>
      </c>
      <c r="Z45" s="101">
        <v>49524239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111</v>
      </c>
      <c r="B47" s="114" t="s">
        <v>96</v>
      </c>
      <c r="C47" s="114"/>
      <c r="D47" s="115" t="s">
        <v>97</v>
      </c>
      <c r="E47" s="116" t="s">
        <v>98</v>
      </c>
      <c r="F47" s="117"/>
      <c r="G47" s="117"/>
      <c r="H47" s="117"/>
      <c r="I47" s="118" t="s">
        <v>99</v>
      </c>
      <c r="J47" s="117"/>
      <c r="K47" s="117"/>
      <c r="L47" s="117"/>
      <c r="M47" s="119"/>
      <c r="N47" s="119"/>
      <c r="O47" s="119"/>
      <c r="P47" s="119"/>
      <c r="Q47" s="119"/>
      <c r="R47" s="119"/>
      <c r="S47" s="119"/>
      <c r="T47" s="119"/>
      <c r="U47" s="119"/>
      <c r="V47" s="118" t="s">
        <v>100</v>
      </c>
      <c r="W47" s="118" t="s">
        <v>101</v>
      </c>
      <c r="X47" s="118" t="s">
        <v>102</v>
      </c>
      <c r="Y47" s="118" t="s">
        <v>103</v>
      </c>
      <c r="Z47" s="120" t="s">
        <v>104</v>
      </c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25160750</v>
      </c>
      <c r="C49" s="51">
        <v>0</v>
      </c>
      <c r="D49" s="128">
        <v>1352025</v>
      </c>
      <c r="E49" s="53">
        <v>595971</v>
      </c>
      <c r="F49" s="53">
        <v>0</v>
      </c>
      <c r="G49" s="53">
        <v>0</v>
      </c>
      <c r="H49" s="53">
        <v>0</v>
      </c>
      <c r="I49" s="53">
        <v>534619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475975</v>
      </c>
      <c r="W49" s="53">
        <v>428682</v>
      </c>
      <c r="X49" s="53">
        <v>4286476</v>
      </c>
      <c r="Y49" s="53">
        <v>11235464</v>
      </c>
      <c r="Z49" s="129">
        <v>44069962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1428577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29">
        <v>1428577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112</v>
      </c>
      <c r="B58" s="5">
        <f>IF(B67=0,0,+(B76/B67)*100)</f>
        <v>92.62222402207419</v>
      </c>
      <c r="C58" s="5">
        <f>IF(C67=0,0,+(C76/C67)*100)</f>
        <v>0</v>
      </c>
      <c r="D58" s="6">
        <f aca="true" t="shared" si="6" ref="D58:Z58">IF(D67=0,0,+(D76/D67)*100)</f>
        <v>98.06092992373381</v>
      </c>
      <c r="E58" s="7">
        <f t="shared" si="6"/>
        <v>98.06092992373381</v>
      </c>
      <c r="F58" s="7">
        <f t="shared" si="6"/>
        <v>19.717842634666482</v>
      </c>
      <c r="G58" s="7">
        <f t="shared" si="6"/>
        <v>175.9694332074435</v>
      </c>
      <c r="H58" s="7">
        <f t="shared" si="6"/>
        <v>158.33563122427043</v>
      </c>
      <c r="I58" s="7">
        <f t="shared" si="6"/>
        <v>51.412693751457994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51.412693751457994</v>
      </c>
      <c r="W58" s="7">
        <f t="shared" si="6"/>
        <v>188.64497910848604</v>
      </c>
      <c r="X58" s="7">
        <f t="shared" si="6"/>
        <v>0</v>
      </c>
      <c r="Y58" s="7">
        <f t="shared" si="6"/>
        <v>0</v>
      </c>
      <c r="Z58" s="8">
        <f t="shared" si="6"/>
        <v>98.06092992373381</v>
      </c>
    </row>
    <row r="59" spans="1:26" ht="13.5">
      <c r="A59" s="36" t="s">
        <v>31</v>
      </c>
      <c r="B59" s="9">
        <f aca="true" t="shared" si="7" ref="B59:Z66">IF(B68=0,0,+(B77/B68)*100)</f>
        <v>97.18328413577825</v>
      </c>
      <c r="C59" s="9">
        <f t="shared" si="7"/>
        <v>0</v>
      </c>
      <c r="D59" s="2">
        <f t="shared" si="7"/>
        <v>97.99999948727877</v>
      </c>
      <c r="E59" s="10">
        <f t="shared" si="7"/>
        <v>97.99999948727877</v>
      </c>
      <c r="F59" s="10">
        <f t="shared" si="7"/>
        <v>8.477355076245843</v>
      </c>
      <c r="G59" s="10">
        <f t="shared" si="7"/>
        <v>-85990.60323301353</v>
      </c>
      <c r="H59" s="10">
        <f t="shared" si="7"/>
        <v>-1460.8986458917248</v>
      </c>
      <c r="I59" s="10">
        <f t="shared" si="7"/>
        <v>32.01597171631051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32.01597171631051</v>
      </c>
      <c r="W59" s="10">
        <f t="shared" si="7"/>
        <v>98.99936515691792</v>
      </c>
      <c r="X59" s="10">
        <f t="shared" si="7"/>
        <v>0</v>
      </c>
      <c r="Y59" s="10">
        <f t="shared" si="7"/>
        <v>0</v>
      </c>
      <c r="Z59" s="11">
        <f t="shared" si="7"/>
        <v>97.99999948727877</v>
      </c>
    </row>
    <row r="60" spans="1:26" ht="13.5">
      <c r="A60" s="37" t="s">
        <v>32</v>
      </c>
      <c r="B60" s="12">
        <f t="shared" si="7"/>
        <v>91.02272672721917</v>
      </c>
      <c r="C60" s="12">
        <f t="shared" si="7"/>
        <v>0</v>
      </c>
      <c r="D60" s="3">
        <f t="shared" si="7"/>
        <v>98.0741547906446</v>
      </c>
      <c r="E60" s="13">
        <f t="shared" si="7"/>
        <v>98.0741547906446</v>
      </c>
      <c r="F60" s="13">
        <f t="shared" si="7"/>
        <v>50.52970615083525</v>
      </c>
      <c r="G60" s="13">
        <f t="shared" si="7"/>
        <v>114.03927080592698</v>
      </c>
      <c r="H60" s="13">
        <f t="shared" si="7"/>
        <v>93.16802112252228</v>
      </c>
      <c r="I60" s="13">
        <f t="shared" si="7"/>
        <v>77.20032181302292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77.20032181302292</v>
      </c>
      <c r="W60" s="13">
        <f t="shared" si="7"/>
        <v>114.29645563156146</v>
      </c>
      <c r="X60" s="13">
        <f t="shared" si="7"/>
        <v>0</v>
      </c>
      <c r="Y60" s="13">
        <f t="shared" si="7"/>
        <v>0</v>
      </c>
      <c r="Z60" s="14">
        <f t="shared" si="7"/>
        <v>98.0741547906446</v>
      </c>
    </row>
    <row r="61" spans="1:26" ht="13.5">
      <c r="A61" s="38" t="s">
        <v>113</v>
      </c>
      <c r="B61" s="12">
        <f t="shared" si="7"/>
        <v>96.45927791749413</v>
      </c>
      <c r="C61" s="12">
        <f t="shared" si="7"/>
        <v>0</v>
      </c>
      <c r="D61" s="3">
        <f t="shared" si="7"/>
        <v>98.00000038074434</v>
      </c>
      <c r="E61" s="13">
        <f t="shared" si="7"/>
        <v>98.00000038074434</v>
      </c>
      <c r="F61" s="13">
        <f t="shared" si="7"/>
        <v>60.041588617825205</v>
      </c>
      <c r="G61" s="13">
        <f t="shared" si="7"/>
        <v>138.81129749312802</v>
      </c>
      <c r="H61" s="13">
        <f t="shared" si="7"/>
        <v>107.10682509103462</v>
      </c>
      <c r="I61" s="13">
        <f t="shared" si="7"/>
        <v>91.10829328669058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91.10829328669058</v>
      </c>
      <c r="W61" s="13">
        <f t="shared" si="7"/>
        <v>98.9973445504866</v>
      </c>
      <c r="X61" s="13">
        <f t="shared" si="7"/>
        <v>0</v>
      </c>
      <c r="Y61" s="13">
        <f t="shared" si="7"/>
        <v>0</v>
      </c>
      <c r="Z61" s="14">
        <f t="shared" si="7"/>
        <v>98.00000038074434</v>
      </c>
    </row>
    <row r="62" spans="1:26" ht="13.5">
      <c r="A62" s="38" t="s">
        <v>114</v>
      </c>
      <c r="B62" s="12">
        <f t="shared" si="7"/>
        <v>87.87229383465832</v>
      </c>
      <c r="C62" s="12">
        <f t="shared" si="7"/>
        <v>0</v>
      </c>
      <c r="D62" s="3">
        <f t="shared" si="7"/>
        <v>98.00000050805343</v>
      </c>
      <c r="E62" s="13">
        <f t="shared" si="7"/>
        <v>98.00000050805343</v>
      </c>
      <c r="F62" s="13">
        <f t="shared" si="7"/>
        <v>37.29339047078375</v>
      </c>
      <c r="G62" s="13">
        <f t="shared" si="7"/>
        <v>128.7158187442715</v>
      </c>
      <c r="H62" s="13">
        <f t="shared" si="7"/>
        <v>80.95323170850052</v>
      </c>
      <c r="I62" s="13">
        <f t="shared" si="7"/>
        <v>64.61834062105711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64.61834062105711</v>
      </c>
      <c r="W62" s="13">
        <f t="shared" si="7"/>
        <v>98.99407206529474</v>
      </c>
      <c r="X62" s="13">
        <f t="shared" si="7"/>
        <v>0</v>
      </c>
      <c r="Y62" s="13">
        <f t="shared" si="7"/>
        <v>0</v>
      </c>
      <c r="Z62" s="14">
        <f t="shared" si="7"/>
        <v>98.00000050805343</v>
      </c>
    </row>
    <row r="63" spans="1:26" ht="13.5">
      <c r="A63" s="38" t="s">
        <v>115</v>
      </c>
      <c r="B63" s="12">
        <f t="shared" si="7"/>
        <v>73.14716118692193</v>
      </c>
      <c r="C63" s="12">
        <f t="shared" si="7"/>
        <v>0</v>
      </c>
      <c r="D63" s="3">
        <f t="shared" si="7"/>
        <v>97.99999916270443</v>
      </c>
      <c r="E63" s="13">
        <f t="shared" si="7"/>
        <v>97.99999916270443</v>
      </c>
      <c r="F63" s="13">
        <f t="shared" si="7"/>
        <v>24.41885748018442</v>
      </c>
      <c r="G63" s="13">
        <f t="shared" si="7"/>
        <v>68.42756553030655</v>
      </c>
      <c r="H63" s="13">
        <f t="shared" si="7"/>
        <v>67.6172318948763</v>
      </c>
      <c r="I63" s="13">
        <f t="shared" si="7"/>
        <v>43.41545524100995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43.41545524100995</v>
      </c>
      <c r="W63" s="13">
        <f t="shared" si="7"/>
        <v>98.9894875488215</v>
      </c>
      <c r="X63" s="13">
        <f t="shared" si="7"/>
        <v>0</v>
      </c>
      <c r="Y63" s="13">
        <f t="shared" si="7"/>
        <v>0</v>
      </c>
      <c r="Z63" s="14">
        <f t="shared" si="7"/>
        <v>97.99999916270443</v>
      </c>
    </row>
    <row r="64" spans="1:26" ht="13.5">
      <c r="A64" s="38" t="s">
        <v>116</v>
      </c>
      <c r="B64" s="12">
        <f t="shared" si="7"/>
        <v>68.09787665128052</v>
      </c>
      <c r="C64" s="12">
        <f t="shared" si="7"/>
        <v>0</v>
      </c>
      <c r="D64" s="3">
        <f t="shared" si="7"/>
        <v>98.00000209304784</v>
      </c>
      <c r="E64" s="13">
        <f t="shared" si="7"/>
        <v>98.00000209304784</v>
      </c>
      <c r="F64" s="13">
        <f t="shared" si="7"/>
        <v>56.18764934776648</v>
      </c>
      <c r="G64" s="13">
        <f t="shared" si="7"/>
        <v>55.3386275687545</v>
      </c>
      <c r="H64" s="13">
        <f t="shared" si="7"/>
        <v>52.723008502310506</v>
      </c>
      <c r="I64" s="13">
        <f t="shared" si="7"/>
        <v>54.75123876488885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54.75123876488885</v>
      </c>
      <c r="W64" s="13">
        <f t="shared" si="7"/>
        <v>98.95925340182899</v>
      </c>
      <c r="X64" s="13">
        <f t="shared" si="7"/>
        <v>0</v>
      </c>
      <c r="Y64" s="13">
        <f t="shared" si="7"/>
        <v>0</v>
      </c>
      <c r="Z64" s="14">
        <f t="shared" si="7"/>
        <v>98.00000209304784</v>
      </c>
    </row>
    <row r="65" spans="1:26" ht="13.5">
      <c r="A65" s="38" t="s">
        <v>117</v>
      </c>
      <c r="B65" s="12">
        <f t="shared" si="7"/>
        <v>120.6485549069878</v>
      </c>
      <c r="C65" s="12">
        <f t="shared" si="7"/>
        <v>0</v>
      </c>
      <c r="D65" s="3">
        <f t="shared" si="7"/>
        <v>100</v>
      </c>
      <c r="E65" s="13">
        <f t="shared" si="7"/>
        <v>100</v>
      </c>
      <c r="F65" s="13">
        <f t="shared" si="7"/>
        <v>100</v>
      </c>
      <c r="G65" s="13">
        <f t="shared" si="7"/>
        <v>100</v>
      </c>
      <c r="H65" s="13">
        <f t="shared" si="7"/>
        <v>100</v>
      </c>
      <c r="I65" s="13">
        <f t="shared" si="7"/>
        <v>100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100</v>
      </c>
      <c r="W65" s="13">
        <f t="shared" si="7"/>
        <v>99.96541839023551</v>
      </c>
      <c r="X65" s="13">
        <f t="shared" si="7"/>
        <v>0</v>
      </c>
      <c r="Y65" s="13">
        <f t="shared" si="7"/>
        <v>0</v>
      </c>
      <c r="Z65" s="14">
        <f t="shared" si="7"/>
        <v>100</v>
      </c>
    </row>
    <row r="66" spans="1:26" ht="13.5">
      <c r="A66" s="39" t="s">
        <v>118</v>
      </c>
      <c r="B66" s="15">
        <f t="shared" si="7"/>
        <v>100</v>
      </c>
      <c r="C66" s="15">
        <f t="shared" si="7"/>
        <v>0</v>
      </c>
      <c r="D66" s="4">
        <f t="shared" si="7"/>
        <v>100</v>
      </c>
      <c r="E66" s="16">
        <f t="shared" si="7"/>
        <v>100</v>
      </c>
      <c r="F66" s="16">
        <f t="shared" si="7"/>
        <v>47.01896467524011</v>
      </c>
      <c r="G66" s="16">
        <f t="shared" si="7"/>
        <v>45.90267347551817</v>
      </c>
      <c r="H66" s="16">
        <f t="shared" si="7"/>
        <v>24.54609448672484</v>
      </c>
      <c r="I66" s="16">
        <f t="shared" si="7"/>
        <v>36.055793311142814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36.055793311142814</v>
      </c>
      <c r="W66" s="16">
        <f t="shared" si="7"/>
        <v>99.36255101884831</v>
      </c>
      <c r="X66" s="16">
        <f t="shared" si="7"/>
        <v>0</v>
      </c>
      <c r="Y66" s="16">
        <f t="shared" si="7"/>
        <v>0</v>
      </c>
      <c r="Z66" s="17">
        <f t="shared" si="7"/>
        <v>100</v>
      </c>
    </row>
    <row r="67" spans="1:26" ht="13.5" hidden="1">
      <c r="A67" s="40" t="s">
        <v>119</v>
      </c>
      <c r="B67" s="23">
        <v>218487103</v>
      </c>
      <c r="C67" s="23"/>
      <c r="D67" s="24">
        <v>235646873</v>
      </c>
      <c r="E67" s="25">
        <v>235646873</v>
      </c>
      <c r="F67" s="25">
        <v>83357101</v>
      </c>
      <c r="G67" s="25">
        <v>10542552</v>
      </c>
      <c r="H67" s="25">
        <v>12428063</v>
      </c>
      <c r="I67" s="25">
        <v>106327716</v>
      </c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>
        <v>106327716</v>
      </c>
      <c r="W67" s="25">
        <v>58911719</v>
      </c>
      <c r="X67" s="25"/>
      <c r="Y67" s="24"/>
      <c r="Z67" s="26">
        <v>235646873</v>
      </c>
    </row>
    <row r="68" spans="1:26" ht="13.5" hidden="1">
      <c r="A68" s="36" t="s">
        <v>31</v>
      </c>
      <c r="B68" s="18">
        <v>55747689</v>
      </c>
      <c r="C68" s="18"/>
      <c r="D68" s="19">
        <v>62412084</v>
      </c>
      <c r="E68" s="20">
        <v>62412084</v>
      </c>
      <c r="F68" s="20">
        <v>61071855</v>
      </c>
      <c r="G68" s="20">
        <v>-7609</v>
      </c>
      <c r="H68" s="20">
        <v>-524478</v>
      </c>
      <c r="I68" s="20">
        <v>60539768</v>
      </c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>
        <v>60539768</v>
      </c>
      <c r="W68" s="20">
        <v>62286258</v>
      </c>
      <c r="X68" s="20"/>
      <c r="Y68" s="19"/>
      <c r="Z68" s="22">
        <v>62412084</v>
      </c>
    </row>
    <row r="69" spans="1:26" ht="13.5" hidden="1">
      <c r="A69" s="37" t="s">
        <v>32</v>
      </c>
      <c r="B69" s="18">
        <v>162067418</v>
      </c>
      <c r="C69" s="18"/>
      <c r="D69" s="19">
        <v>172449789</v>
      </c>
      <c r="E69" s="20">
        <v>172449789</v>
      </c>
      <c r="F69" s="20">
        <v>22236102</v>
      </c>
      <c r="G69" s="20">
        <v>10516871</v>
      </c>
      <c r="H69" s="20">
        <v>12877250</v>
      </c>
      <c r="I69" s="20">
        <v>45630223</v>
      </c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>
        <v>45630223</v>
      </c>
      <c r="W69" s="20">
        <v>43112448</v>
      </c>
      <c r="X69" s="20"/>
      <c r="Y69" s="19"/>
      <c r="Z69" s="22">
        <v>172449789</v>
      </c>
    </row>
    <row r="70" spans="1:26" ht="13.5" hidden="1">
      <c r="A70" s="38" t="s">
        <v>113</v>
      </c>
      <c r="B70" s="18">
        <v>98304722</v>
      </c>
      <c r="C70" s="18"/>
      <c r="D70" s="19">
        <v>105057370</v>
      </c>
      <c r="E70" s="20">
        <v>105057370</v>
      </c>
      <c r="F70" s="20">
        <v>12586136</v>
      </c>
      <c r="G70" s="20">
        <v>5546434</v>
      </c>
      <c r="H70" s="20">
        <v>7902488</v>
      </c>
      <c r="I70" s="20">
        <v>26035058</v>
      </c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>
        <v>26035058</v>
      </c>
      <c r="W70" s="20">
        <v>29853326</v>
      </c>
      <c r="X70" s="20"/>
      <c r="Y70" s="19"/>
      <c r="Z70" s="22">
        <v>105057370</v>
      </c>
    </row>
    <row r="71" spans="1:26" ht="13.5" hidden="1">
      <c r="A71" s="38" t="s">
        <v>114</v>
      </c>
      <c r="B71" s="18">
        <v>25568883</v>
      </c>
      <c r="C71" s="18"/>
      <c r="D71" s="19">
        <v>27556157</v>
      </c>
      <c r="E71" s="20">
        <v>27556157</v>
      </c>
      <c r="F71" s="20">
        <v>3998545</v>
      </c>
      <c r="G71" s="20">
        <v>1192503</v>
      </c>
      <c r="H71" s="20">
        <v>2009417</v>
      </c>
      <c r="I71" s="20">
        <v>7200465</v>
      </c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>
        <v>7200465</v>
      </c>
      <c r="W71" s="20">
        <v>8369188</v>
      </c>
      <c r="X71" s="20"/>
      <c r="Y71" s="19"/>
      <c r="Z71" s="22">
        <v>27556157</v>
      </c>
    </row>
    <row r="72" spans="1:26" ht="13.5" hidden="1">
      <c r="A72" s="38" t="s">
        <v>115</v>
      </c>
      <c r="B72" s="18">
        <v>18655279</v>
      </c>
      <c r="C72" s="18"/>
      <c r="D72" s="19">
        <v>19109142</v>
      </c>
      <c r="E72" s="20">
        <v>19109142</v>
      </c>
      <c r="F72" s="20">
        <v>3872458</v>
      </c>
      <c r="G72" s="20">
        <v>1502282</v>
      </c>
      <c r="H72" s="20">
        <v>1487010</v>
      </c>
      <c r="I72" s="20">
        <v>6861750</v>
      </c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>
        <v>6861750</v>
      </c>
      <c r="W72" s="20">
        <v>6368353</v>
      </c>
      <c r="X72" s="20"/>
      <c r="Y72" s="19"/>
      <c r="Z72" s="22">
        <v>19109142</v>
      </c>
    </row>
    <row r="73" spans="1:26" ht="13.5" hidden="1">
      <c r="A73" s="38" t="s">
        <v>116</v>
      </c>
      <c r="B73" s="18">
        <v>13306340</v>
      </c>
      <c r="C73" s="18"/>
      <c r="D73" s="19">
        <v>14333165</v>
      </c>
      <c r="E73" s="20">
        <v>14333165</v>
      </c>
      <c r="F73" s="20">
        <v>1225328</v>
      </c>
      <c r="G73" s="20">
        <v>1218684</v>
      </c>
      <c r="H73" s="20">
        <v>1220727</v>
      </c>
      <c r="I73" s="20">
        <v>3664739</v>
      </c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>
        <v>3664739</v>
      </c>
      <c r="W73" s="20">
        <v>3583293</v>
      </c>
      <c r="X73" s="20"/>
      <c r="Y73" s="19"/>
      <c r="Z73" s="22">
        <v>14333165</v>
      </c>
    </row>
    <row r="74" spans="1:26" ht="13.5" hidden="1">
      <c r="A74" s="38" t="s">
        <v>117</v>
      </c>
      <c r="B74" s="18">
        <v>6232194</v>
      </c>
      <c r="C74" s="18"/>
      <c r="D74" s="19">
        <v>6393955</v>
      </c>
      <c r="E74" s="20">
        <v>6393955</v>
      </c>
      <c r="F74" s="20">
        <v>553635</v>
      </c>
      <c r="G74" s="20">
        <v>1056968</v>
      </c>
      <c r="H74" s="20">
        <v>257608</v>
      </c>
      <c r="I74" s="20">
        <v>1868211</v>
      </c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>
        <v>1868211</v>
      </c>
      <c r="W74" s="20">
        <v>1587549</v>
      </c>
      <c r="X74" s="20"/>
      <c r="Y74" s="19"/>
      <c r="Z74" s="22">
        <v>6393955</v>
      </c>
    </row>
    <row r="75" spans="1:26" ht="13.5" hidden="1">
      <c r="A75" s="39" t="s">
        <v>118</v>
      </c>
      <c r="B75" s="27">
        <v>671996</v>
      </c>
      <c r="C75" s="27"/>
      <c r="D75" s="28">
        <v>785000</v>
      </c>
      <c r="E75" s="29">
        <v>785000</v>
      </c>
      <c r="F75" s="29">
        <v>49144</v>
      </c>
      <c r="G75" s="29">
        <v>33290</v>
      </c>
      <c r="H75" s="29">
        <v>75291</v>
      </c>
      <c r="I75" s="29">
        <v>157725</v>
      </c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>
        <v>157725</v>
      </c>
      <c r="W75" s="29">
        <v>196251</v>
      </c>
      <c r="X75" s="29"/>
      <c r="Y75" s="28"/>
      <c r="Z75" s="30">
        <v>785000</v>
      </c>
    </row>
    <row r="76" spans="1:26" ht="13.5" hidden="1">
      <c r="A76" s="41" t="s">
        <v>120</v>
      </c>
      <c r="B76" s="31">
        <v>202367614</v>
      </c>
      <c r="C76" s="31"/>
      <c r="D76" s="32">
        <v>231077515</v>
      </c>
      <c r="E76" s="33">
        <v>231077515</v>
      </c>
      <c r="F76" s="33">
        <v>16436222</v>
      </c>
      <c r="G76" s="33">
        <v>18551669</v>
      </c>
      <c r="H76" s="33">
        <v>19678052</v>
      </c>
      <c r="I76" s="33">
        <v>54665943</v>
      </c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>
        <v>54665943</v>
      </c>
      <c r="W76" s="33">
        <v>111134000</v>
      </c>
      <c r="X76" s="33"/>
      <c r="Y76" s="32"/>
      <c r="Z76" s="34">
        <v>231077515</v>
      </c>
    </row>
    <row r="77" spans="1:26" ht="13.5" hidden="1">
      <c r="A77" s="36" t="s">
        <v>31</v>
      </c>
      <c r="B77" s="18">
        <v>54177435</v>
      </c>
      <c r="C77" s="18"/>
      <c r="D77" s="19">
        <v>61163842</v>
      </c>
      <c r="E77" s="20">
        <v>61163842</v>
      </c>
      <c r="F77" s="20">
        <v>5177278</v>
      </c>
      <c r="G77" s="20">
        <v>6543025</v>
      </c>
      <c r="H77" s="20">
        <v>7662092</v>
      </c>
      <c r="I77" s="20">
        <v>19382395</v>
      </c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>
        <v>19382395</v>
      </c>
      <c r="W77" s="20">
        <v>61663000</v>
      </c>
      <c r="X77" s="20"/>
      <c r="Y77" s="19"/>
      <c r="Z77" s="22">
        <v>61163842</v>
      </c>
    </row>
    <row r="78" spans="1:26" ht="13.5" hidden="1">
      <c r="A78" s="37" t="s">
        <v>32</v>
      </c>
      <c r="B78" s="18">
        <v>147518183</v>
      </c>
      <c r="C78" s="18"/>
      <c r="D78" s="19">
        <v>169128673</v>
      </c>
      <c r="E78" s="20">
        <v>169128673</v>
      </c>
      <c r="F78" s="20">
        <v>11235837</v>
      </c>
      <c r="G78" s="20">
        <v>11993363</v>
      </c>
      <c r="H78" s="20">
        <v>11997479</v>
      </c>
      <c r="I78" s="20">
        <v>35226679</v>
      </c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>
        <v>35226679</v>
      </c>
      <c r="W78" s="20">
        <v>49276000</v>
      </c>
      <c r="X78" s="20"/>
      <c r="Y78" s="19"/>
      <c r="Z78" s="22">
        <v>169128673</v>
      </c>
    </row>
    <row r="79" spans="1:26" ht="13.5" hidden="1">
      <c r="A79" s="38" t="s">
        <v>113</v>
      </c>
      <c r="B79" s="18">
        <v>94824025</v>
      </c>
      <c r="C79" s="18"/>
      <c r="D79" s="19">
        <v>102956223</v>
      </c>
      <c r="E79" s="20">
        <v>102956223</v>
      </c>
      <c r="F79" s="20">
        <v>7556916</v>
      </c>
      <c r="G79" s="20">
        <v>7699077</v>
      </c>
      <c r="H79" s="20">
        <v>8464104</v>
      </c>
      <c r="I79" s="20">
        <v>23720097</v>
      </c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>
        <v>23720097</v>
      </c>
      <c r="W79" s="20">
        <v>29554000</v>
      </c>
      <c r="X79" s="20"/>
      <c r="Y79" s="19"/>
      <c r="Z79" s="22">
        <v>102956223</v>
      </c>
    </row>
    <row r="80" spans="1:26" ht="13.5" hidden="1">
      <c r="A80" s="38" t="s">
        <v>114</v>
      </c>
      <c r="B80" s="18">
        <v>22467964</v>
      </c>
      <c r="C80" s="18"/>
      <c r="D80" s="19">
        <v>27005034</v>
      </c>
      <c r="E80" s="20">
        <v>27005034</v>
      </c>
      <c r="F80" s="20">
        <v>1491193</v>
      </c>
      <c r="G80" s="20">
        <v>1534940</v>
      </c>
      <c r="H80" s="20">
        <v>1626688</v>
      </c>
      <c r="I80" s="20">
        <v>4652821</v>
      </c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>
        <v>4652821</v>
      </c>
      <c r="W80" s="20">
        <v>8285000</v>
      </c>
      <c r="X80" s="20"/>
      <c r="Y80" s="19"/>
      <c r="Z80" s="22">
        <v>27005034</v>
      </c>
    </row>
    <row r="81" spans="1:26" ht="13.5" hidden="1">
      <c r="A81" s="38" t="s">
        <v>115</v>
      </c>
      <c r="B81" s="18">
        <v>13645807</v>
      </c>
      <c r="C81" s="18"/>
      <c r="D81" s="19">
        <v>18726959</v>
      </c>
      <c r="E81" s="20">
        <v>18726959</v>
      </c>
      <c r="F81" s="20">
        <v>945610</v>
      </c>
      <c r="G81" s="20">
        <v>1027975</v>
      </c>
      <c r="H81" s="20">
        <v>1005475</v>
      </c>
      <c r="I81" s="20">
        <v>2979060</v>
      </c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>
        <v>2979060</v>
      </c>
      <c r="W81" s="20">
        <v>6304000</v>
      </c>
      <c r="X81" s="20"/>
      <c r="Y81" s="19"/>
      <c r="Z81" s="22">
        <v>18726959</v>
      </c>
    </row>
    <row r="82" spans="1:26" ht="13.5" hidden="1">
      <c r="A82" s="38" t="s">
        <v>116</v>
      </c>
      <c r="B82" s="18">
        <v>9061335</v>
      </c>
      <c r="C82" s="18"/>
      <c r="D82" s="19">
        <v>14046502</v>
      </c>
      <c r="E82" s="20">
        <v>14046502</v>
      </c>
      <c r="F82" s="20">
        <v>688483</v>
      </c>
      <c r="G82" s="20">
        <v>674403</v>
      </c>
      <c r="H82" s="20">
        <v>643604</v>
      </c>
      <c r="I82" s="20">
        <v>2006490</v>
      </c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>
        <v>2006490</v>
      </c>
      <c r="W82" s="20">
        <v>3546000</v>
      </c>
      <c r="X82" s="20"/>
      <c r="Y82" s="19"/>
      <c r="Z82" s="22">
        <v>14046502</v>
      </c>
    </row>
    <row r="83" spans="1:26" ht="13.5" hidden="1">
      <c r="A83" s="38" t="s">
        <v>117</v>
      </c>
      <c r="B83" s="18">
        <v>7519052</v>
      </c>
      <c r="C83" s="18"/>
      <c r="D83" s="19">
        <v>6393955</v>
      </c>
      <c r="E83" s="20">
        <v>6393955</v>
      </c>
      <c r="F83" s="20">
        <v>553635</v>
      </c>
      <c r="G83" s="20">
        <v>1056968</v>
      </c>
      <c r="H83" s="20">
        <v>257608</v>
      </c>
      <c r="I83" s="20">
        <v>1868211</v>
      </c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>
        <v>1868211</v>
      </c>
      <c r="W83" s="20">
        <v>1587000</v>
      </c>
      <c r="X83" s="20"/>
      <c r="Y83" s="19"/>
      <c r="Z83" s="22">
        <v>6393955</v>
      </c>
    </row>
    <row r="84" spans="1:26" ht="13.5" hidden="1">
      <c r="A84" s="39" t="s">
        <v>118</v>
      </c>
      <c r="B84" s="27">
        <v>671996</v>
      </c>
      <c r="C84" s="27"/>
      <c r="D84" s="28">
        <v>785000</v>
      </c>
      <c r="E84" s="29">
        <v>785000</v>
      </c>
      <c r="F84" s="29">
        <v>23107</v>
      </c>
      <c r="G84" s="29">
        <v>15281</v>
      </c>
      <c r="H84" s="29">
        <v>18481</v>
      </c>
      <c r="I84" s="29">
        <v>56869</v>
      </c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>
        <v>56869</v>
      </c>
      <c r="W84" s="29">
        <v>195000</v>
      </c>
      <c r="X84" s="29"/>
      <c r="Y84" s="28"/>
      <c r="Z84" s="30">
        <v>785000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133" t="s">
        <v>85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83747469</v>
      </c>
      <c r="C5" s="18">
        <v>0</v>
      </c>
      <c r="D5" s="58">
        <v>90661107</v>
      </c>
      <c r="E5" s="59">
        <v>90661107</v>
      </c>
      <c r="F5" s="59">
        <v>88349102</v>
      </c>
      <c r="G5" s="59">
        <v>62834</v>
      </c>
      <c r="H5" s="59">
        <v>138446</v>
      </c>
      <c r="I5" s="59">
        <v>88550382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88550382</v>
      </c>
      <c r="W5" s="59">
        <v>89045702</v>
      </c>
      <c r="X5" s="59">
        <v>-495320</v>
      </c>
      <c r="Y5" s="60">
        <v>-0.56</v>
      </c>
      <c r="Z5" s="61">
        <v>90661107</v>
      </c>
    </row>
    <row r="6" spans="1:26" ht="13.5">
      <c r="A6" s="57" t="s">
        <v>32</v>
      </c>
      <c r="B6" s="18">
        <v>485789385</v>
      </c>
      <c r="C6" s="18">
        <v>0</v>
      </c>
      <c r="D6" s="58">
        <v>506036683</v>
      </c>
      <c r="E6" s="59">
        <v>506036683</v>
      </c>
      <c r="F6" s="59">
        <v>116378323</v>
      </c>
      <c r="G6" s="59">
        <v>36946306</v>
      </c>
      <c r="H6" s="59">
        <v>37602613</v>
      </c>
      <c r="I6" s="59">
        <v>190927242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190927242</v>
      </c>
      <c r="W6" s="59">
        <v>169257155</v>
      </c>
      <c r="X6" s="59">
        <v>21670087</v>
      </c>
      <c r="Y6" s="60">
        <v>12.8</v>
      </c>
      <c r="Z6" s="61">
        <v>506036683</v>
      </c>
    </row>
    <row r="7" spans="1:26" ht="13.5">
      <c r="A7" s="57" t="s">
        <v>33</v>
      </c>
      <c r="B7" s="18">
        <v>13968480</v>
      </c>
      <c r="C7" s="18">
        <v>0</v>
      </c>
      <c r="D7" s="58">
        <v>14010000</v>
      </c>
      <c r="E7" s="59">
        <v>14010000</v>
      </c>
      <c r="F7" s="59">
        <v>618599</v>
      </c>
      <c r="G7" s="59">
        <v>2216579</v>
      </c>
      <c r="H7" s="59">
        <v>119555</v>
      </c>
      <c r="I7" s="59">
        <v>2954733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2954733</v>
      </c>
      <c r="W7" s="59">
        <v>3876625</v>
      </c>
      <c r="X7" s="59">
        <v>-921892</v>
      </c>
      <c r="Y7" s="60">
        <v>-23.78</v>
      </c>
      <c r="Z7" s="61">
        <v>14010000</v>
      </c>
    </row>
    <row r="8" spans="1:26" ht="13.5">
      <c r="A8" s="57" t="s">
        <v>34</v>
      </c>
      <c r="B8" s="18">
        <v>98295430</v>
      </c>
      <c r="C8" s="18">
        <v>0</v>
      </c>
      <c r="D8" s="58">
        <v>92146189</v>
      </c>
      <c r="E8" s="59">
        <v>105251953</v>
      </c>
      <c r="F8" s="59">
        <v>42917</v>
      </c>
      <c r="G8" s="59">
        <v>3477801</v>
      </c>
      <c r="H8" s="59">
        <v>7570225</v>
      </c>
      <c r="I8" s="59">
        <v>11090943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11090943</v>
      </c>
      <c r="W8" s="59">
        <v>11287732</v>
      </c>
      <c r="X8" s="59">
        <v>-196789</v>
      </c>
      <c r="Y8" s="60">
        <v>-1.74</v>
      </c>
      <c r="Z8" s="61">
        <v>105251953</v>
      </c>
    </row>
    <row r="9" spans="1:26" ht="13.5">
      <c r="A9" s="57" t="s">
        <v>35</v>
      </c>
      <c r="B9" s="18">
        <v>146755990</v>
      </c>
      <c r="C9" s="18">
        <v>0</v>
      </c>
      <c r="D9" s="58">
        <v>63032660</v>
      </c>
      <c r="E9" s="59">
        <v>67872874</v>
      </c>
      <c r="F9" s="59">
        <v>10460732</v>
      </c>
      <c r="G9" s="59">
        <v>1730575</v>
      </c>
      <c r="H9" s="59">
        <v>5829344</v>
      </c>
      <c r="I9" s="59">
        <v>18020651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18020651</v>
      </c>
      <c r="W9" s="59">
        <v>10945555</v>
      </c>
      <c r="X9" s="59">
        <v>7075096</v>
      </c>
      <c r="Y9" s="60">
        <v>64.64</v>
      </c>
      <c r="Z9" s="61">
        <v>67872874</v>
      </c>
    </row>
    <row r="10" spans="1:26" ht="25.5">
      <c r="A10" s="62" t="s">
        <v>105</v>
      </c>
      <c r="B10" s="63">
        <f>SUM(B5:B9)</f>
        <v>828556754</v>
      </c>
      <c r="C10" s="63">
        <f>SUM(C5:C9)</f>
        <v>0</v>
      </c>
      <c r="D10" s="64">
        <f aca="true" t="shared" si="0" ref="D10:Z10">SUM(D5:D9)</f>
        <v>765886639</v>
      </c>
      <c r="E10" s="65">
        <f t="shared" si="0"/>
        <v>783832617</v>
      </c>
      <c r="F10" s="65">
        <f t="shared" si="0"/>
        <v>215849673</v>
      </c>
      <c r="G10" s="65">
        <f t="shared" si="0"/>
        <v>44434095</v>
      </c>
      <c r="H10" s="65">
        <f t="shared" si="0"/>
        <v>51260183</v>
      </c>
      <c r="I10" s="65">
        <f t="shared" si="0"/>
        <v>311543951</v>
      </c>
      <c r="J10" s="65">
        <f t="shared" si="0"/>
        <v>0</v>
      </c>
      <c r="K10" s="65">
        <f t="shared" si="0"/>
        <v>0</v>
      </c>
      <c r="L10" s="65">
        <f t="shared" si="0"/>
        <v>0</v>
      </c>
      <c r="M10" s="65">
        <f t="shared" si="0"/>
        <v>0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311543951</v>
      </c>
      <c r="W10" s="65">
        <f t="shared" si="0"/>
        <v>284412769</v>
      </c>
      <c r="X10" s="65">
        <f t="shared" si="0"/>
        <v>27131182</v>
      </c>
      <c r="Y10" s="66">
        <f>+IF(W10&lt;&gt;0,(X10/W10)*100,0)</f>
        <v>9.539368466258981</v>
      </c>
      <c r="Z10" s="67">
        <f t="shared" si="0"/>
        <v>783832617</v>
      </c>
    </row>
    <row r="11" spans="1:26" ht="13.5">
      <c r="A11" s="57" t="s">
        <v>36</v>
      </c>
      <c r="B11" s="18">
        <v>201346003</v>
      </c>
      <c r="C11" s="18">
        <v>0</v>
      </c>
      <c r="D11" s="58">
        <v>224738047</v>
      </c>
      <c r="E11" s="59">
        <v>224738047</v>
      </c>
      <c r="F11" s="59">
        <v>14767701</v>
      </c>
      <c r="G11" s="59">
        <v>15640190</v>
      </c>
      <c r="H11" s="59">
        <v>15748117</v>
      </c>
      <c r="I11" s="59">
        <v>46156008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46156008</v>
      </c>
      <c r="W11" s="59">
        <v>46498616</v>
      </c>
      <c r="X11" s="59">
        <v>-342608</v>
      </c>
      <c r="Y11" s="60">
        <v>-0.74</v>
      </c>
      <c r="Z11" s="61">
        <v>224738047</v>
      </c>
    </row>
    <row r="12" spans="1:26" ht="13.5">
      <c r="A12" s="57" t="s">
        <v>37</v>
      </c>
      <c r="B12" s="18">
        <v>8681774</v>
      </c>
      <c r="C12" s="18">
        <v>0</v>
      </c>
      <c r="D12" s="58">
        <v>9392434</v>
      </c>
      <c r="E12" s="59">
        <v>9392434</v>
      </c>
      <c r="F12" s="59">
        <v>708919</v>
      </c>
      <c r="G12" s="59">
        <v>720371</v>
      </c>
      <c r="H12" s="59">
        <v>727604</v>
      </c>
      <c r="I12" s="59">
        <v>2156894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2156894</v>
      </c>
      <c r="W12" s="59">
        <v>2230989</v>
      </c>
      <c r="X12" s="59">
        <v>-74095</v>
      </c>
      <c r="Y12" s="60">
        <v>-3.32</v>
      </c>
      <c r="Z12" s="61">
        <v>9392434</v>
      </c>
    </row>
    <row r="13" spans="1:26" ht="13.5">
      <c r="A13" s="57" t="s">
        <v>106</v>
      </c>
      <c r="B13" s="18">
        <v>52281501</v>
      </c>
      <c r="C13" s="18">
        <v>0</v>
      </c>
      <c r="D13" s="58">
        <v>55441077</v>
      </c>
      <c r="E13" s="59">
        <v>55441077</v>
      </c>
      <c r="F13" s="59">
        <v>0</v>
      </c>
      <c r="G13" s="59">
        <v>0</v>
      </c>
      <c r="H13" s="59">
        <v>12295892</v>
      </c>
      <c r="I13" s="59">
        <v>12295892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12295892</v>
      </c>
      <c r="W13" s="59">
        <v>13860270</v>
      </c>
      <c r="X13" s="59">
        <v>-1564378</v>
      </c>
      <c r="Y13" s="60">
        <v>-11.29</v>
      </c>
      <c r="Z13" s="61">
        <v>55441077</v>
      </c>
    </row>
    <row r="14" spans="1:26" ht="13.5">
      <c r="A14" s="57" t="s">
        <v>38</v>
      </c>
      <c r="B14" s="18">
        <v>2678810</v>
      </c>
      <c r="C14" s="18">
        <v>0</v>
      </c>
      <c r="D14" s="58">
        <v>2781097</v>
      </c>
      <c r="E14" s="59">
        <v>2781097</v>
      </c>
      <c r="F14" s="59">
        <v>-19472</v>
      </c>
      <c r="G14" s="59">
        <v>0</v>
      </c>
      <c r="H14" s="59">
        <v>60245</v>
      </c>
      <c r="I14" s="59">
        <v>40773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40773</v>
      </c>
      <c r="W14" s="59">
        <v>21418</v>
      </c>
      <c r="X14" s="59">
        <v>19355</v>
      </c>
      <c r="Y14" s="60">
        <v>90.37</v>
      </c>
      <c r="Z14" s="61">
        <v>2781097</v>
      </c>
    </row>
    <row r="15" spans="1:26" ht="13.5">
      <c r="A15" s="57" t="s">
        <v>39</v>
      </c>
      <c r="B15" s="18">
        <v>204120844</v>
      </c>
      <c r="C15" s="18">
        <v>0</v>
      </c>
      <c r="D15" s="58">
        <v>233879498</v>
      </c>
      <c r="E15" s="59">
        <v>233862998</v>
      </c>
      <c r="F15" s="59">
        <v>1791910</v>
      </c>
      <c r="G15" s="59">
        <v>27516677</v>
      </c>
      <c r="H15" s="59">
        <v>24468662</v>
      </c>
      <c r="I15" s="59">
        <v>53777249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53777249</v>
      </c>
      <c r="W15" s="59">
        <v>57590904</v>
      </c>
      <c r="X15" s="59">
        <v>-3813655</v>
      </c>
      <c r="Y15" s="60">
        <v>-6.62</v>
      </c>
      <c r="Z15" s="61">
        <v>233862998</v>
      </c>
    </row>
    <row r="16" spans="1:26" ht="13.5">
      <c r="A16" s="68" t="s">
        <v>40</v>
      </c>
      <c r="B16" s="18">
        <v>1004781</v>
      </c>
      <c r="C16" s="18">
        <v>0</v>
      </c>
      <c r="D16" s="58">
        <v>1209512</v>
      </c>
      <c r="E16" s="59">
        <v>1209512</v>
      </c>
      <c r="F16" s="59">
        <v>189593</v>
      </c>
      <c r="G16" s="59">
        <v>21068</v>
      </c>
      <c r="H16" s="59">
        <v>21068</v>
      </c>
      <c r="I16" s="59">
        <v>231729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231729</v>
      </c>
      <c r="W16" s="59">
        <v>125763</v>
      </c>
      <c r="X16" s="59">
        <v>105966</v>
      </c>
      <c r="Y16" s="60">
        <v>84.26</v>
      </c>
      <c r="Z16" s="61">
        <v>1209512</v>
      </c>
    </row>
    <row r="17" spans="1:26" ht="13.5">
      <c r="A17" s="57" t="s">
        <v>41</v>
      </c>
      <c r="B17" s="18">
        <v>243758543</v>
      </c>
      <c r="C17" s="18">
        <v>0</v>
      </c>
      <c r="D17" s="58">
        <v>254359791</v>
      </c>
      <c r="E17" s="59">
        <v>272327259</v>
      </c>
      <c r="F17" s="59">
        <v>11299458</v>
      </c>
      <c r="G17" s="59">
        <v>11617257</v>
      </c>
      <c r="H17" s="59">
        <v>17801671</v>
      </c>
      <c r="I17" s="59">
        <v>40718386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40718386</v>
      </c>
      <c r="W17" s="59">
        <v>42230998</v>
      </c>
      <c r="X17" s="59">
        <v>-1512612</v>
      </c>
      <c r="Y17" s="60">
        <v>-3.58</v>
      </c>
      <c r="Z17" s="61">
        <v>272327259</v>
      </c>
    </row>
    <row r="18" spans="1:26" ht="13.5">
      <c r="A18" s="69" t="s">
        <v>42</v>
      </c>
      <c r="B18" s="70">
        <f>SUM(B11:B17)</f>
        <v>713872256</v>
      </c>
      <c r="C18" s="70">
        <f>SUM(C11:C17)</f>
        <v>0</v>
      </c>
      <c r="D18" s="71">
        <f aca="true" t="shared" si="1" ref="D18:Z18">SUM(D11:D17)</f>
        <v>781801456</v>
      </c>
      <c r="E18" s="72">
        <f t="shared" si="1"/>
        <v>799752424</v>
      </c>
      <c r="F18" s="72">
        <f t="shared" si="1"/>
        <v>28738109</v>
      </c>
      <c r="G18" s="72">
        <f t="shared" si="1"/>
        <v>55515563</v>
      </c>
      <c r="H18" s="72">
        <f t="shared" si="1"/>
        <v>71123259</v>
      </c>
      <c r="I18" s="72">
        <f t="shared" si="1"/>
        <v>155376931</v>
      </c>
      <c r="J18" s="72">
        <f t="shared" si="1"/>
        <v>0</v>
      </c>
      <c r="K18" s="72">
        <f t="shared" si="1"/>
        <v>0</v>
      </c>
      <c r="L18" s="72">
        <f t="shared" si="1"/>
        <v>0</v>
      </c>
      <c r="M18" s="72">
        <f t="shared" si="1"/>
        <v>0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155376931</v>
      </c>
      <c r="W18" s="72">
        <f t="shared" si="1"/>
        <v>162558958</v>
      </c>
      <c r="X18" s="72">
        <f t="shared" si="1"/>
        <v>-7182027</v>
      </c>
      <c r="Y18" s="66">
        <f>+IF(W18&lt;&gt;0,(X18/W18)*100,0)</f>
        <v>-4.418105952672261</v>
      </c>
      <c r="Z18" s="73">
        <f t="shared" si="1"/>
        <v>799752424</v>
      </c>
    </row>
    <row r="19" spans="1:26" ht="13.5">
      <c r="A19" s="69" t="s">
        <v>43</v>
      </c>
      <c r="B19" s="74">
        <f>+B10-B18</f>
        <v>114684498</v>
      </c>
      <c r="C19" s="74">
        <f>+C10-C18</f>
        <v>0</v>
      </c>
      <c r="D19" s="75">
        <f aca="true" t="shared" si="2" ref="D19:Z19">+D10-D18</f>
        <v>-15914817</v>
      </c>
      <c r="E19" s="76">
        <f t="shared" si="2"/>
        <v>-15919807</v>
      </c>
      <c r="F19" s="76">
        <f t="shared" si="2"/>
        <v>187111564</v>
      </c>
      <c r="G19" s="76">
        <f t="shared" si="2"/>
        <v>-11081468</v>
      </c>
      <c r="H19" s="76">
        <f t="shared" si="2"/>
        <v>-19863076</v>
      </c>
      <c r="I19" s="76">
        <f t="shared" si="2"/>
        <v>156167020</v>
      </c>
      <c r="J19" s="76">
        <f t="shared" si="2"/>
        <v>0</v>
      </c>
      <c r="K19" s="76">
        <f t="shared" si="2"/>
        <v>0</v>
      </c>
      <c r="L19" s="76">
        <f t="shared" si="2"/>
        <v>0</v>
      </c>
      <c r="M19" s="76">
        <f t="shared" si="2"/>
        <v>0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156167020</v>
      </c>
      <c r="W19" s="76">
        <f>IF(E10=E18,0,W10-W18)</f>
        <v>121853811</v>
      </c>
      <c r="X19" s="76">
        <f t="shared" si="2"/>
        <v>34313209</v>
      </c>
      <c r="Y19" s="77">
        <f>+IF(W19&lt;&gt;0,(X19/W19)*100,0)</f>
        <v>28.15932363412089</v>
      </c>
      <c r="Z19" s="78">
        <f t="shared" si="2"/>
        <v>-15919807</v>
      </c>
    </row>
    <row r="20" spans="1:26" ht="13.5">
      <c r="A20" s="57" t="s">
        <v>44</v>
      </c>
      <c r="B20" s="18">
        <v>38238735</v>
      </c>
      <c r="C20" s="18">
        <v>0</v>
      </c>
      <c r="D20" s="58">
        <v>41332457</v>
      </c>
      <c r="E20" s="59">
        <v>59357817</v>
      </c>
      <c r="F20" s="59">
        <v>0</v>
      </c>
      <c r="G20" s="59">
        <v>816700</v>
      </c>
      <c r="H20" s="59">
        <v>1342850</v>
      </c>
      <c r="I20" s="59">
        <v>2159550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2159550</v>
      </c>
      <c r="W20" s="59">
        <v>3316795</v>
      </c>
      <c r="X20" s="59">
        <v>-1157245</v>
      </c>
      <c r="Y20" s="60">
        <v>-34.89</v>
      </c>
      <c r="Z20" s="61">
        <v>59357817</v>
      </c>
    </row>
    <row r="21" spans="1:26" ht="13.5">
      <c r="A21" s="57" t="s">
        <v>107</v>
      </c>
      <c r="B21" s="79">
        <v>-13546706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>
        <v>7052</v>
      </c>
      <c r="X21" s="81">
        <v>-7052</v>
      </c>
      <c r="Y21" s="82">
        <v>-100</v>
      </c>
      <c r="Z21" s="83">
        <v>0</v>
      </c>
    </row>
    <row r="22" spans="1:26" ht="25.5">
      <c r="A22" s="84" t="s">
        <v>108</v>
      </c>
      <c r="B22" s="85">
        <f>SUM(B19:B21)</f>
        <v>139376527</v>
      </c>
      <c r="C22" s="85">
        <f>SUM(C19:C21)</f>
        <v>0</v>
      </c>
      <c r="D22" s="86">
        <f aca="true" t="shared" si="3" ref="D22:Z22">SUM(D19:D21)</f>
        <v>25417640</v>
      </c>
      <c r="E22" s="87">
        <f t="shared" si="3"/>
        <v>43438010</v>
      </c>
      <c r="F22" s="87">
        <f t="shared" si="3"/>
        <v>187111564</v>
      </c>
      <c r="G22" s="87">
        <f t="shared" si="3"/>
        <v>-10264768</v>
      </c>
      <c r="H22" s="87">
        <f t="shared" si="3"/>
        <v>-18520226</v>
      </c>
      <c r="I22" s="87">
        <f t="shared" si="3"/>
        <v>158326570</v>
      </c>
      <c r="J22" s="87">
        <f t="shared" si="3"/>
        <v>0</v>
      </c>
      <c r="K22" s="87">
        <f t="shared" si="3"/>
        <v>0</v>
      </c>
      <c r="L22" s="87">
        <f t="shared" si="3"/>
        <v>0</v>
      </c>
      <c r="M22" s="87">
        <f t="shared" si="3"/>
        <v>0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158326570</v>
      </c>
      <c r="W22" s="87">
        <f t="shared" si="3"/>
        <v>125177658</v>
      </c>
      <c r="X22" s="87">
        <f t="shared" si="3"/>
        <v>33148912</v>
      </c>
      <c r="Y22" s="88">
        <f>+IF(W22&lt;&gt;0,(X22/W22)*100,0)</f>
        <v>26.48149240817399</v>
      </c>
      <c r="Z22" s="89">
        <f t="shared" si="3"/>
        <v>43438010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139376527</v>
      </c>
      <c r="C24" s="74">
        <f>SUM(C22:C23)</f>
        <v>0</v>
      </c>
      <c r="D24" s="75">
        <f aca="true" t="shared" si="4" ref="D24:Z24">SUM(D22:D23)</f>
        <v>25417640</v>
      </c>
      <c r="E24" s="76">
        <f t="shared" si="4"/>
        <v>43438010</v>
      </c>
      <c r="F24" s="76">
        <f t="shared" si="4"/>
        <v>187111564</v>
      </c>
      <c r="G24" s="76">
        <f t="shared" si="4"/>
        <v>-10264768</v>
      </c>
      <c r="H24" s="76">
        <f t="shared" si="4"/>
        <v>-18520226</v>
      </c>
      <c r="I24" s="76">
        <f t="shared" si="4"/>
        <v>158326570</v>
      </c>
      <c r="J24" s="76">
        <f t="shared" si="4"/>
        <v>0</v>
      </c>
      <c r="K24" s="76">
        <f t="shared" si="4"/>
        <v>0</v>
      </c>
      <c r="L24" s="76">
        <f t="shared" si="4"/>
        <v>0</v>
      </c>
      <c r="M24" s="76">
        <f t="shared" si="4"/>
        <v>0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158326570</v>
      </c>
      <c r="W24" s="76">
        <f t="shared" si="4"/>
        <v>125177658</v>
      </c>
      <c r="X24" s="76">
        <f t="shared" si="4"/>
        <v>33148912</v>
      </c>
      <c r="Y24" s="77">
        <f>+IF(W24&lt;&gt;0,(X24/W24)*100,0)</f>
        <v>26.48149240817399</v>
      </c>
      <c r="Z24" s="78">
        <f t="shared" si="4"/>
        <v>43438010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109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114281764</v>
      </c>
      <c r="C27" s="21">
        <v>0</v>
      </c>
      <c r="D27" s="98">
        <v>123709800</v>
      </c>
      <c r="E27" s="99">
        <v>142209511</v>
      </c>
      <c r="F27" s="99">
        <v>1707113</v>
      </c>
      <c r="G27" s="99">
        <v>3608805</v>
      </c>
      <c r="H27" s="99">
        <v>7474977</v>
      </c>
      <c r="I27" s="99">
        <v>12790895</v>
      </c>
      <c r="J27" s="99">
        <v>0</v>
      </c>
      <c r="K27" s="99">
        <v>0</v>
      </c>
      <c r="L27" s="99">
        <v>0</v>
      </c>
      <c r="M27" s="99">
        <v>0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12790895</v>
      </c>
      <c r="W27" s="99">
        <v>16047644</v>
      </c>
      <c r="X27" s="99">
        <v>-3256749</v>
      </c>
      <c r="Y27" s="100">
        <v>-20.29</v>
      </c>
      <c r="Z27" s="101">
        <v>142209511</v>
      </c>
    </row>
    <row r="28" spans="1:26" ht="13.5">
      <c r="A28" s="102" t="s">
        <v>44</v>
      </c>
      <c r="B28" s="18">
        <v>33611254</v>
      </c>
      <c r="C28" s="18">
        <v>0</v>
      </c>
      <c r="D28" s="58">
        <v>41332456</v>
      </c>
      <c r="E28" s="59">
        <v>59346126</v>
      </c>
      <c r="F28" s="59">
        <v>816700</v>
      </c>
      <c r="G28" s="59">
        <v>1407998</v>
      </c>
      <c r="H28" s="59">
        <v>2186574</v>
      </c>
      <c r="I28" s="59">
        <v>4411272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4411272</v>
      </c>
      <c r="W28" s="59">
        <v>0</v>
      </c>
      <c r="X28" s="59">
        <v>4411272</v>
      </c>
      <c r="Y28" s="60">
        <v>0</v>
      </c>
      <c r="Z28" s="61">
        <v>59346126</v>
      </c>
    </row>
    <row r="29" spans="1:26" ht="13.5">
      <c r="A29" s="57" t="s">
        <v>110</v>
      </c>
      <c r="B29" s="18">
        <v>12522353</v>
      </c>
      <c r="C29" s="18">
        <v>0</v>
      </c>
      <c r="D29" s="58">
        <v>2200000</v>
      </c>
      <c r="E29" s="59">
        <v>2217188</v>
      </c>
      <c r="F29" s="59">
        <v>92257</v>
      </c>
      <c r="G29" s="59">
        <v>71324</v>
      </c>
      <c r="H29" s="59">
        <v>126436</v>
      </c>
      <c r="I29" s="59">
        <v>290017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290017</v>
      </c>
      <c r="W29" s="59">
        <v>0</v>
      </c>
      <c r="X29" s="59">
        <v>290017</v>
      </c>
      <c r="Y29" s="60">
        <v>0</v>
      </c>
      <c r="Z29" s="61">
        <v>2217188</v>
      </c>
    </row>
    <row r="30" spans="1:26" ht="13.5">
      <c r="A30" s="57" t="s">
        <v>48</v>
      </c>
      <c r="B30" s="18">
        <v>821868</v>
      </c>
      <c r="C30" s="18">
        <v>0</v>
      </c>
      <c r="D30" s="58">
        <v>1446800</v>
      </c>
      <c r="E30" s="59">
        <v>1446800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0</v>
      </c>
      <c r="X30" s="59">
        <v>0</v>
      </c>
      <c r="Y30" s="60">
        <v>0</v>
      </c>
      <c r="Z30" s="61">
        <v>1446800</v>
      </c>
    </row>
    <row r="31" spans="1:26" ht="13.5">
      <c r="A31" s="57" t="s">
        <v>49</v>
      </c>
      <c r="B31" s="18">
        <v>67326289</v>
      </c>
      <c r="C31" s="18">
        <v>0</v>
      </c>
      <c r="D31" s="58">
        <v>78730544</v>
      </c>
      <c r="E31" s="59">
        <v>79199397</v>
      </c>
      <c r="F31" s="59">
        <v>798156</v>
      </c>
      <c r="G31" s="59">
        <v>2129483</v>
      </c>
      <c r="H31" s="59">
        <v>5161964</v>
      </c>
      <c r="I31" s="59">
        <v>8089603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8089603</v>
      </c>
      <c r="W31" s="59">
        <v>0</v>
      </c>
      <c r="X31" s="59">
        <v>8089603</v>
      </c>
      <c r="Y31" s="60">
        <v>0</v>
      </c>
      <c r="Z31" s="61">
        <v>79199397</v>
      </c>
    </row>
    <row r="32" spans="1:26" ht="13.5">
      <c r="A32" s="69" t="s">
        <v>50</v>
      </c>
      <c r="B32" s="21">
        <f>SUM(B28:B31)</f>
        <v>114281764</v>
      </c>
      <c r="C32" s="21">
        <f>SUM(C28:C31)</f>
        <v>0</v>
      </c>
      <c r="D32" s="98">
        <f aca="true" t="shared" si="5" ref="D32:Z32">SUM(D28:D31)</f>
        <v>123709800</v>
      </c>
      <c r="E32" s="99">
        <f t="shared" si="5"/>
        <v>142209511</v>
      </c>
      <c r="F32" s="99">
        <f t="shared" si="5"/>
        <v>1707113</v>
      </c>
      <c r="G32" s="99">
        <f t="shared" si="5"/>
        <v>3608805</v>
      </c>
      <c r="H32" s="99">
        <f t="shared" si="5"/>
        <v>7474974</v>
      </c>
      <c r="I32" s="99">
        <f t="shared" si="5"/>
        <v>12790892</v>
      </c>
      <c r="J32" s="99">
        <f t="shared" si="5"/>
        <v>0</v>
      </c>
      <c r="K32" s="99">
        <f t="shared" si="5"/>
        <v>0</v>
      </c>
      <c r="L32" s="99">
        <f t="shared" si="5"/>
        <v>0</v>
      </c>
      <c r="M32" s="99">
        <f t="shared" si="5"/>
        <v>0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12790892</v>
      </c>
      <c r="W32" s="99">
        <f t="shared" si="5"/>
        <v>0</v>
      </c>
      <c r="X32" s="99">
        <f t="shared" si="5"/>
        <v>12790892</v>
      </c>
      <c r="Y32" s="100">
        <f>+IF(W32&lt;&gt;0,(X32/W32)*100,0)</f>
        <v>0</v>
      </c>
      <c r="Z32" s="101">
        <f t="shared" si="5"/>
        <v>142209511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356384990</v>
      </c>
      <c r="C35" s="18">
        <v>0</v>
      </c>
      <c r="D35" s="58">
        <v>315038012</v>
      </c>
      <c r="E35" s="59">
        <v>296985556</v>
      </c>
      <c r="F35" s="59">
        <v>499008071</v>
      </c>
      <c r="G35" s="59">
        <v>504938827</v>
      </c>
      <c r="H35" s="59">
        <v>494679639</v>
      </c>
      <c r="I35" s="59">
        <v>494679639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494679639</v>
      </c>
      <c r="W35" s="59">
        <v>74246389</v>
      </c>
      <c r="X35" s="59">
        <v>420433250</v>
      </c>
      <c r="Y35" s="60">
        <v>566.27</v>
      </c>
      <c r="Z35" s="61">
        <v>296985556</v>
      </c>
    </row>
    <row r="36" spans="1:26" ht="13.5">
      <c r="A36" s="57" t="s">
        <v>53</v>
      </c>
      <c r="B36" s="18">
        <v>2001469520</v>
      </c>
      <c r="C36" s="18">
        <v>0</v>
      </c>
      <c r="D36" s="58">
        <v>1844983973</v>
      </c>
      <c r="E36" s="59">
        <v>1863483683</v>
      </c>
      <c r="F36" s="59">
        <v>1995091368</v>
      </c>
      <c r="G36" s="59">
        <v>2011928297</v>
      </c>
      <c r="H36" s="59">
        <v>2004760315</v>
      </c>
      <c r="I36" s="59">
        <v>2004760315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2004760315</v>
      </c>
      <c r="W36" s="59">
        <v>465870921</v>
      </c>
      <c r="X36" s="59">
        <v>1538889394</v>
      </c>
      <c r="Y36" s="60">
        <v>330.33</v>
      </c>
      <c r="Z36" s="61">
        <v>1863483683</v>
      </c>
    </row>
    <row r="37" spans="1:26" ht="13.5">
      <c r="A37" s="57" t="s">
        <v>54</v>
      </c>
      <c r="B37" s="18">
        <v>150193695</v>
      </c>
      <c r="C37" s="18">
        <v>0</v>
      </c>
      <c r="D37" s="58">
        <v>123409053</v>
      </c>
      <c r="E37" s="59">
        <v>123409053</v>
      </c>
      <c r="F37" s="59">
        <v>133834676</v>
      </c>
      <c r="G37" s="59">
        <v>132359516</v>
      </c>
      <c r="H37" s="59">
        <v>133712755</v>
      </c>
      <c r="I37" s="59">
        <v>133712755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133712755</v>
      </c>
      <c r="W37" s="59">
        <v>30852263</v>
      </c>
      <c r="X37" s="59">
        <v>102860492</v>
      </c>
      <c r="Y37" s="60">
        <v>333.4</v>
      </c>
      <c r="Z37" s="61">
        <v>123409053</v>
      </c>
    </row>
    <row r="38" spans="1:26" ht="13.5">
      <c r="A38" s="57" t="s">
        <v>55</v>
      </c>
      <c r="B38" s="18">
        <v>165745650</v>
      </c>
      <c r="C38" s="18">
        <v>0</v>
      </c>
      <c r="D38" s="58">
        <v>223400000</v>
      </c>
      <c r="E38" s="59">
        <v>223400000</v>
      </c>
      <c r="F38" s="59">
        <v>166750185</v>
      </c>
      <c r="G38" s="59">
        <v>165745650</v>
      </c>
      <c r="H38" s="59">
        <v>165485472</v>
      </c>
      <c r="I38" s="59">
        <v>165485472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165485472</v>
      </c>
      <c r="W38" s="59">
        <v>55850000</v>
      </c>
      <c r="X38" s="59">
        <v>109635472</v>
      </c>
      <c r="Y38" s="60">
        <v>196.3</v>
      </c>
      <c r="Z38" s="61">
        <v>223400000</v>
      </c>
    </row>
    <row r="39" spans="1:26" ht="13.5">
      <c r="A39" s="57" t="s">
        <v>56</v>
      </c>
      <c r="B39" s="18">
        <v>2041915165</v>
      </c>
      <c r="C39" s="18">
        <v>0</v>
      </c>
      <c r="D39" s="58">
        <v>1813212932</v>
      </c>
      <c r="E39" s="59">
        <v>1813660186</v>
      </c>
      <c r="F39" s="59">
        <v>2193514578</v>
      </c>
      <c r="G39" s="59">
        <v>2218761958</v>
      </c>
      <c r="H39" s="59">
        <v>2200241727</v>
      </c>
      <c r="I39" s="59">
        <v>2200241727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2200241727</v>
      </c>
      <c r="W39" s="59">
        <v>453415047</v>
      </c>
      <c r="X39" s="59">
        <v>1746826680</v>
      </c>
      <c r="Y39" s="60">
        <v>385.26</v>
      </c>
      <c r="Z39" s="61">
        <v>1813660186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148352527</v>
      </c>
      <c r="C42" s="18">
        <v>0</v>
      </c>
      <c r="D42" s="58">
        <v>121851425</v>
      </c>
      <c r="E42" s="59">
        <v>117798680</v>
      </c>
      <c r="F42" s="59">
        <v>27365541</v>
      </c>
      <c r="G42" s="59">
        <v>5424056</v>
      </c>
      <c r="H42" s="59">
        <v>11406548</v>
      </c>
      <c r="I42" s="59">
        <v>44196145</v>
      </c>
      <c r="J42" s="59">
        <v>0</v>
      </c>
      <c r="K42" s="59">
        <v>0</v>
      </c>
      <c r="L42" s="59">
        <v>0</v>
      </c>
      <c r="M42" s="59">
        <v>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44196145</v>
      </c>
      <c r="W42" s="59">
        <v>66108006</v>
      </c>
      <c r="X42" s="59">
        <v>-21911861</v>
      </c>
      <c r="Y42" s="60">
        <v>-33.15</v>
      </c>
      <c r="Z42" s="61">
        <v>117798680</v>
      </c>
    </row>
    <row r="43" spans="1:26" ht="13.5">
      <c r="A43" s="57" t="s">
        <v>59</v>
      </c>
      <c r="B43" s="18">
        <v>-113646115</v>
      </c>
      <c r="C43" s="18">
        <v>0</v>
      </c>
      <c r="D43" s="58">
        <v>-121095004</v>
      </c>
      <c r="E43" s="59">
        <v>-135094714</v>
      </c>
      <c r="F43" s="59">
        <v>-2073391</v>
      </c>
      <c r="G43" s="59">
        <v>-7609693</v>
      </c>
      <c r="H43" s="59">
        <v>-5127911</v>
      </c>
      <c r="I43" s="59">
        <v>-14810995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-14810995</v>
      </c>
      <c r="W43" s="59">
        <v>-14035770</v>
      </c>
      <c r="X43" s="59">
        <v>-775225</v>
      </c>
      <c r="Y43" s="60">
        <v>5.52</v>
      </c>
      <c r="Z43" s="61">
        <v>-135094714</v>
      </c>
    </row>
    <row r="44" spans="1:26" ht="13.5">
      <c r="A44" s="57" t="s">
        <v>60</v>
      </c>
      <c r="B44" s="18">
        <v>830570</v>
      </c>
      <c r="C44" s="18">
        <v>0</v>
      </c>
      <c r="D44" s="58">
        <v>-1799996</v>
      </c>
      <c r="E44" s="59">
        <v>-1799996</v>
      </c>
      <c r="F44" s="59">
        <v>106307</v>
      </c>
      <c r="G44" s="59">
        <v>209529</v>
      </c>
      <c r="H44" s="59">
        <v>-19846</v>
      </c>
      <c r="I44" s="59">
        <v>295990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295990</v>
      </c>
      <c r="W44" s="59">
        <v>125001</v>
      </c>
      <c r="X44" s="59">
        <v>170989</v>
      </c>
      <c r="Y44" s="60">
        <v>136.79</v>
      </c>
      <c r="Z44" s="61">
        <v>-1799996</v>
      </c>
    </row>
    <row r="45" spans="1:26" ht="13.5">
      <c r="A45" s="69" t="s">
        <v>61</v>
      </c>
      <c r="B45" s="21">
        <v>243836484</v>
      </c>
      <c r="C45" s="21">
        <v>0</v>
      </c>
      <c r="D45" s="98">
        <v>235490300</v>
      </c>
      <c r="E45" s="99">
        <v>217437845</v>
      </c>
      <c r="F45" s="99">
        <v>258408955</v>
      </c>
      <c r="G45" s="99">
        <v>256432847</v>
      </c>
      <c r="H45" s="99">
        <v>262691638</v>
      </c>
      <c r="I45" s="99">
        <v>262691638</v>
      </c>
      <c r="J45" s="99">
        <v>0</v>
      </c>
      <c r="K45" s="99">
        <v>0</v>
      </c>
      <c r="L45" s="99">
        <v>0</v>
      </c>
      <c r="M45" s="99">
        <v>0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262691638</v>
      </c>
      <c r="W45" s="99">
        <v>288731112</v>
      </c>
      <c r="X45" s="99">
        <v>-26039474</v>
      </c>
      <c r="Y45" s="100">
        <v>-9.02</v>
      </c>
      <c r="Z45" s="101">
        <v>217437845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111</v>
      </c>
      <c r="B47" s="114" t="s">
        <v>96</v>
      </c>
      <c r="C47" s="114"/>
      <c r="D47" s="115" t="s">
        <v>97</v>
      </c>
      <c r="E47" s="116" t="s">
        <v>98</v>
      </c>
      <c r="F47" s="117"/>
      <c r="G47" s="117"/>
      <c r="H47" s="117"/>
      <c r="I47" s="118" t="s">
        <v>99</v>
      </c>
      <c r="J47" s="117"/>
      <c r="K47" s="117"/>
      <c r="L47" s="117"/>
      <c r="M47" s="119"/>
      <c r="N47" s="119"/>
      <c r="O47" s="119"/>
      <c r="P47" s="119"/>
      <c r="Q47" s="119"/>
      <c r="R47" s="119"/>
      <c r="S47" s="119"/>
      <c r="T47" s="119"/>
      <c r="U47" s="119"/>
      <c r="V47" s="118" t="s">
        <v>100</v>
      </c>
      <c r="W47" s="118" t="s">
        <v>101</v>
      </c>
      <c r="X47" s="118" t="s">
        <v>102</v>
      </c>
      <c r="Y47" s="118" t="s">
        <v>103</v>
      </c>
      <c r="Z47" s="120" t="s">
        <v>104</v>
      </c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28201462</v>
      </c>
      <c r="C49" s="51">
        <v>0</v>
      </c>
      <c r="D49" s="128">
        <v>4006281</v>
      </c>
      <c r="E49" s="53">
        <v>2564857</v>
      </c>
      <c r="F49" s="53">
        <v>0</v>
      </c>
      <c r="G49" s="53">
        <v>0</v>
      </c>
      <c r="H49" s="53">
        <v>0</v>
      </c>
      <c r="I49" s="53">
        <v>2134819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1780932</v>
      </c>
      <c r="W49" s="53">
        <v>1878418</v>
      </c>
      <c r="X49" s="53">
        <v>2083545</v>
      </c>
      <c r="Y49" s="53">
        <v>26844308</v>
      </c>
      <c r="Z49" s="129">
        <v>69494622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5239502</v>
      </c>
      <c r="C51" s="51">
        <v>0</v>
      </c>
      <c r="D51" s="128">
        <v>9714</v>
      </c>
      <c r="E51" s="53">
        <v>-394</v>
      </c>
      <c r="F51" s="53">
        <v>0</v>
      </c>
      <c r="G51" s="53">
        <v>0</v>
      </c>
      <c r="H51" s="53">
        <v>0</v>
      </c>
      <c r="I51" s="53">
        <v>-9109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-211</v>
      </c>
      <c r="W51" s="53">
        <v>0</v>
      </c>
      <c r="X51" s="53">
        <v>0</v>
      </c>
      <c r="Y51" s="53">
        <v>0</v>
      </c>
      <c r="Z51" s="129">
        <v>5239502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112</v>
      </c>
      <c r="B58" s="5">
        <f>IF(B67=0,0,+(B76/B67)*100)</f>
        <v>100.00000035191627</v>
      </c>
      <c r="C58" s="5">
        <f>IF(C67=0,0,+(C76/C67)*100)</f>
        <v>0</v>
      </c>
      <c r="D58" s="6">
        <f aca="true" t="shared" si="6" ref="D58:Z58">IF(D67=0,0,+(D76/D67)*100)</f>
        <v>91.98226872303397</v>
      </c>
      <c r="E58" s="7">
        <f t="shared" si="6"/>
        <v>91.98226872303397</v>
      </c>
      <c r="F58" s="7">
        <f t="shared" si="6"/>
        <v>100.00000146612815</v>
      </c>
      <c r="G58" s="7">
        <f t="shared" si="6"/>
        <v>99.99999457908095</v>
      </c>
      <c r="H58" s="7">
        <f t="shared" si="6"/>
        <v>100.00000531527147</v>
      </c>
      <c r="I58" s="7">
        <f t="shared" si="6"/>
        <v>100.00000107472134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100.00000107472134</v>
      </c>
      <c r="W58" s="7">
        <f t="shared" si="6"/>
        <v>115.16543463846239</v>
      </c>
      <c r="X58" s="7">
        <f t="shared" si="6"/>
        <v>0</v>
      </c>
      <c r="Y58" s="7">
        <f t="shared" si="6"/>
        <v>0</v>
      </c>
      <c r="Z58" s="8">
        <f t="shared" si="6"/>
        <v>91.98226872303397</v>
      </c>
    </row>
    <row r="59" spans="1:26" ht="13.5">
      <c r="A59" s="36" t="s">
        <v>31</v>
      </c>
      <c r="B59" s="9">
        <f aca="true" t="shared" si="7" ref="B59:Z66">IF(B68=0,0,+(B77/B68)*100)</f>
        <v>59.414207354705006</v>
      </c>
      <c r="C59" s="9">
        <f t="shared" si="7"/>
        <v>0</v>
      </c>
      <c r="D59" s="2">
        <f t="shared" si="7"/>
        <v>99.57343589054504</v>
      </c>
      <c r="E59" s="10">
        <f t="shared" si="7"/>
        <v>99.57343589054504</v>
      </c>
      <c r="F59" s="10">
        <f t="shared" si="7"/>
        <v>96.12667087677129</v>
      </c>
      <c r="G59" s="10">
        <f t="shared" si="7"/>
        <v>5267.960581308384</v>
      </c>
      <c r="H59" s="10">
        <f t="shared" si="7"/>
        <v>-34758.52133398725</v>
      </c>
      <c r="I59" s="10">
        <f t="shared" si="7"/>
        <v>88.90224793624911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88.90224793624911</v>
      </c>
      <c r="W59" s="10">
        <f t="shared" si="7"/>
        <v>48.85339490225395</v>
      </c>
      <c r="X59" s="10">
        <f t="shared" si="7"/>
        <v>0</v>
      </c>
      <c r="Y59" s="10">
        <f t="shared" si="7"/>
        <v>0</v>
      </c>
      <c r="Z59" s="11">
        <f t="shared" si="7"/>
        <v>99.57343589054504</v>
      </c>
    </row>
    <row r="60" spans="1:26" ht="13.5">
      <c r="A60" s="37" t="s">
        <v>32</v>
      </c>
      <c r="B60" s="12">
        <f t="shared" si="7"/>
        <v>106.877813314097</v>
      </c>
      <c r="C60" s="12">
        <f t="shared" si="7"/>
        <v>0</v>
      </c>
      <c r="D60" s="3">
        <f t="shared" si="7"/>
        <v>90.64258964008741</v>
      </c>
      <c r="E60" s="13">
        <f t="shared" si="7"/>
        <v>90.64258964008741</v>
      </c>
      <c r="F60" s="13">
        <f t="shared" si="7"/>
        <v>102.93635353381059</v>
      </c>
      <c r="G60" s="13">
        <f t="shared" si="7"/>
        <v>109.53839065805388</v>
      </c>
      <c r="H60" s="13">
        <f t="shared" si="7"/>
        <v>107.56081232971762</v>
      </c>
      <c r="I60" s="13">
        <f t="shared" si="7"/>
        <v>105.12468775932982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105.12468775932982</v>
      </c>
      <c r="W60" s="13">
        <f t="shared" si="7"/>
        <v>101.18723724780396</v>
      </c>
      <c r="X60" s="13">
        <f t="shared" si="7"/>
        <v>0</v>
      </c>
      <c r="Y60" s="13">
        <f t="shared" si="7"/>
        <v>0</v>
      </c>
      <c r="Z60" s="14">
        <f t="shared" si="7"/>
        <v>90.64258964008741</v>
      </c>
    </row>
    <row r="61" spans="1:26" ht="13.5">
      <c r="A61" s="38" t="s">
        <v>113</v>
      </c>
      <c r="B61" s="12">
        <f t="shared" si="7"/>
        <v>97.55951415061571</v>
      </c>
      <c r="C61" s="12">
        <f t="shared" si="7"/>
        <v>0</v>
      </c>
      <c r="D61" s="3">
        <f t="shared" si="7"/>
        <v>88.42467896594358</v>
      </c>
      <c r="E61" s="13">
        <f t="shared" si="7"/>
        <v>88.42467896594358</v>
      </c>
      <c r="F61" s="13">
        <f t="shared" si="7"/>
        <v>78.81067825794793</v>
      </c>
      <c r="G61" s="13">
        <f t="shared" si="7"/>
        <v>99.75316633518422</v>
      </c>
      <c r="H61" s="13">
        <f t="shared" si="7"/>
        <v>99.39385128662465</v>
      </c>
      <c r="I61" s="13">
        <f t="shared" si="7"/>
        <v>91.51910682172401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91.51910682172401</v>
      </c>
      <c r="W61" s="13">
        <f t="shared" si="7"/>
        <v>91.56821138987044</v>
      </c>
      <c r="X61" s="13">
        <f t="shared" si="7"/>
        <v>0</v>
      </c>
      <c r="Y61" s="13">
        <f t="shared" si="7"/>
        <v>0</v>
      </c>
      <c r="Z61" s="14">
        <f t="shared" si="7"/>
        <v>88.42467896594358</v>
      </c>
    </row>
    <row r="62" spans="1:26" ht="13.5">
      <c r="A62" s="38" t="s">
        <v>114</v>
      </c>
      <c r="B62" s="12">
        <f t="shared" si="7"/>
        <v>105.75756166386843</v>
      </c>
      <c r="C62" s="12">
        <f t="shared" si="7"/>
        <v>0</v>
      </c>
      <c r="D62" s="3">
        <f t="shared" si="7"/>
        <v>86.61323320336652</v>
      </c>
      <c r="E62" s="13">
        <f t="shared" si="7"/>
        <v>86.61323320336652</v>
      </c>
      <c r="F62" s="13">
        <f t="shared" si="7"/>
        <v>57.42994017225267</v>
      </c>
      <c r="G62" s="13">
        <f t="shared" si="7"/>
        <v>120.00226013340827</v>
      </c>
      <c r="H62" s="13">
        <f t="shared" si="7"/>
        <v>114.39193928673393</v>
      </c>
      <c r="I62" s="13">
        <f t="shared" si="7"/>
        <v>87.2103689487405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87.2103689487405</v>
      </c>
      <c r="W62" s="13">
        <f t="shared" si="7"/>
        <v>253.47453902970472</v>
      </c>
      <c r="X62" s="13">
        <f t="shared" si="7"/>
        <v>0</v>
      </c>
      <c r="Y62" s="13">
        <f t="shared" si="7"/>
        <v>0</v>
      </c>
      <c r="Z62" s="14">
        <f t="shared" si="7"/>
        <v>86.61323320336652</v>
      </c>
    </row>
    <row r="63" spans="1:26" ht="13.5">
      <c r="A63" s="38" t="s">
        <v>115</v>
      </c>
      <c r="B63" s="12">
        <f t="shared" si="7"/>
        <v>70.33141250788324</v>
      </c>
      <c r="C63" s="12">
        <f t="shared" si="7"/>
        <v>0</v>
      </c>
      <c r="D63" s="3">
        <f t="shared" si="7"/>
        <v>74.09246782256987</v>
      </c>
      <c r="E63" s="13">
        <f t="shared" si="7"/>
        <v>74.09246782256987</v>
      </c>
      <c r="F63" s="13">
        <f t="shared" si="7"/>
        <v>91.98880949182036</v>
      </c>
      <c r="G63" s="13">
        <f t="shared" si="7"/>
        <v>3.887956025155639</v>
      </c>
      <c r="H63" s="13">
        <f t="shared" si="7"/>
        <v>-23.356290676561315</v>
      </c>
      <c r="I63" s="13">
        <f t="shared" si="7"/>
        <v>91.91812401109505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91.91812401109505</v>
      </c>
      <c r="W63" s="13">
        <f t="shared" si="7"/>
        <v>24.991745532539678</v>
      </c>
      <c r="X63" s="13">
        <f t="shared" si="7"/>
        <v>0</v>
      </c>
      <c r="Y63" s="13">
        <f t="shared" si="7"/>
        <v>0</v>
      </c>
      <c r="Z63" s="14">
        <f t="shared" si="7"/>
        <v>74.09246782256987</v>
      </c>
    </row>
    <row r="64" spans="1:26" ht="13.5">
      <c r="A64" s="38" t="s">
        <v>116</v>
      </c>
      <c r="B64" s="12">
        <f t="shared" si="7"/>
        <v>0</v>
      </c>
      <c r="C64" s="12">
        <f t="shared" si="7"/>
        <v>0</v>
      </c>
      <c r="D64" s="3">
        <f t="shared" si="7"/>
        <v>93.31175356396454</v>
      </c>
      <c r="E64" s="13">
        <f t="shared" si="7"/>
        <v>93.31175356396454</v>
      </c>
      <c r="F64" s="13">
        <f t="shared" si="7"/>
        <v>0</v>
      </c>
      <c r="G64" s="13">
        <f t="shared" si="7"/>
        <v>0</v>
      </c>
      <c r="H64" s="13">
        <f t="shared" si="7"/>
        <v>125.52922989661894</v>
      </c>
      <c r="I64" s="13">
        <f t="shared" si="7"/>
        <v>373.6174556412978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373.6174556412978</v>
      </c>
      <c r="W64" s="13">
        <f t="shared" si="7"/>
        <v>91.68004040694512</v>
      </c>
      <c r="X64" s="13">
        <f t="shared" si="7"/>
        <v>0</v>
      </c>
      <c r="Y64" s="13">
        <f t="shared" si="7"/>
        <v>0</v>
      </c>
      <c r="Z64" s="14">
        <f t="shared" si="7"/>
        <v>93.31175356396454</v>
      </c>
    </row>
    <row r="65" spans="1:26" ht="13.5">
      <c r="A65" s="38" t="s">
        <v>117</v>
      </c>
      <c r="B65" s="12">
        <f t="shared" si="7"/>
        <v>258.33037964078807</v>
      </c>
      <c r="C65" s="12">
        <f t="shared" si="7"/>
        <v>0</v>
      </c>
      <c r="D65" s="3">
        <f t="shared" si="7"/>
        <v>232.8570236635881</v>
      </c>
      <c r="E65" s="13">
        <f t="shared" si="7"/>
        <v>232.8570236635881</v>
      </c>
      <c r="F65" s="13">
        <f t="shared" si="7"/>
        <v>656.202789263174</v>
      </c>
      <c r="G65" s="13">
        <f t="shared" si="7"/>
        <v>92.56856179293584</v>
      </c>
      <c r="H65" s="13">
        <f t="shared" si="7"/>
        <v>105.88577198616882</v>
      </c>
      <c r="I65" s="13">
        <f t="shared" si="7"/>
        <v>328.83036863047465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328.83036863047465</v>
      </c>
      <c r="W65" s="13">
        <f t="shared" si="7"/>
        <v>77.54388501327057</v>
      </c>
      <c r="X65" s="13">
        <f t="shared" si="7"/>
        <v>0</v>
      </c>
      <c r="Y65" s="13">
        <f t="shared" si="7"/>
        <v>0</v>
      </c>
      <c r="Z65" s="14">
        <f t="shared" si="7"/>
        <v>232.8570236635881</v>
      </c>
    </row>
    <row r="66" spans="1:26" ht="13.5">
      <c r="A66" s="39" t="s">
        <v>118</v>
      </c>
      <c r="B66" s="15">
        <f t="shared" si="7"/>
        <v>100.00049016484243</v>
      </c>
      <c r="C66" s="15">
        <f t="shared" si="7"/>
        <v>0</v>
      </c>
      <c r="D66" s="4">
        <f t="shared" si="7"/>
        <v>100</v>
      </c>
      <c r="E66" s="16">
        <f t="shared" si="7"/>
        <v>100</v>
      </c>
      <c r="F66" s="16">
        <f t="shared" si="7"/>
        <v>100.00608828006088</v>
      </c>
      <c r="G66" s="16">
        <f t="shared" si="7"/>
        <v>99.99374921865233</v>
      </c>
      <c r="H66" s="16">
        <f t="shared" si="7"/>
        <v>100</v>
      </c>
      <c r="I66" s="16">
        <f t="shared" si="7"/>
        <v>100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100</v>
      </c>
      <c r="W66" s="16">
        <f t="shared" si="7"/>
        <v>100</v>
      </c>
      <c r="X66" s="16">
        <f t="shared" si="7"/>
        <v>0</v>
      </c>
      <c r="Y66" s="16">
        <f t="shared" si="7"/>
        <v>0</v>
      </c>
      <c r="Z66" s="17">
        <f t="shared" si="7"/>
        <v>100</v>
      </c>
    </row>
    <row r="67" spans="1:26" ht="13.5" hidden="1">
      <c r="A67" s="40" t="s">
        <v>119</v>
      </c>
      <c r="B67" s="23">
        <v>568316999</v>
      </c>
      <c r="C67" s="23"/>
      <c r="D67" s="24">
        <v>595331065</v>
      </c>
      <c r="E67" s="25">
        <v>595331065</v>
      </c>
      <c r="F67" s="25">
        <v>204620584</v>
      </c>
      <c r="G67" s="25">
        <v>36894113</v>
      </c>
      <c r="H67" s="25">
        <v>37627429</v>
      </c>
      <c r="I67" s="25">
        <v>279142126</v>
      </c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>
        <v>279142126</v>
      </c>
      <c r="W67" s="25">
        <v>148832767</v>
      </c>
      <c r="X67" s="25"/>
      <c r="Y67" s="24"/>
      <c r="Z67" s="26">
        <v>595331065</v>
      </c>
    </row>
    <row r="68" spans="1:26" ht="13.5" hidden="1">
      <c r="A68" s="36" t="s">
        <v>31</v>
      </c>
      <c r="B68" s="18">
        <v>82323601</v>
      </c>
      <c r="C68" s="18"/>
      <c r="D68" s="19">
        <v>89111107</v>
      </c>
      <c r="E68" s="20">
        <v>89111107</v>
      </c>
      <c r="F68" s="20">
        <v>88225836</v>
      </c>
      <c r="G68" s="20">
        <v>-68191</v>
      </c>
      <c r="H68" s="20">
        <v>8156</v>
      </c>
      <c r="I68" s="20">
        <v>88165801</v>
      </c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>
        <v>88165801</v>
      </c>
      <c r="W68" s="20">
        <v>88727017</v>
      </c>
      <c r="X68" s="20"/>
      <c r="Y68" s="19"/>
      <c r="Z68" s="22">
        <v>89111107</v>
      </c>
    </row>
    <row r="69" spans="1:26" ht="13.5" hidden="1">
      <c r="A69" s="37" t="s">
        <v>32</v>
      </c>
      <c r="B69" s="18">
        <v>485789385</v>
      </c>
      <c r="C69" s="18"/>
      <c r="D69" s="19">
        <v>506036683</v>
      </c>
      <c r="E69" s="20">
        <v>506036683</v>
      </c>
      <c r="F69" s="20">
        <v>116378323</v>
      </c>
      <c r="G69" s="20">
        <v>36946306</v>
      </c>
      <c r="H69" s="20">
        <v>37602613</v>
      </c>
      <c r="I69" s="20">
        <v>190927242</v>
      </c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>
        <v>190927242</v>
      </c>
      <c r="W69" s="20">
        <v>126509171</v>
      </c>
      <c r="X69" s="20"/>
      <c r="Y69" s="19"/>
      <c r="Z69" s="22">
        <v>506036683</v>
      </c>
    </row>
    <row r="70" spans="1:26" ht="13.5" hidden="1">
      <c r="A70" s="38" t="s">
        <v>113</v>
      </c>
      <c r="B70" s="18">
        <v>304548621</v>
      </c>
      <c r="C70" s="18"/>
      <c r="D70" s="19">
        <v>320364687</v>
      </c>
      <c r="E70" s="20">
        <v>320364687</v>
      </c>
      <c r="F70" s="20">
        <v>34013151</v>
      </c>
      <c r="G70" s="20">
        <v>27050200</v>
      </c>
      <c r="H70" s="20">
        <v>26606672</v>
      </c>
      <c r="I70" s="20">
        <v>87670023</v>
      </c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>
        <v>87670023</v>
      </c>
      <c r="W70" s="20">
        <v>77279843</v>
      </c>
      <c r="X70" s="20"/>
      <c r="Y70" s="19"/>
      <c r="Z70" s="22">
        <v>320364687</v>
      </c>
    </row>
    <row r="71" spans="1:26" ht="13.5" hidden="1">
      <c r="A71" s="38" t="s">
        <v>114</v>
      </c>
      <c r="B71" s="18">
        <v>88799570</v>
      </c>
      <c r="C71" s="18"/>
      <c r="D71" s="19">
        <v>93852423</v>
      </c>
      <c r="E71" s="20">
        <v>93852423</v>
      </c>
      <c r="F71" s="20">
        <v>13050132</v>
      </c>
      <c r="G71" s="20">
        <v>6291664</v>
      </c>
      <c r="H71" s="20">
        <v>6707595</v>
      </c>
      <c r="I71" s="20">
        <v>26049391</v>
      </c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>
        <v>26049391</v>
      </c>
      <c r="W71" s="20">
        <v>7859834</v>
      </c>
      <c r="X71" s="20"/>
      <c r="Y71" s="19"/>
      <c r="Z71" s="22">
        <v>93852423</v>
      </c>
    </row>
    <row r="72" spans="1:26" ht="13.5" hidden="1">
      <c r="A72" s="38" t="s">
        <v>115</v>
      </c>
      <c r="B72" s="18">
        <v>81113565</v>
      </c>
      <c r="C72" s="18"/>
      <c r="D72" s="19">
        <v>46607824</v>
      </c>
      <c r="E72" s="20">
        <v>46607824</v>
      </c>
      <c r="F72" s="20">
        <v>66131045</v>
      </c>
      <c r="G72" s="20">
        <v>1262540</v>
      </c>
      <c r="H72" s="20">
        <v>-923597</v>
      </c>
      <c r="I72" s="20">
        <v>66469988</v>
      </c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>
        <v>66469988</v>
      </c>
      <c r="W72" s="20">
        <v>55285214</v>
      </c>
      <c r="X72" s="20"/>
      <c r="Y72" s="19"/>
      <c r="Z72" s="22">
        <v>46607824</v>
      </c>
    </row>
    <row r="73" spans="1:26" ht="13.5" hidden="1">
      <c r="A73" s="38" t="s">
        <v>116</v>
      </c>
      <c r="B73" s="18"/>
      <c r="C73" s="18"/>
      <c r="D73" s="19">
        <v>32747029</v>
      </c>
      <c r="E73" s="20">
        <v>32747029</v>
      </c>
      <c r="F73" s="20"/>
      <c r="G73" s="20"/>
      <c r="H73" s="20">
        <v>3018348</v>
      </c>
      <c r="I73" s="20">
        <v>3018348</v>
      </c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>
        <v>3018348</v>
      </c>
      <c r="W73" s="20">
        <v>8137215</v>
      </c>
      <c r="X73" s="20"/>
      <c r="Y73" s="19"/>
      <c r="Z73" s="22">
        <v>32747029</v>
      </c>
    </row>
    <row r="74" spans="1:26" ht="13.5" hidden="1">
      <c r="A74" s="38" t="s">
        <v>117</v>
      </c>
      <c r="B74" s="18">
        <v>11327629</v>
      </c>
      <c r="C74" s="18"/>
      <c r="D74" s="19">
        <v>12464720</v>
      </c>
      <c r="E74" s="20">
        <v>12464720</v>
      </c>
      <c r="F74" s="20">
        <v>3183995</v>
      </c>
      <c r="G74" s="20">
        <v>2341902</v>
      </c>
      <c r="H74" s="20">
        <v>2193595</v>
      </c>
      <c r="I74" s="20">
        <v>7719492</v>
      </c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>
        <v>7719492</v>
      </c>
      <c r="W74" s="20">
        <v>20695049</v>
      </c>
      <c r="X74" s="20"/>
      <c r="Y74" s="19"/>
      <c r="Z74" s="22">
        <v>12464720</v>
      </c>
    </row>
    <row r="75" spans="1:26" ht="13.5" hidden="1">
      <c r="A75" s="39" t="s">
        <v>118</v>
      </c>
      <c r="B75" s="27">
        <v>204013</v>
      </c>
      <c r="C75" s="27"/>
      <c r="D75" s="28">
        <v>183275</v>
      </c>
      <c r="E75" s="29">
        <v>183275</v>
      </c>
      <c r="F75" s="29">
        <v>16425</v>
      </c>
      <c r="G75" s="29">
        <v>15998</v>
      </c>
      <c r="H75" s="29">
        <v>16660</v>
      </c>
      <c r="I75" s="29">
        <v>49083</v>
      </c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>
        <v>49083</v>
      </c>
      <c r="W75" s="29">
        <v>46608</v>
      </c>
      <c r="X75" s="29"/>
      <c r="Y75" s="28"/>
      <c r="Z75" s="30">
        <v>183275</v>
      </c>
    </row>
    <row r="76" spans="1:26" ht="13.5" hidden="1">
      <c r="A76" s="41" t="s">
        <v>120</v>
      </c>
      <c r="B76" s="31">
        <v>568317001</v>
      </c>
      <c r="C76" s="31"/>
      <c r="D76" s="32">
        <v>547599020</v>
      </c>
      <c r="E76" s="33">
        <v>547599020</v>
      </c>
      <c r="F76" s="33">
        <v>204620587</v>
      </c>
      <c r="G76" s="33">
        <v>36894111</v>
      </c>
      <c r="H76" s="33">
        <v>37627431</v>
      </c>
      <c r="I76" s="33">
        <v>279142129</v>
      </c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>
        <v>279142129</v>
      </c>
      <c r="W76" s="33">
        <v>171403903</v>
      </c>
      <c r="X76" s="33"/>
      <c r="Y76" s="32"/>
      <c r="Z76" s="34">
        <v>547599020</v>
      </c>
    </row>
    <row r="77" spans="1:26" ht="13.5" hidden="1">
      <c r="A77" s="36" t="s">
        <v>31</v>
      </c>
      <c r="B77" s="18">
        <v>48911915</v>
      </c>
      <c r="C77" s="18"/>
      <c r="D77" s="19">
        <v>88730991</v>
      </c>
      <c r="E77" s="20">
        <v>88730991</v>
      </c>
      <c r="F77" s="20">
        <v>84808559</v>
      </c>
      <c r="G77" s="20">
        <v>-3592275</v>
      </c>
      <c r="H77" s="20">
        <v>-2834905</v>
      </c>
      <c r="I77" s="20">
        <v>78381379</v>
      </c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>
        <v>78381379</v>
      </c>
      <c r="W77" s="20">
        <v>43346160</v>
      </c>
      <c r="X77" s="20"/>
      <c r="Y77" s="19"/>
      <c r="Z77" s="22">
        <v>88730991</v>
      </c>
    </row>
    <row r="78" spans="1:26" ht="13.5" hidden="1">
      <c r="A78" s="37" t="s">
        <v>32</v>
      </c>
      <c r="B78" s="18">
        <v>519201072</v>
      </c>
      <c r="C78" s="18"/>
      <c r="D78" s="19">
        <v>458684754</v>
      </c>
      <c r="E78" s="20">
        <v>458684754</v>
      </c>
      <c r="F78" s="20">
        <v>119795602</v>
      </c>
      <c r="G78" s="20">
        <v>40470389</v>
      </c>
      <c r="H78" s="20">
        <v>40445676</v>
      </c>
      <c r="I78" s="20">
        <v>200711667</v>
      </c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>
        <v>200711667</v>
      </c>
      <c r="W78" s="20">
        <v>128011135</v>
      </c>
      <c r="X78" s="20"/>
      <c r="Y78" s="19"/>
      <c r="Z78" s="22">
        <v>458684754</v>
      </c>
    </row>
    <row r="79" spans="1:26" ht="13.5" hidden="1">
      <c r="A79" s="38" t="s">
        <v>113</v>
      </c>
      <c r="B79" s="18">
        <v>297116155</v>
      </c>
      <c r="C79" s="18"/>
      <c r="D79" s="19">
        <v>283281446</v>
      </c>
      <c r="E79" s="20">
        <v>283281446</v>
      </c>
      <c r="F79" s="20">
        <v>26805995</v>
      </c>
      <c r="G79" s="20">
        <v>26983431</v>
      </c>
      <c r="H79" s="20">
        <v>26445396</v>
      </c>
      <c r="I79" s="20">
        <v>80234822</v>
      </c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>
        <v>80234822</v>
      </c>
      <c r="W79" s="20">
        <v>70763770</v>
      </c>
      <c r="X79" s="20"/>
      <c r="Y79" s="19"/>
      <c r="Z79" s="22">
        <v>283281446</v>
      </c>
    </row>
    <row r="80" spans="1:26" ht="13.5" hidden="1">
      <c r="A80" s="38" t="s">
        <v>114</v>
      </c>
      <c r="B80" s="18">
        <v>93912260</v>
      </c>
      <c r="C80" s="18"/>
      <c r="D80" s="19">
        <v>81288618</v>
      </c>
      <c r="E80" s="20">
        <v>81288618</v>
      </c>
      <c r="F80" s="20">
        <v>7494683</v>
      </c>
      <c r="G80" s="20">
        <v>7550139</v>
      </c>
      <c r="H80" s="20">
        <v>7672948</v>
      </c>
      <c r="I80" s="20">
        <v>22717770</v>
      </c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>
        <v>22717770</v>
      </c>
      <c r="W80" s="20">
        <v>19922678</v>
      </c>
      <c r="X80" s="20"/>
      <c r="Y80" s="19"/>
      <c r="Z80" s="22">
        <v>81288618</v>
      </c>
    </row>
    <row r="81" spans="1:26" ht="13.5" hidden="1">
      <c r="A81" s="38" t="s">
        <v>115</v>
      </c>
      <c r="B81" s="18">
        <v>57048316</v>
      </c>
      <c r="C81" s="18"/>
      <c r="D81" s="19">
        <v>34532887</v>
      </c>
      <c r="E81" s="20">
        <v>34532887</v>
      </c>
      <c r="F81" s="20">
        <v>60833161</v>
      </c>
      <c r="G81" s="20">
        <v>49087</v>
      </c>
      <c r="H81" s="20">
        <v>215718</v>
      </c>
      <c r="I81" s="20">
        <v>61097966</v>
      </c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>
        <v>61097966</v>
      </c>
      <c r="W81" s="20">
        <v>13816740</v>
      </c>
      <c r="X81" s="20"/>
      <c r="Y81" s="19"/>
      <c r="Z81" s="22">
        <v>34532887</v>
      </c>
    </row>
    <row r="82" spans="1:26" ht="13.5" hidden="1">
      <c r="A82" s="38" t="s">
        <v>116</v>
      </c>
      <c r="B82" s="18">
        <v>41861634</v>
      </c>
      <c r="C82" s="18"/>
      <c r="D82" s="19">
        <v>30556827</v>
      </c>
      <c r="E82" s="20">
        <v>30556827</v>
      </c>
      <c r="F82" s="20">
        <v>3768299</v>
      </c>
      <c r="G82" s="20">
        <v>3719867</v>
      </c>
      <c r="H82" s="20">
        <v>3788909</v>
      </c>
      <c r="I82" s="20">
        <v>11277075</v>
      </c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>
        <v>11277075</v>
      </c>
      <c r="W82" s="20">
        <v>7460202</v>
      </c>
      <c r="X82" s="20"/>
      <c r="Y82" s="19"/>
      <c r="Z82" s="22">
        <v>30556827</v>
      </c>
    </row>
    <row r="83" spans="1:26" ht="13.5" hidden="1">
      <c r="A83" s="38" t="s">
        <v>117</v>
      </c>
      <c r="B83" s="18">
        <v>29262707</v>
      </c>
      <c r="C83" s="18"/>
      <c r="D83" s="19">
        <v>29024976</v>
      </c>
      <c r="E83" s="20">
        <v>29024976</v>
      </c>
      <c r="F83" s="20">
        <v>20893464</v>
      </c>
      <c r="G83" s="20">
        <v>2167865</v>
      </c>
      <c r="H83" s="20">
        <v>2322705</v>
      </c>
      <c r="I83" s="20">
        <v>25384034</v>
      </c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>
        <v>25384034</v>
      </c>
      <c r="W83" s="20">
        <v>16047745</v>
      </c>
      <c r="X83" s="20"/>
      <c r="Y83" s="19"/>
      <c r="Z83" s="22">
        <v>29024976</v>
      </c>
    </row>
    <row r="84" spans="1:26" ht="13.5" hidden="1">
      <c r="A84" s="39" t="s">
        <v>118</v>
      </c>
      <c r="B84" s="27">
        <v>204014</v>
      </c>
      <c r="C84" s="27"/>
      <c r="D84" s="28">
        <v>183275</v>
      </c>
      <c r="E84" s="29">
        <v>183275</v>
      </c>
      <c r="F84" s="29">
        <v>16426</v>
      </c>
      <c r="G84" s="29">
        <v>15997</v>
      </c>
      <c r="H84" s="29">
        <v>16660</v>
      </c>
      <c r="I84" s="29">
        <v>49083</v>
      </c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>
        <v>49083</v>
      </c>
      <c r="W84" s="29">
        <v>46608</v>
      </c>
      <c r="X84" s="29"/>
      <c r="Y84" s="28"/>
      <c r="Z84" s="30">
        <v>183275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133" t="s">
        <v>86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157769973</v>
      </c>
      <c r="C5" s="18">
        <v>0</v>
      </c>
      <c r="D5" s="58">
        <v>177082173</v>
      </c>
      <c r="E5" s="59">
        <v>177082173</v>
      </c>
      <c r="F5" s="59">
        <v>14504572</v>
      </c>
      <c r="G5" s="59">
        <v>14092617</v>
      </c>
      <c r="H5" s="59">
        <v>13914199</v>
      </c>
      <c r="I5" s="59">
        <v>42511388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42511388</v>
      </c>
      <c r="W5" s="59">
        <v>178812935</v>
      </c>
      <c r="X5" s="59">
        <v>-136301547</v>
      </c>
      <c r="Y5" s="60">
        <v>-76.23</v>
      </c>
      <c r="Z5" s="61">
        <v>177082173</v>
      </c>
    </row>
    <row r="6" spans="1:26" ht="13.5">
      <c r="A6" s="57" t="s">
        <v>32</v>
      </c>
      <c r="B6" s="18">
        <v>641585329</v>
      </c>
      <c r="C6" s="18">
        <v>0</v>
      </c>
      <c r="D6" s="58">
        <v>668136067</v>
      </c>
      <c r="E6" s="59">
        <v>668136067</v>
      </c>
      <c r="F6" s="59">
        <v>61004083</v>
      </c>
      <c r="G6" s="59">
        <v>46312720</v>
      </c>
      <c r="H6" s="59">
        <v>59600490</v>
      </c>
      <c r="I6" s="59">
        <v>166917293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166917293</v>
      </c>
      <c r="W6" s="59">
        <v>249656936</v>
      </c>
      <c r="X6" s="59">
        <v>-82739643</v>
      </c>
      <c r="Y6" s="60">
        <v>-33.14</v>
      </c>
      <c r="Z6" s="61">
        <v>668136067</v>
      </c>
    </row>
    <row r="7" spans="1:26" ht="13.5">
      <c r="A7" s="57" t="s">
        <v>33</v>
      </c>
      <c r="B7" s="18">
        <v>22385592</v>
      </c>
      <c r="C7" s="18">
        <v>0</v>
      </c>
      <c r="D7" s="58">
        <v>18732000</v>
      </c>
      <c r="E7" s="59">
        <v>18732000</v>
      </c>
      <c r="F7" s="59">
        <v>1723178</v>
      </c>
      <c r="G7" s="59">
        <v>1967854</v>
      </c>
      <c r="H7" s="59">
        <v>1938274</v>
      </c>
      <c r="I7" s="59">
        <v>5629306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5629306</v>
      </c>
      <c r="W7" s="59">
        <v>4123134</v>
      </c>
      <c r="X7" s="59">
        <v>1506172</v>
      </c>
      <c r="Y7" s="60">
        <v>36.53</v>
      </c>
      <c r="Z7" s="61">
        <v>18732000</v>
      </c>
    </row>
    <row r="8" spans="1:26" ht="13.5">
      <c r="A8" s="57" t="s">
        <v>34</v>
      </c>
      <c r="B8" s="18">
        <v>284015862</v>
      </c>
      <c r="C8" s="18">
        <v>0</v>
      </c>
      <c r="D8" s="58">
        <v>236511591</v>
      </c>
      <c r="E8" s="59">
        <v>236511591</v>
      </c>
      <c r="F8" s="59">
        <v>0</v>
      </c>
      <c r="G8" s="59">
        <v>37839945</v>
      </c>
      <c r="H8" s="59">
        <v>12438077</v>
      </c>
      <c r="I8" s="59">
        <v>50278022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50278022</v>
      </c>
      <c r="W8" s="59">
        <v>949342</v>
      </c>
      <c r="X8" s="59">
        <v>49328680</v>
      </c>
      <c r="Y8" s="60">
        <v>5196.09</v>
      </c>
      <c r="Z8" s="61">
        <v>236511591</v>
      </c>
    </row>
    <row r="9" spans="1:26" ht="13.5">
      <c r="A9" s="57" t="s">
        <v>35</v>
      </c>
      <c r="B9" s="18">
        <v>128073083</v>
      </c>
      <c r="C9" s="18">
        <v>0</v>
      </c>
      <c r="D9" s="58">
        <v>56532906</v>
      </c>
      <c r="E9" s="59">
        <v>56532906</v>
      </c>
      <c r="F9" s="59">
        <v>3350036</v>
      </c>
      <c r="G9" s="59">
        <v>2516519</v>
      </c>
      <c r="H9" s="59">
        <v>6794767</v>
      </c>
      <c r="I9" s="59">
        <v>12661322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12661322</v>
      </c>
      <c r="W9" s="59">
        <v>11588613</v>
      </c>
      <c r="X9" s="59">
        <v>1072709</v>
      </c>
      <c r="Y9" s="60">
        <v>9.26</v>
      </c>
      <c r="Z9" s="61">
        <v>56532906</v>
      </c>
    </row>
    <row r="10" spans="1:26" ht="25.5">
      <c r="A10" s="62" t="s">
        <v>105</v>
      </c>
      <c r="B10" s="63">
        <f>SUM(B5:B9)</f>
        <v>1233829839</v>
      </c>
      <c r="C10" s="63">
        <f>SUM(C5:C9)</f>
        <v>0</v>
      </c>
      <c r="D10" s="64">
        <f aca="true" t="shared" si="0" ref="D10:Z10">SUM(D5:D9)</f>
        <v>1156994737</v>
      </c>
      <c r="E10" s="65">
        <f t="shared" si="0"/>
        <v>1156994737</v>
      </c>
      <c r="F10" s="65">
        <f t="shared" si="0"/>
        <v>80581869</v>
      </c>
      <c r="G10" s="65">
        <f t="shared" si="0"/>
        <v>102729655</v>
      </c>
      <c r="H10" s="65">
        <f t="shared" si="0"/>
        <v>94685807</v>
      </c>
      <c r="I10" s="65">
        <f t="shared" si="0"/>
        <v>277997331</v>
      </c>
      <c r="J10" s="65">
        <f t="shared" si="0"/>
        <v>0</v>
      </c>
      <c r="K10" s="65">
        <f t="shared" si="0"/>
        <v>0</v>
      </c>
      <c r="L10" s="65">
        <f t="shared" si="0"/>
        <v>0</v>
      </c>
      <c r="M10" s="65">
        <f t="shared" si="0"/>
        <v>0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277997331</v>
      </c>
      <c r="W10" s="65">
        <f t="shared" si="0"/>
        <v>445130960</v>
      </c>
      <c r="X10" s="65">
        <f t="shared" si="0"/>
        <v>-167133629</v>
      </c>
      <c r="Y10" s="66">
        <f>+IF(W10&lt;&gt;0,(X10/W10)*100,0)</f>
        <v>-37.547069069291425</v>
      </c>
      <c r="Z10" s="67">
        <f t="shared" si="0"/>
        <v>1156994737</v>
      </c>
    </row>
    <row r="11" spans="1:26" ht="13.5">
      <c r="A11" s="57" t="s">
        <v>36</v>
      </c>
      <c r="B11" s="18">
        <v>311859424</v>
      </c>
      <c r="C11" s="18">
        <v>0</v>
      </c>
      <c r="D11" s="58">
        <v>308228907</v>
      </c>
      <c r="E11" s="59">
        <v>308228907</v>
      </c>
      <c r="F11" s="59">
        <v>21632106</v>
      </c>
      <c r="G11" s="59">
        <v>25397724</v>
      </c>
      <c r="H11" s="59">
        <v>25296330</v>
      </c>
      <c r="I11" s="59">
        <v>72326160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72326160</v>
      </c>
      <c r="W11" s="59">
        <v>90340279</v>
      </c>
      <c r="X11" s="59">
        <v>-18014119</v>
      </c>
      <c r="Y11" s="60">
        <v>-19.94</v>
      </c>
      <c r="Z11" s="61">
        <v>308228907</v>
      </c>
    </row>
    <row r="12" spans="1:26" ht="13.5">
      <c r="A12" s="57" t="s">
        <v>37</v>
      </c>
      <c r="B12" s="18">
        <v>15567736</v>
      </c>
      <c r="C12" s="18">
        <v>0</v>
      </c>
      <c r="D12" s="58">
        <v>18138774</v>
      </c>
      <c r="E12" s="59">
        <v>18138774</v>
      </c>
      <c r="F12" s="59">
        <v>1314525</v>
      </c>
      <c r="G12" s="59">
        <v>1314525</v>
      </c>
      <c r="H12" s="59">
        <v>1314525</v>
      </c>
      <c r="I12" s="59">
        <v>3943575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3943575</v>
      </c>
      <c r="W12" s="59">
        <v>4364082</v>
      </c>
      <c r="X12" s="59">
        <v>-420507</v>
      </c>
      <c r="Y12" s="60">
        <v>-9.64</v>
      </c>
      <c r="Z12" s="61">
        <v>18138774</v>
      </c>
    </row>
    <row r="13" spans="1:26" ht="13.5">
      <c r="A13" s="57" t="s">
        <v>106</v>
      </c>
      <c r="B13" s="18">
        <v>110052755</v>
      </c>
      <c r="C13" s="18">
        <v>0</v>
      </c>
      <c r="D13" s="58">
        <v>111411587</v>
      </c>
      <c r="E13" s="59">
        <v>111411587</v>
      </c>
      <c r="F13" s="59">
        <v>0</v>
      </c>
      <c r="G13" s="59">
        <v>0</v>
      </c>
      <c r="H13" s="59">
        <v>27397789</v>
      </c>
      <c r="I13" s="59">
        <v>27397789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27397789</v>
      </c>
      <c r="W13" s="59">
        <v>27787035</v>
      </c>
      <c r="X13" s="59">
        <v>-389246</v>
      </c>
      <c r="Y13" s="60">
        <v>-1.4</v>
      </c>
      <c r="Z13" s="61">
        <v>111411587</v>
      </c>
    </row>
    <row r="14" spans="1:26" ht="13.5">
      <c r="A14" s="57" t="s">
        <v>38</v>
      </c>
      <c r="B14" s="18">
        <v>51159815</v>
      </c>
      <c r="C14" s="18">
        <v>0</v>
      </c>
      <c r="D14" s="58">
        <v>47984398</v>
      </c>
      <c r="E14" s="59">
        <v>47984398</v>
      </c>
      <c r="F14" s="59">
        <v>0</v>
      </c>
      <c r="G14" s="59">
        <v>0</v>
      </c>
      <c r="H14" s="59">
        <v>31298</v>
      </c>
      <c r="I14" s="59">
        <v>31298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31298</v>
      </c>
      <c r="W14" s="59">
        <v>503921</v>
      </c>
      <c r="X14" s="59">
        <v>-472623</v>
      </c>
      <c r="Y14" s="60">
        <v>-93.79</v>
      </c>
      <c r="Z14" s="61">
        <v>47984398</v>
      </c>
    </row>
    <row r="15" spans="1:26" ht="13.5">
      <c r="A15" s="57" t="s">
        <v>39</v>
      </c>
      <c r="B15" s="18">
        <v>287963631</v>
      </c>
      <c r="C15" s="18">
        <v>0</v>
      </c>
      <c r="D15" s="58">
        <v>324269460</v>
      </c>
      <c r="E15" s="59">
        <v>324269460</v>
      </c>
      <c r="F15" s="59">
        <v>29035</v>
      </c>
      <c r="G15" s="59">
        <v>39507873</v>
      </c>
      <c r="H15" s="59">
        <v>36881533</v>
      </c>
      <c r="I15" s="59">
        <v>76418441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76418441</v>
      </c>
      <c r="W15" s="59">
        <v>70267629</v>
      </c>
      <c r="X15" s="59">
        <v>6150812</v>
      </c>
      <c r="Y15" s="60">
        <v>8.75</v>
      </c>
      <c r="Z15" s="61">
        <v>324269460</v>
      </c>
    </row>
    <row r="16" spans="1:26" ht="13.5">
      <c r="A16" s="68" t="s">
        <v>40</v>
      </c>
      <c r="B16" s="18">
        <v>2368266</v>
      </c>
      <c r="C16" s="18">
        <v>0</v>
      </c>
      <c r="D16" s="58">
        <v>3043000</v>
      </c>
      <c r="E16" s="59">
        <v>3043000</v>
      </c>
      <c r="F16" s="59">
        <v>31944</v>
      </c>
      <c r="G16" s="59">
        <v>219979</v>
      </c>
      <c r="H16" s="59">
        <v>321019</v>
      </c>
      <c r="I16" s="59">
        <v>572942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572942</v>
      </c>
      <c r="W16" s="59">
        <v>678821</v>
      </c>
      <c r="X16" s="59">
        <v>-105879</v>
      </c>
      <c r="Y16" s="60">
        <v>-15.6</v>
      </c>
      <c r="Z16" s="61">
        <v>3043000</v>
      </c>
    </row>
    <row r="17" spans="1:26" ht="13.5">
      <c r="A17" s="57" t="s">
        <v>41</v>
      </c>
      <c r="B17" s="18">
        <v>477505716</v>
      </c>
      <c r="C17" s="18">
        <v>0</v>
      </c>
      <c r="D17" s="58">
        <v>402919507</v>
      </c>
      <c r="E17" s="59">
        <v>402919507</v>
      </c>
      <c r="F17" s="59">
        <v>8982332</v>
      </c>
      <c r="G17" s="59">
        <v>23946761</v>
      </c>
      <c r="H17" s="59">
        <v>25987281</v>
      </c>
      <c r="I17" s="59">
        <v>58916374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58916374</v>
      </c>
      <c r="W17" s="59">
        <v>84001445</v>
      </c>
      <c r="X17" s="59">
        <v>-25085071</v>
      </c>
      <c r="Y17" s="60">
        <v>-29.86</v>
      </c>
      <c r="Z17" s="61">
        <v>402919507</v>
      </c>
    </row>
    <row r="18" spans="1:26" ht="13.5">
      <c r="A18" s="69" t="s">
        <v>42</v>
      </c>
      <c r="B18" s="70">
        <f>SUM(B11:B17)</f>
        <v>1256477343</v>
      </c>
      <c r="C18" s="70">
        <f>SUM(C11:C17)</f>
        <v>0</v>
      </c>
      <c r="D18" s="71">
        <f aca="true" t="shared" si="1" ref="D18:Z18">SUM(D11:D17)</f>
        <v>1215995633</v>
      </c>
      <c r="E18" s="72">
        <f t="shared" si="1"/>
        <v>1215995633</v>
      </c>
      <c r="F18" s="72">
        <f t="shared" si="1"/>
        <v>31989942</v>
      </c>
      <c r="G18" s="72">
        <f t="shared" si="1"/>
        <v>90386862</v>
      </c>
      <c r="H18" s="72">
        <f t="shared" si="1"/>
        <v>117229775</v>
      </c>
      <c r="I18" s="72">
        <f t="shared" si="1"/>
        <v>239606579</v>
      </c>
      <c r="J18" s="72">
        <f t="shared" si="1"/>
        <v>0</v>
      </c>
      <c r="K18" s="72">
        <f t="shared" si="1"/>
        <v>0</v>
      </c>
      <c r="L18" s="72">
        <f t="shared" si="1"/>
        <v>0</v>
      </c>
      <c r="M18" s="72">
        <f t="shared" si="1"/>
        <v>0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239606579</v>
      </c>
      <c r="W18" s="72">
        <f t="shared" si="1"/>
        <v>277943212</v>
      </c>
      <c r="X18" s="72">
        <f t="shared" si="1"/>
        <v>-38336633</v>
      </c>
      <c r="Y18" s="66">
        <f>+IF(W18&lt;&gt;0,(X18/W18)*100,0)</f>
        <v>-13.792973292688293</v>
      </c>
      <c r="Z18" s="73">
        <f t="shared" si="1"/>
        <v>1215995633</v>
      </c>
    </row>
    <row r="19" spans="1:26" ht="13.5">
      <c r="A19" s="69" t="s">
        <v>43</v>
      </c>
      <c r="B19" s="74">
        <f>+B10-B18</f>
        <v>-22647504</v>
      </c>
      <c r="C19" s="74">
        <f>+C10-C18</f>
        <v>0</v>
      </c>
      <c r="D19" s="75">
        <f aca="true" t="shared" si="2" ref="D19:Z19">+D10-D18</f>
        <v>-59000896</v>
      </c>
      <c r="E19" s="76">
        <f t="shared" si="2"/>
        <v>-59000896</v>
      </c>
      <c r="F19" s="76">
        <f t="shared" si="2"/>
        <v>48591927</v>
      </c>
      <c r="G19" s="76">
        <f t="shared" si="2"/>
        <v>12342793</v>
      </c>
      <c r="H19" s="76">
        <f t="shared" si="2"/>
        <v>-22543968</v>
      </c>
      <c r="I19" s="76">
        <f t="shared" si="2"/>
        <v>38390752</v>
      </c>
      <c r="J19" s="76">
        <f t="shared" si="2"/>
        <v>0</v>
      </c>
      <c r="K19" s="76">
        <f t="shared" si="2"/>
        <v>0</v>
      </c>
      <c r="L19" s="76">
        <f t="shared" si="2"/>
        <v>0</v>
      </c>
      <c r="M19" s="76">
        <f t="shared" si="2"/>
        <v>0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38390752</v>
      </c>
      <c r="W19" s="76">
        <f>IF(E10=E18,0,W10-W18)</f>
        <v>167187748</v>
      </c>
      <c r="X19" s="76">
        <f t="shared" si="2"/>
        <v>-128796996</v>
      </c>
      <c r="Y19" s="77">
        <f>+IF(W19&lt;&gt;0,(X19/W19)*100,0)</f>
        <v>-77.03734127694572</v>
      </c>
      <c r="Z19" s="78">
        <f t="shared" si="2"/>
        <v>-59000896</v>
      </c>
    </row>
    <row r="20" spans="1:26" ht="13.5">
      <c r="A20" s="57" t="s">
        <v>44</v>
      </c>
      <c r="B20" s="18">
        <v>274113345</v>
      </c>
      <c r="C20" s="18">
        <v>0</v>
      </c>
      <c r="D20" s="58">
        <v>118339554</v>
      </c>
      <c r="E20" s="59">
        <v>118339554</v>
      </c>
      <c r="F20" s="59">
        <v>0</v>
      </c>
      <c r="G20" s="59">
        <v>0</v>
      </c>
      <c r="H20" s="59">
        <v>24632955</v>
      </c>
      <c r="I20" s="59">
        <v>24632955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24632955</v>
      </c>
      <c r="W20" s="59">
        <v>3562499</v>
      </c>
      <c r="X20" s="59">
        <v>21070456</v>
      </c>
      <c r="Y20" s="60">
        <v>591.45</v>
      </c>
      <c r="Z20" s="61">
        <v>118339554</v>
      </c>
    </row>
    <row r="21" spans="1:26" ht="13.5">
      <c r="A21" s="57" t="s">
        <v>107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>
        <v>2990694</v>
      </c>
      <c r="X21" s="81">
        <v>-2990694</v>
      </c>
      <c r="Y21" s="82">
        <v>-100</v>
      </c>
      <c r="Z21" s="83">
        <v>0</v>
      </c>
    </row>
    <row r="22" spans="1:26" ht="25.5">
      <c r="A22" s="84" t="s">
        <v>108</v>
      </c>
      <c r="B22" s="85">
        <f>SUM(B19:B21)</f>
        <v>251465841</v>
      </c>
      <c r="C22" s="85">
        <f>SUM(C19:C21)</f>
        <v>0</v>
      </c>
      <c r="D22" s="86">
        <f aca="true" t="shared" si="3" ref="D22:Z22">SUM(D19:D21)</f>
        <v>59338658</v>
      </c>
      <c r="E22" s="87">
        <f t="shared" si="3"/>
        <v>59338658</v>
      </c>
      <c r="F22" s="87">
        <f t="shared" si="3"/>
        <v>48591927</v>
      </c>
      <c r="G22" s="87">
        <f t="shared" si="3"/>
        <v>12342793</v>
      </c>
      <c r="H22" s="87">
        <f t="shared" si="3"/>
        <v>2088987</v>
      </c>
      <c r="I22" s="87">
        <f t="shared" si="3"/>
        <v>63023707</v>
      </c>
      <c r="J22" s="87">
        <f t="shared" si="3"/>
        <v>0</v>
      </c>
      <c r="K22" s="87">
        <f t="shared" si="3"/>
        <v>0</v>
      </c>
      <c r="L22" s="87">
        <f t="shared" si="3"/>
        <v>0</v>
      </c>
      <c r="M22" s="87">
        <f t="shared" si="3"/>
        <v>0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63023707</v>
      </c>
      <c r="W22" s="87">
        <f t="shared" si="3"/>
        <v>173740941</v>
      </c>
      <c r="X22" s="87">
        <f t="shared" si="3"/>
        <v>-110717234</v>
      </c>
      <c r="Y22" s="88">
        <f>+IF(W22&lt;&gt;0,(X22/W22)*100,0)</f>
        <v>-63.72547159163826</v>
      </c>
      <c r="Z22" s="89">
        <f t="shared" si="3"/>
        <v>59338658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251465841</v>
      </c>
      <c r="C24" s="74">
        <f>SUM(C22:C23)</f>
        <v>0</v>
      </c>
      <c r="D24" s="75">
        <f aca="true" t="shared" si="4" ref="D24:Z24">SUM(D22:D23)</f>
        <v>59338658</v>
      </c>
      <c r="E24" s="76">
        <f t="shared" si="4"/>
        <v>59338658</v>
      </c>
      <c r="F24" s="76">
        <f t="shared" si="4"/>
        <v>48591927</v>
      </c>
      <c r="G24" s="76">
        <f t="shared" si="4"/>
        <v>12342793</v>
      </c>
      <c r="H24" s="76">
        <f t="shared" si="4"/>
        <v>2088987</v>
      </c>
      <c r="I24" s="76">
        <f t="shared" si="4"/>
        <v>63023707</v>
      </c>
      <c r="J24" s="76">
        <f t="shared" si="4"/>
        <v>0</v>
      </c>
      <c r="K24" s="76">
        <f t="shared" si="4"/>
        <v>0</v>
      </c>
      <c r="L24" s="76">
        <f t="shared" si="4"/>
        <v>0</v>
      </c>
      <c r="M24" s="76">
        <f t="shared" si="4"/>
        <v>0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63023707</v>
      </c>
      <c r="W24" s="76">
        <f t="shared" si="4"/>
        <v>173740941</v>
      </c>
      <c r="X24" s="76">
        <f t="shared" si="4"/>
        <v>-110717234</v>
      </c>
      <c r="Y24" s="77">
        <f>+IF(W24&lt;&gt;0,(X24/W24)*100,0)</f>
        <v>-63.72547159163826</v>
      </c>
      <c r="Z24" s="78">
        <f t="shared" si="4"/>
        <v>59338658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109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206004741</v>
      </c>
      <c r="C27" s="21">
        <v>0</v>
      </c>
      <c r="D27" s="98">
        <v>252243036</v>
      </c>
      <c r="E27" s="99">
        <v>252243036</v>
      </c>
      <c r="F27" s="99">
        <v>1426862</v>
      </c>
      <c r="G27" s="99">
        <v>10136768</v>
      </c>
      <c r="H27" s="99">
        <v>15683914</v>
      </c>
      <c r="I27" s="99">
        <v>27247544</v>
      </c>
      <c r="J27" s="99">
        <v>0</v>
      </c>
      <c r="K27" s="99">
        <v>0</v>
      </c>
      <c r="L27" s="99">
        <v>0</v>
      </c>
      <c r="M27" s="99">
        <v>0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27247544</v>
      </c>
      <c r="W27" s="99">
        <v>4435200</v>
      </c>
      <c r="X27" s="99">
        <v>22812344</v>
      </c>
      <c r="Y27" s="100">
        <v>514.35</v>
      </c>
      <c r="Z27" s="101">
        <v>252243036</v>
      </c>
    </row>
    <row r="28" spans="1:26" ht="13.5">
      <c r="A28" s="102" t="s">
        <v>44</v>
      </c>
      <c r="B28" s="18">
        <v>133921345</v>
      </c>
      <c r="C28" s="18">
        <v>0</v>
      </c>
      <c r="D28" s="58">
        <v>189264836</v>
      </c>
      <c r="E28" s="59">
        <v>189264836</v>
      </c>
      <c r="F28" s="59">
        <v>1400585</v>
      </c>
      <c r="G28" s="59">
        <v>9460524</v>
      </c>
      <c r="H28" s="59">
        <v>14393863</v>
      </c>
      <c r="I28" s="59">
        <v>25254972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25254972</v>
      </c>
      <c r="W28" s="59">
        <v>0</v>
      </c>
      <c r="X28" s="59">
        <v>25254972</v>
      </c>
      <c r="Y28" s="60">
        <v>0</v>
      </c>
      <c r="Z28" s="61">
        <v>189264836</v>
      </c>
    </row>
    <row r="29" spans="1:26" ht="13.5">
      <c r="A29" s="57" t="s">
        <v>110</v>
      </c>
      <c r="B29" s="18">
        <v>15847776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>
        <v>0</v>
      </c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10594989</v>
      </c>
      <c r="C30" s="18">
        <v>0</v>
      </c>
      <c r="D30" s="58">
        <v>13505000</v>
      </c>
      <c r="E30" s="59">
        <v>13505000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0</v>
      </c>
      <c r="X30" s="59">
        <v>0</v>
      </c>
      <c r="Y30" s="60">
        <v>0</v>
      </c>
      <c r="Z30" s="61">
        <v>13505000</v>
      </c>
    </row>
    <row r="31" spans="1:26" ht="13.5">
      <c r="A31" s="57" t="s">
        <v>49</v>
      </c>
      <c r="B31" s="18">
        <v>45640628</v>
      </c>
      <c r="C31" s="18">
        <v>0</v>
      </c>
      <c r="D31" s="58">
        <v>49473200</v>
      </c>
      <c r="E31" s="59">
        <v>49473200</v>
      </c>
      <c r="F31" s="59">
        <v>26277</v>
      </c>
      <c r="G31" s="59">
        <v>676244</v>
      </c>
      <c r="H31" s="59">
        <v>1290051</v>
      </c>
      <c r="I31" s="59">
        <v>1992572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1992572</v>
      </c>
      <c r="W31" s="59">
        <v>0</v>
      </c>
      <c r="X31" s="59">
        <v>1992572</v>
      </c>
      <c r="Y31" s="60">
        <v>0</v>
      </c>
      <c r="Z31" s="61">
        <v>49473200</v>
      </c>
    </row>
    <row r="32" spans="1:26" ht="13.5">
      <c r="A32" s="69" t="s">
        <v>50</v>
      </c>
      <c r="B32" s="21">
        <f>SUM(B28:B31)</f>
        <v>206004738</v>
      </c>
      <c r="C32" s="21">
        <f>SUM(C28:C31)</f>
        <v>0</v>
      </c>
      <c r="D32" s="98">
        <f aca="true" t="shared" si="5" ref="D32:Z32">SUM(D28:D31)</f>
        <v>252243036</v>
      </c>
      <c r="E32" s="99">
        <f t="shared" si="5"/>
        <v>252243036</v>
      </c>
      <c r="F32" s="99">
        <f t="shared" si="5"/>
        <v>1426862</v>
      </c>
      <c r="G32" s="99">
        <f t="shared" si="5"/>
        <v>10136768</v>
      </c>
      <c r="H32" s="99">
        <f t="shared" si="5"/>
        <v>15683914</v>
      </c>
      <c r="I32" s="99">
        <f t="shared" si="5"/>
        <v>27247544</v>
      </c>
      <c r="J32" s="99">
        <f t="shared" si="5"/>
        <v>0</v>
      </c>
      <c r="K32" s="99">
        <f t="shared" si="5"/>
        <v>0</v>
      </c>
      <c r="L32" s="99">
        <f t="shared" si="5"/>
        <v>0</v>
      </c>
      <c r="M32" s="99">
        <f t="shared" si="5"/>
        <v>0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27247544</v>
      </c>
      <c r="W32" s="99">
        <f t="shared" si="5"/>
        <v>0</v>
      </c>
      <c r="X32" s="99">
        <f t="shared" si="5"/>
        <v>27247544</v>
      </c>
      <c r="Y32" s="100">
        <f>+IF(W32&lt;&gt;0,(X32/W32)*100,0)</f>
        <v>0</v>
      </c>
      <c r="Z32" s="101">
        <f t="shared" si="5"/>
        <v>252243036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893200702</v>
      </c>
      <c r="C35" s="18">
        <v>0</v>
      </c>
      <c r="D35" s="58">
        <v>631971084</v>
      </c>
      <c r="E35" s="59">
        <v>631971084</v>
      </c>
      <c r="F35" s="59">
        <v>806883773</v>
      </c>
      <c r="G35" s="59">
        <v>800846234</v>
      </c>
      <c r="H35" s="59">
        <v>895453603</v>
      </c>
      <c r="I35" s="59">
        <v>895453603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895453603</v>
      </c>
      <c r="W35" s="59">
        <v>157992771</v>
      </c>
      <c r="X35" s="59">
        <v>737460832</v>
      </c>
      <c r="Y35" s="60">
        <v>466.77</v>
      </c>
      <c r="Z35" s="61">
        <v>631971084</v>
      </c>
    </row>
    <row r="36" spans="1:26" ht="13.5">
      <c r="A36" s="57" t="s">
        <v>53</v>
      </c>
      <c r="B36" s="18">
        <v>2570623981</v>
      </c>
      <c r="C36" s="18">
        <v>0</v>
      </c>
      <c r="D36" s="58">
        <v>2810459714</v>
      </c>
      <c r="E36" s="59">
        <v>2810459714</v>
      </c>
      <c r="F36" s="59">
        <v>2701992193</v>
      </c>
      <c r="G36" s="59">
        <v>2722393708</v>
      </c>
      <c r="H36" s="59">
        <v>2570407936</v>
      </c>
      <c r="I36" s="59">
        <v>2570407936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2570407936</v>
      </c>
      <c r="W36" s="59">
        <v>702614929</v>
      </c>
      <c r="X36" s="59">
        <v>1867793007</v>
      </c>
      <c r="Y36" s="60">
        <v>265.83</v>
      </c>
      <c r="Z36" s="61">
        <v>2810459714</v>
      </c>
    </row>
    <row r="37" spans="1:26" ht="13.5">
      <c r="A37" s="57" t="s">
        <v>54</v>
      </c>
      <c r="B37" s="18">
        <v>384082034</v>
      </c>
      <c r="C37" s="18">
        <v>0</v>
      </c>
      <c r="D37" s="58">
        <v>290415905</v>
      </c>
      <c r="E37" s="59">
        <v>290415905</v>
      </c>
      <c r="F37" s="59">
        <v>261873570</v>
      </c>
      <c r="G37" s="59">
        <v>382575705</v>
      </c>
      <c r="H37" s="59">
        <v>323341552</v>
      </c>
      <c r="I37" s="59">
        <v>323341552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323341552</v>
      </c>
      <c r="W37" s="59">
        <v>72603976</v>
      </c>
      <c r="X37" s="59">
        <v>250737576</v>
      </c>
      <c r="Y37" s="60">
        <v>345.35</v>
      </c>
      <c r="Z37" s="61">
        <v>290415905</v>
      </c>
    </row>
    <row r="38" spans="1:26" ht="13.5">
      <c r="A38" s="57" t="s">
        <v>55</v>
      </c>
      <c r="B38" s="18">
        <v>581765184</v>
      </c>
      <c r="C38" s="18">
        <v>0</v>
      </c>
      <c r="D38" s="58">
        <v>534844326</v>
      </c>
      <c r="E38" s="59">
        <v>534844326</v>
      </c>
      <c r="F38" s="59">
        <v>713569126</v>
      </c>
      <c r="G38" s="59">
        <v>581765184</v>
      </c>
      <c r="H38" s="59">
        <v>581524511</v>
      </c>
      <c r="I38" s="59">
        <v>581524511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581524511</v>
      </c>
      <c r="W38" s="59">
        <v>133711082</v>
      </c>
      <c r="X38" s="59">
        <v>447813429</v>
      </c>
      <c r="Y38" s="60">
        <v>334.91</v>
      </c>
      <c r="Z38" s="61">
        <v>534844326</v>
      </c>
    </row>
    <row r="39" spans="1:26" ht="13.5">
      <c r="A39" s="57" t="s">
        <v>56</v>
      </c>
      <c r="B39" s="18">
        <v>2497977465</v>
      </c>
      <c r="C39" s="18">
        <v>0</v>
      </c>
      <c r="D39" s="58">
        <v>2617170569</v>
      </c>
      <c r="E39" s="59">
        <v>2617170569</v>
      </c>
      <c r="F39" s="59">
        <v>2533433269</v>
      </c>
      <c r="G39" s="59">
        <v>2558899052</v>
      </c>
      <c r="H39" s="59">
        <v>2560995477</v>
      </c>
      <c r="I39" s="59">
        <v>2560995477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2560995477</v>
      </c>
      <c r="W39" s="59">
        <v>654292642</v>
      </c>
      <c r="X39" s="59">
        <v>1906702835</v>
      </c>
      <c r="Y39" s="60">
        <v>291.41</v>
      </c>
      <c r="Z39" s="61">
        <v>2617170569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276590450</v>
      </c>
      <c r="C42" s="18">
        <v>0</v>
      </c>
      <c r="D42" s="58">
        <v>225696848</v>
      </c>
      <c r="E42" s="59">
        <v>225696848</v>
      </c>
      <c r="F42" s="59">
        <v>82035601</v>
      </c>
      <c r="G42" s="59">
        <v>2549525</v>
      </c>
      <c r="H42" s="59">
        <v>-3318103</v>
      </c>
      <c r="I42" s="59">
        <v>81267023</v>
      </c>
      <c r="J42" s="59">
        <v>0</v>
      </c>
      <c r="K42" s="59">
        <v>0</v>
      </c>
      <c r="L42" s="59">
        <v>0</v>
      </c>
      <c r="M42" s="59">
        <v>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81267023</v>
      </c>
      <c r="W42" s="59">
        <v>87687725</v>
      </c>
      <c r="X42" s="59">
        <v>-6420702</v>
      </c>
      <c r="Y42" s="60">
        <v>-7.32</v>
      </c>
      <c r="Z42" s="61">
        <v>225696848</v>
      </c>
    </row>
    <row r="43" spans="1:26" ht="13.5">
      <c r="A43" s="57" t="s">
        <v>59</v>
      </c>
      <c r="B43" s="18">
        <v>-125268177</v>
      </c>
      <c r="C43" s="18">
        <v>0</v>
      </c>
      <c r="D43" s="58">
        <v>-156368991</v>
      </c>
      <c r="E43" s="59">
        <v>-156368991</v>
      </c>
      <c r="F43" s="59">
        <v>-7686249</v>
      </c>
      <c r="G43" s="59">
        <v>-7380311</v>
      </c>
      <c r="H43" s="59">
        <v>-10101089</v>
      </c>
      <c r="I43" s="59">
        <v>-25167649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-25167649</v>
      </c>
      <c r="W43" s="59">
        <v>-12192794</v>
      </c>
      <c r="X43" s="59">
        <v>-12974855</v>
      </c>
      <c r="Y43" s="60">
        <v>106.41</v>
      </c>
      <c r="Z43" s="61">
        <v>-156368991</v>
      </c>
    </row>
    <row r="44" spans="1:26" ht="13.5">
      <c r="A44" s="57" t="s">
        <v>60</v>
      </c>
      <c r="B44" s="18">
        <v>-31004475</v>
      </c>
      <c r="C44" s="18">
        <v>0</v>
      </c>
      <c r="D44" s="58">
        <v>-19643792</v>
      </c>
      <c r="E44" s="59">
        <v>-19643792</v>
      </c>
      <c r="F44" s="59">
        <v>139875</v>
      </c>
      <c r="G44" s="59">
        <v>174287</v>
      </c>
      <c r="H44" s="59">
        <v>-60806</v>
      </c>
      <c r="I44" s="59">
        <v>253356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253356</v>
      </c>
      <c r="W44" s="59">
        <v>-186975</v>
      </c>
      <c r="X44" s="59">
        <v>440331</v>
      </c>
      <c r="Y44" s="60">
        <v>-235.5</v>
      </c>
      <c r="Z44" s="61">
        <v>-19643792</v>
      </c>
    </row>
    <row r="45" spans="1:26" ht="13.5">
      <c r="A45" s="69" t="s">
        <v>61</v>
      </c>
      <c r="B45" s="21">
        <v>387194924</v>
      </c>
      <c r="C45" s="21">
        <v>0</v>
      </c>
      <c r="D45" s="98">
        <v>436878988</v>
      </c>
      <c r="E45" s="99">
        <v>436878988</v>
      </c>
      <c r="F45" s="99">
        <v>461684151</v>
      </c>
      <c r="G45" s="99">
        <v>457027652</v>
      </c>
      <c r="H45" s="99">
        <v>443547654</v>
      </c>
      <c r="I45" s="99">
        <v>443547654</v>
      </c>
      <c r="J45" s="99">
        <v>0</v>
      </c>
      <c r="K45" s="99">
        <v>0</v>
      </c>
      <c r="L45" s="99">
        <v>0</v>
      </c>
      <c r="M45" s="99">
        <v>0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443547654</v>
      </c>
      <c r="W45" s="99">
        <v>462502879</v>
      </c>
      <c r="X45" s="99">
        <v>-18955225</v>
      </c>
      <c r="Y45" s="100">
        <v>-4.1</v>
      </c>
      <c r="Z45" s="101">
        <v>436878988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111</v>
      </c>
      <c r="B47" s="114" t="s">
        <v>96</v>
      </c>
      <c r="C47" s="114"/>
      <c r="D47" s="115" t="s">
        <v>97</v>
      </c>
      <c r="E47" s="116" t="s">
        <v>98</v>
      </c>
      <c r="F47" s="117"/>
      <c r="G47" s="117"/>
      <c r="H47" s="117"/>
      <c r="I47" s="118" t="s">
        <v>99</v>
      </c>
      <c r="J47" s="117"/>
      <c r="K47" s="117"/>
      <c r="L47" s="117"/>
      <c r="M47" s="119"/>
      <c r="N47" s="119"/>
      <c r="O47" s="119"/>
      <c r="P47" s="119"/>
      <c r="Q47" s="119"/>
      <c r="R47" s="119"/>
      <c r="S47" s="119"/>
      <c r="T47" s="119"/>
      <c r="U47" s="119"/>
      <c r="V47" s="118" t="s">
        <v>100</v>
      </c>
      <c r="W47" s="118" t="s">
        <v>101</v>
      </c>
      <c r="X47" s="118" t="s">
        <v>102</v>
      </c>
      <c r="Y47" s="118" t="s">
        <v>103</v>
      </c>
      <c r="Z47" s="120" t="s">
        <v>104</v>
      </c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58337550</v>
      </c>
      <c r="C49" s="51">
        <v>0</v>
      </c>
      <c r="D49" s="128">
        <v>8538031</v>
      </c>
      <c r="E49" s="53">
        <v>6948488</v>
      </c>
      <c r="F49" s="53">
        <v>0</v>
      </c>
      <c r="G49" s="53">
        <v>0</v>
      </c>
      <c r="H49" s="53">
        <v>0</v>
      </c>
      <c r="I49" s="53">
        <v>4475857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3442203</v>
      </c>
      <c r="W49" s="53">
        <v>3524376</v>
      </c>
      <c r="X49" s="53">
        <v>16626519</v>
      </c>
      <c r="Y49" s="53">
        <v>61308418</v>
      </c>
      <c r="Z49" s="129">
        <v>163201442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31175629</v>
      </c>
      <c r="C51" s="51">
        <v>0</v>
      </c>
      <c r="D51" s="128">
        <v>95978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29">
        <v>31271607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112</v>
      </c>
      <c r="B58" s="5">
        <f>IF(B67=0,0,+(B76/B67)*100)</f>
        <v>100.34677597586004</v>
      </c>
      <c r="C58" s="5">
        <f>IF(C67=0,0,+(C76/C67)*100)</f>
        <v>0</v>
      </c>
      <c r="D58" s="6">
        <f aca="true" t="shared" si="6" ref="D58:Z58">IF(D67=0,0,+(D76/D67)*100)</f>
        <v>96.02081503108245</v>
      </c>
      <c r="E58" s="7">
        <f t="shared" si="6"/>
        <v>96.02081503108245</v>
      </c>
      <c r="F58" s="7">
        <f t="shared" si="6"/>
        <v>83.040042508042</v>
      </c>
      <c r="G58" s="7">
        <f t="shared" si="6"/>
        <v>110.15696819292862</v>
      </c>
      <c r="H58" s="7">
        <f t="shared" si="6"/>
        <v>97.35136884325331</v>
      </c>
      <c r="I58" s="7">
        <f t="shared" si="6"/>
        <v>95.96494501849607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95.96494501849607</v>
      </c>
      <c r="W58" s="7">
        <f t="shared" si="6"/>
        <v>107.74528699008819</v>
      </c>
      <c r="X58" s="7">
        <f t="shared" si="6"/>
        <v>0</v>
      </c>
      <c r="Y58" s="7">
        <f t="shared" si="6"/>
        <v>0</v>
      </c>
      <c r="Z58" s="8">
        <f t="shared" si="6"/>
        <v>96.02081503108245</v>
      </c>
    </row>
    <row r="59" spans="1:26" ht="13.5">
      <c r="A59" s="36" t="s">
        <v>31</v>
      </c>
      <c r="B59" s="9">
        <f aca="true" t="shared" si="7" ref="B59:Z66">IF(B68=0,0,+(B77/B68)*100)</f>
        <v>107.49331421761403</v>
      </c>
      <c r="C59" s="9">
        <f t="shared" si="7"/>
        <v>0</v>
      </c>
      <c r="D59" s="2">
        <f t="shared" si="7"/>
        <v>96.00000065278316</v>
      </c>
      <c r="E59" s="10">
        <f t="shared" si="7"/>
        <v>96.00000065278316</v>
      </c>
      <c r="F59" s="10">
        <f t="shared" si="7"/>
        <v>72.78707822529803</v>
      </c>
      <c r="G59" s="10">
        <f t="shared" si="7"/>
        <v>96.27700715906607</v>
      </c>
      <c r="H59" s="10">
        <f t="shared" si="7"/>
        <v>105.12796954430674</v>
      </c>
      <c r="I59" s="10">
        <f t="shared" si="7"/>
        <v>91.25868564556582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91.25868564556582</v>
      </c>
      <c r="W59" s="10">
        <f t="shared" si="7"/>
        <v>31.04652332320694</v>
      </c>
      <c r="X59" s="10">
        <f t="shared" si="7"/>
        <v>0</v>
      </c>
      <c r="Y59" s="10">
        <f t="shared" si="7"/>
        <v>0</v>
      </c>
      <c r="Z59" s="11">
        <f t="shared" si="7"/>
        <v>96.00000065278316</v>
      </c>
    </row>
    <row r="60" spans="1:26" ht="13.5">
      <c r="A60" s="37" t="s">
        <v>32</v>
      </c>
      <c r="B60" s="12">
        <f t="shared" si="7"/>
        <v>99.03359214749126</v>
      </c>
      <c r="C60" s="12">
        <f t="shared" si="7"/>
        <v>0</v>
      </c>
      <c r="D60" s="3">
        <f t="shared" si="7"/>
        <v>95.99999995210557</v>
      </c>
      <c r="E60" s="13">
        <f t="shared" si="7"/>
        <v>95.99999995210557</v>
      </c>
      <c r="F60" s="13">
        <f t="shared" si="7"/>
        <v>84.69609321067902</v>
      </c>
      <c r="G60" s="13">
        <f t="shared" si="7"/>
        <v>115.24564093838583</v>
      </c>
      <c r="H60" s="13">
        <f t="shared" si="7"/>
        <v>97.54411415073938</v>
      </c>
      <c r="I60" s="13">
        <f t="shared" si="7"/>
        <v>97.7599343166918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97.7599343166918</v>
      </c>
      <c r="W60" s="13">
        <f t="shared" si="7"/>
        <v>102.56350894941653</v>
      </c>
      <c r="X60" s="13">
        <f t="shared" si="7"/>
        <v>0</v>
      </c>
      <c r="Y60" s="13">
        <f t="shared" si="7"/>
        <v>0</v>
      </c>
      <c r="Z60" s="14">
        <f t="shared" si="7"/>
        <v>95.99999995210557</v>
      </c>
    </row>
    <row r="61" spans="1:26" ht="13.5">
      <c r="A61" s="38" t="s">
        <v>113</v>
      </c>
      <c r="B61" s="12">
        <f t="shared" si="7"/>
        <v>99.78569575688238</v>
      </c>
      <c r="C61" s="12">
        <f t="shared" si="7"/>
        <v>0</v>
      </c>
      <c r="D61" s="3">
        <f t="shared" si="7"/>
        <v>95.9999999327331</v>
      </c>
      <c r="E61" s="13">
        <f t="shared" si="7"/>
        <v>95.9999999327331</v>
      </c>
      <c r="F61" s="13">
        <f t="shared" si="7"/>
        <v>90.7968546257647</v>
      </c>
      <c r="G61" s="13">
        <f t="shared" si="7"/>
        <v>118.19572149682487</v>
      </c>
      <c r="H61" s="13">
        <f t="shared" si="7"/>
        <v>100.06055414501891</v>
      </c>
      <c r="I61" s="13">
        <f t="shared" si="7"/>
        <v>101.85444497011842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101.85444497011842</v>
      </c>
      <c r="W61" s="13">
        <f t="shared" si="7"/>
        <v>96.94147148278664</v>
      </c>
      <c r="X61" s="13">
        <f t="shared" si="7"/>
        <v>0</v>
      </c>
      <c r="Y61" s="13">
        <f t="shared" si="7"/>
        <v>0</v>
      </c>
      <c r="Z61" s="14">
        <f t="shared" si="7"/>
        <v>95.9999999327331</v>
      </c>
    </row>
    <row r="62" spans="1:26" ht="13.5">
      <c r="A62" s="38" t="s">
        <v>114</v>
      </c>
      <c r="B62" s="12">
        <f t="shared" si="7"/>
        <v>92.685585202527</v>
      </c>
      <c r="C62" s="12">
        <f t="shared" si="7"/>
        <v>0</v>
      </c>
      <c r="D62" s="3">
        <f t="shared" si="7"/>
        <v>96.00000034936974</v>
      </c>
      <c r="E62" s="13">
        <f t="shared" si="7"/>
        <v>96.00000034936974</v>
      </c>
      <c r="F62" s="13">
        <f t="shared" si="7"/>
        <v>76.50095038632554</v>
      </c>
      <c r="G62" s="13">
        <f t="shared" si="7"/>
        <v>121.99929093712791</v>
      </c>
      <c r="H62" s="13">
        <f t="shared" si="7"/>
        <v>79.74739184791049</v>
      </c>
      <c r="I62" s="13">
        <f t="shared" si="7"/>
        <v>89.61498159167303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89.61498159167303</v>
      </c>
      <c r="W62" s="13">
        <f t="shared" si="7"/>
        <v>66.72989708555815</v>
      </c>
      <c r="X62" s="13">
        <f t="shared" si="7"/>
        <v>0</v>
      </c>
      <c r="Y62" s="13">
        <f t="shared" si="7"/>
        <v>0</v>
      </c>
      <c r="Z62" s="14">
        <f t="shared" si="7"/>
        <v>96.00000034936974</v>
      </c>
    </row>
    <row r="63" spans="1:26" ht="13.5">
      <c r="A63" s="38" t="s">
        <v>115</v>
      </c>
      <c r="B63" s="12">
        <f t="shared" si="7"/>
        <v>81.37152532262579</v>
      </c>
      <c r="C63" s="12">
        <f t="shared" si="7"/>
        <v>0</v>
      </c>
      <c r="D63" s="3">
        <f t="shared" si="7"/>
        <v>96.00000048233133</v>
      </c>
      <c r="E63" s="13">
        <f t="shared" si="7"/>
        <v>96.00000048233133</v>
      </c>
      <c r="F63" s="13">
        <f t="shared" si="7"/>
        <v>55.29155373483368</v>
      </c>
      <c r="G63" s="13">
        <f t="shared" si="7"/>
        <v>84.7871505197807</v>
      </c>
      <c r="H63" s="13">
        <f t="shared" si="7"/>
        <v>88.27213816890206</v>
      </c>
      <c r="I63" s="13">
        <f t="shared" si="7"/>
        <v>73.99801379005768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73.99801379005768</v>
      </c>
      <c r="W63" s="13">
        <f t="shared" si="7"/>
        <v>32.25883121466121</v>
      </c>
      <c r="X63" s="13">
        <f t="shared" si="7"/>
        <v>0</v>
      </c>
      <c r="Y63" s="13">
        <f t="shared" si="7"/>
        <v>0</v>
      </c>
      <c r="Z63" s="14">
        <f t="shared" si="7"/>
        <v>96.00000048233133</v>
      </c>
    </row>
    <row r="64" spans="1:26" ht="13.5">
      <c r="A64" s="38" t="s">
        <v>116</v>
      </c>
      <c r="B64" s="12">
        <f t="shared" si="7"/>
        <v>92.9231842940172</v>
      </c>
      <c r="C64" s="12">
        <f t="shared" si="7"/>
        <v>0</v>
      </c>
      <c r="D64" s="3">
        <f t="shared" si="7"/>
        <v>95.99999575258626</v>
      </c>
      <c r="E64" s="13">
        <f t="shared" si="7"/>
        <v>95.99999575258626</v>
      </c>
      <c r="F64" s="13">
        <f t="shared" si="7"/>
        <v>62.001404127523315</v>
      </c>
      <c r="G64" s="13">
        <f t="shared" si="7"/>
        <v>106.55126385535081</v>
      </c>
      <c r="H64" s="13">
        <f t="shared" si="7"/>
        <v>108.85047822137568</v>
      </c>
      <c r="I64" s="13">
        <f t="shared" si="7"/>
        <v>89.31377389603666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89.31377389603666</v>
      </c>
      <c r="W64" s="13">
        <f t="shared" si="7"/>
        <v>32.555200354397726</v>
      </c>
      <c r="X64" s="13">
        <f t="shared" si="7"/>
        <v>0</v>
      </c>
      <c r="Y64" s="13">
        <f t="shared" si="7"/>
        <v>0</v>
      </c>
      <c r="Z64" s="14">
        <f t="shared" si="7"/>
        <v>95.99999575258626</v>
      </c>
    </row>
    <row r="65" spans="1:26" ht="13.5">
      <c r="A65" s="38" t="s">
        <v>117</v>
      </c>
      <c r="B65" s="12">
        <f t="shared" si="7"/>
        <v>4404.5001305003225</v>
      </c>
      <c r="C65" s="12">
        <f t="shared" si="7"/>
        <v>0</v>
      </c>
      <c r="D65" s="3">
        <f t="shared" si="7"/>
        <v>96.00030339038757</v>
      </c>
      <c r="E65" s="13">
        <f t="shared" si="7"/>
        <v>96.00030339038757</v>
      </c>
      <c r="F65" s="13">
        <f t="shared" si="7"/>
        <v>4812.4948376196735</v>
      </c>
      <c r="G65" s="13">
        <f t="shared" si="7"/>
        <v>1284.5632586194056</v>
      </c>
      <c r="H65" s="13">
        <f t="shared" si="7"/>
        <v>2682.722593531536</v>
      </c>
      <c r="I65" s="13">
        <f t="shared" si="7"/>
        <v>2923.8321576319995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2923.8321576319995</v>
      </c>
      <c r="W65" s="13">
        <f t="shared" si="7"/>
        <v>15.990503743518856</v>
      </c>
      <c r="X65" s="13">
        <f t="shared" si="7"/>
        <v>0</v>
      </c>
      <c r="Y65" s="13">
        <f t="shared" si="7"/>
        <v>0</v>
      </c>
      <c r="Z65" s="14">
        <f t="shared" si="7"/>
        <v>96.00030339038757</v>
      </c>
    </row>
    <row r="66" spans="1:26" ht="13.5">
      <c r="A66" s="39" t="s">
        <v>118</v>
      </c>
      <c r="B66" s="15">
        <f t="shared" si="7"/>
        <v>34.697892338372384</v>
      </c>
      <c r="C66" s="15">
        <f t="shared" si="7"/>
        <v>0</v>
      </c>
      <c r="D66" s="4">
        <f t="shared" si="7"/>
        <v>100.00004553288271</v>
      </c>
      <c r="E66" s="16">
        <f t="shared" si="7"/>
        <v>100.00004553288271</v>
      </c>
      <c r="F66" s="16">
        <f t="shared" si="7"/>
        <v>1.8972147428179476</v>
      </c>
      <c r="G66" s="16">
        <f t="shared" si="7"/>
        <v>-0.8022274240840229</v>
      </c>
      <c r="H66" s="16">
        <f t="shared" si="7"/>
        <v>-0.01660060498165347</v>
      </c>
      <c r="I66" s="16">
        <f t="shared" si="7"/>
        <v>-1.2980958458640153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-1.2980958458640153</v>
      </c>
      <c r="W66" s="16">
        <f t="shared" si="7"/>
        <v>79.88413703698703</v>
      </c>
      <c r="X66" s="16">
        <f t="shared" si="7"/>
        <v>0</v>
      </c>
      <c r="Y66" s="16">
        <f t="shared" si="7"/>
        <v>0</v>
      </c>
      <c r="Z66" s="17">
        <f t="shared" si="7"/>
        <v>100.00004553288271</v>
      </c>
    </row>
    <row r="67" spans="1:26" ht="13.5" hidden="1">
      <c r="A67" s="40" t="s">
        <v>119</v>
      </c>
      <c r="B67" s="23">
        <v>799527993</v>
      </c>
      <c r="C67" s="23"/>
      <c r="D67" s="24">
        <v>844101550</v>
      </c>
      <c r="E67" s="25">
        <v>844101550</v>
      </c>
      <c r="F67" s="25">
        <v>74647522</v>
      </c>
      <c r="G67" s="25">
        <v>60689429</v>
      </c>
      <c r="H67" s="25">
        <v>74656941</v>
      </c>
      <c r="I67" s="25">
        <v>209993892</v>
      </c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>
        <v>209993892</v>
      </c>
      <c r="W67" s="25">
        <v>211025389</v>
      </c>
      <c r="X67" s="25"/>
      <c r="Y67" s="24"/>
      <c r="Z67" s="26">
        <v>844101550</v>
      </c>
    </row>
    <row r="68" spans="1:26" ht="13.5" hidden="1">
      <c r="A68" s="36" t="s">
        <v>31</v>
      </c>
      <c r="B68" s="18">
        <v>154010771</v>
      </c>
      <c r="C68" s="18"/>
      <c r="D68" s="19">
        <v>171573053</v>
      </c>
      <c r="E68" s="20">
        <v>171573053</v>
      </c>
      <c r="F68" s="20">
        <v>14191611</v>
      </c>
      <c r="G68" s="20">
        <v>14004620</v>
      </c>
      <c r="H68" s="20">
        <v>13833604</v>
      </c>
      <c r="I68" s="20">
        <v>42029835</v>
      </c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>
        <v>42029835</v>
      </c>
      <c r="W68" s="20">
        <v>177690144</v>
      </c>
      <c r="X68" s="20"/>
      <c r="Y68" s="19"/>
      <c r="Z68" s="22">
        <v>171573053</v>
      </c>
    </row>
    <row r="69" spans="1:26" ht="13.5" hidden="1">
      <c r="A69" s="37" t="s">
        <v>32</v>
      </c>
      <c r="B69" s="18">
        <v>641585329</v>
      </c>
      <c r="C69" s="18"/>
      <c r="D69" s="19">
        <v>668136067</v>
      </c>
      <c r="E69" s="20">
        <v>668136067</v>
      </c>
      <c r="F69" s="20">
        <v>61004083</v>
      </c>
      <c r="G69" s="20">
        <v>46312720</v>
      </c>
      <c r="H69" s="20">
        <v>59600490</v>
      </c>
      <c r="I69" s="20">
        <v>166917293</v>
      </c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>
        <v>166917293</v>
      </c>
      <c r="W69" s="20">
        <v>167034018</v>
      </c>
      <c r="X69" s="20"/>
      <c r="Y69" s="19"/>
      <c r="Z69" s="22">
        <v>668136067</v>
      </c>
    </row>
    <row r="70" spans="1:26" ht="13.5" hidden="1">
      <c r="A70" s="38" t="s">
        <v>113</v>
      </c>
      <c r="B70" s="18">
        <v>445930508</v>
      </c>
      <c r="C70" s="18"/>
      <c r="D70" s="19">
        <v>475716917</v>
      </c>
      <c r="E70" s="20">
        <v>475716917</v>
      </c>
      <c r="F70" s="20">
        <v>41329772</v>
      </c>
      <c r="G70" s="20">
        <v>32491924</v>
      </c>
      <c r="H70" s="20">
        <v>41224263</v>
      </c>
      <c r="I70" s="20">
        <v>115045959</v>
      </c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>
        <v>115045959</v>
      </c>
      <c r="W70" s="20">
        <v>122997905</v>
      </c>
      <c r="X70" s="20"/>
      <c r="Y70" s="19"/>
      <c r="Z70" s="22">
        <v>475716917</v>
      </c>
    </row>
    <row r="71" spans="1:26" ht="13.5" hidden="1">
      <c r="A71" s="38" t="s">
        <v>114</v>
      </c>
      <c r="B71" s="18">
        <v>91035868</v>
      </c>
      <c r="C71" s="18"/>
      <c r="D71" s="19">
        <v>91593508</v>
      </c>
      <c r="E71" s="20">
        <v>91593508</v>
      </c>
      <c r="F71" s="20">
        <v>7924146</v>
      </c>
      <c r="G71" s="20">
        <v>5931773</v>
      </c>
      <c r="H71" s="20">
        <v>8936212</v>
      </c>
      <c r="I71" s="20">
        <v>22792131</v>
      </c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>
        <v>22792131</v>
      </c>
      <c r="W71" s="20">
        <v>32371550</v>
      </c>
      <c r="X71" s="20"/>
      <c r="Y71" s="19"/>
      <c r="Z71" s="22">
        <v>91593508</v>
      </c>
    </row>
    <row r="72" spans="1:26" ht="13.5" hidden="1">
      <c r="A72" s="38" t="s">
        <v>115</v>
      </c>
      <c r="B72" s="18">
        <v>63811392</v>
      </c>
      <c r="C72" s="18"/>
      <c r="D72" s="19">
        <v>58051382</v>
      </c>
      <c r="E72" s="20">
        <v>58051382</v>
      </c>
      <c r="F72" s="20">
        <v>7014556</v>
      </c>
      <c r="G72" s="20">
        <v>4547110</v>
      </c>
      <c r="H72" s="20">
        <v>5755738</v>
      </c>
      <c r="I72" s="20">
        <v>17317404</v>
      </c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>
        <v>17317404</v>
      </c>
      <c r="W72" s="20">
        <v>51469109</v>
      </c>
      <c r="X72" s="20"/>
      <c r="Y72" s="19"/>
      <c r="Z72" s="22">
        <v>58051382</v>
      </c>
    </row>
    <row r="73" spans="1:26" ht="13.5" hidden="1">
      <c r="A73" s="38" t="s">
        <v>116</v>
      </c>
      <c r="B73" s="18">
        <v>40432083</v>
      </c>
      <c r="C73" s="18"/>
      <c r="D73" s="19">
        <v>42378730</v>
      </c>
      <c r="E73" s="20">
        <v>42378730</v>
      </c>
      <c r="F73" s="20">
        <v>4708974</v>
      </c>
      <c r="G73" s="20">
        <v>3315055</v>
      </c>
      <c r="H73" s="20">
        <v>3658243</v>
      </c>
      <c r="I73" s="20">
        <v>11682272</v>
      </c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>
        <v>11682272</v>
      </c>
      <c r="W73" s="20">
        <v>42429166</v>
      </c>
      <c r="X73" s="20"/>
      <c r="Y73" s="19"/>
      <c r="Z73" s="22">
        <v>42378730</v>
      </c>
    </row>
    <row r="74" spans="1:26" ht="13.5" hidden="1">
      <c r="A74" s="38" t="s">
        <v>117</v>
      </c>
      <c r="B74" s="18">
        <v>375478</v>
      </c>
      <c r="C74" s="18"/>
      <c r="D74" s="19">
        <v>395530</v>
      </c>
      <c r="E74" s="20">
        <v>395530</v>
      </c>
      <c r="F74" s="20">
        <v>26635</v>
      </c>
      <c r="G74" s="20">
        <v>26858</v>
      </c>
      <c r="H74" s="20">
        <v>26034</v>
      </c>
      <c r="I74" s="20">
        <v>79527</v>
      </c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>
        <v>79527</v>
      </c>
      <c r="W74" s="20">
        <v>389206</v>
      </c>
      <c r="X74" s="20"/>
      <c r="Y74" s="19"/>
      <c r="Z74" s="22">
        <v>395530</v>
      </c>
    </row>
    <row r="75" spans="1:26" ht="13.5" hidden="1">
      <c r="A75" s="39" t="s">
        <v>118</v>
      </c>
      <c r="B75" s="27">
        <v>3931893</v>
      </c>
      <c r="C75" s="27"/>
      <c r="D75" s="28">
        <v>4392430</v>
      </c>
      <c r="E75" s="29">
        <v>4392430</v>
      </c>
      <c r="F75" s="29">
        <v>-548172</v>
      </c>
      <c r="G75" s="29">
        <v>372089</v>
      </c>
      <c r="H75" s="29">
        <v>1222847</v>
      </c>
      <c r="I75" s="29">
        <v>1046764</v>
      </c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>
        <v>1046764</v>
      </c>
      <c r="W75" s="29">
        <v>1110795</v>
      </c>
      <c r="X75" s="29"/>
      <c r="Y75" s="28"/>
      <c r="Z75" s="30">
        <v>4392430</v>
      </c>
    </row>
    <row r="76" spans="1:26" ht="13.5" hidden="1">
      <c r="A76" s="41" t="s">
        <v>120</v>
      </c>
      <c r="B76" s="31">
        <v>802300564</v>
      </c>
      <c r="C76" s="31"/>
      <c r="D76" s="32">
        <v>810513188</v>
      </c>
      <c r="E76" s="33">
        <v>810513188</v>
      </c>
      <c r="F76" s="33">
        <v>61987334</v>
      </c>
      <c r="G76" s="33">
        <v>66853635</v>
      </c>
      <c r="H76" s="33">
        <v>72679554</v>
      </c>
      <c r="I76" s="33">
        <v>201520523</v>
      </c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>
        <v>201520523</v>
      </c>
      <c r="W76" s="33">
        <v>227369911</v>
      </c>
      <c r="X76" s="33"/>
      <c r="Y76" s="32"/>
      <c r="Z76" s="34">
        <v>810513188</v>
      </c>
    </row>
    <row r="77" spans="1:26" ht="13.5" hidden="1">
      <c r="A77" s="36" t="s">
        <v>31</v>
      </c>
      <c r="B77" s="18">
        <v>165551282</v>
      </c>
      <c r="C77" s="18"/>
      <c r="D77" s="19">
        <v>164710132</v>
      </c>
      <c r="E77" s="20">
        <v>164710132</v>
      </c>
      <c r="F77" s="20">
        <v>10329659</v>
      </c>
      <c r="G77" s="20">
        <v>13483229</v>
      </c>
      <c r="H77" s="20">
        <v>14542987</v>
      </c>
      <c r="I77" s="20">
        <v>38355875</v>
      </c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>
        <v>38355875</v>
      </c>
      <c r="W77" s="20">
        <v>55166612</v>
      </c>
      <c r="X77" s="20"/>
      <c r="Y77" s="19"/>
      <c r="Z77" s="22">
        <v>164710132</v>
      </c>
    </row>
    <row r="78" spans="1:26" ht="13.5" hidden="1">
      <c r="A78" s="37" t="s">
        <v>32</v>
      </c>
      <c r="B78" s="18">
        <v>635384998</v>
      </c>
      <c r="C78" s="18"/>
      <c r="D78" s="19">
        <v>641410624</v>
      </c>
      <c r="E78" s="20">
        <v>641410624</v>
      </c>
      <c r="F78" s="20">
        <v>51668075</v>
      </c>
      <c r="G78" s="20">
        <v>53373391</v>
      </c>
      <c r="H78" s="20">
        <v>58136770</v>
      </c>
      <c r="I78" s="20">
        <v>163178236</v>
      </c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>
        <v>163178236</v>
      </c>
      <c r="W78" s="20">
        <v>171315950</v>
      </c>
      <c r="X78" s="20"/>
      <c r="Y78" s="19"/>
      <c r="Z78" s="22">
        <v>641410624</v>
      </c>
    </row>
    <row r="79" spans="1:26" ht="13.5" hidden="1">
      <c r="A79" s="38" t="s">
        <v>113</v>
      </c>
      <c r="B79" s="18">
        <v>444974860</v>
      </c>
      <c r="C79" s="18"/>
      <c r="D79" s="19">
        <v>456688240</v>
      </c>
      <c r="E79" s="20">
        <v>456688240</v>
      </c>
      <c r="F79" s="20">
        <v>37526133</v>
      </c>
      <c r="G79" s="20">
        <v>38404064</v>
      </c>
      <c r="H79" s="20">
        <v>41249226</v>
      </c>
      <c r="I79" s="20">
        <v>117179423</v>
      </c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>
        <v>117179423</v>
      </c>
      <c r="W79" s="20">
        <v>119235979</v>
      </c>
      <c r="X79" s="20"/>
      <c r="Y79" s="19"/>
      <c r="Z79" s="22">
        <v>456688240</v>
      </c>
    </row>
    <row r="80" spans="1:26" ht="13.5" hidden="1">
      <c r="A80" s="38" t="s">
        <v>114</v>
      </c>
      <c r="B80" s="18">
        <v>84377127</v>
      </c>
      <c r="C80" s="18"/>
      <c r="D80" s="19">
        <v>87929768</v>
      </c>
      <c r="E80" s="20">
        <v>87929768</v>
      </c>
      <c r="F80" s="20">
        <v>6062047</v>
      </c>
      <c r="G80" s="20">
        <v>7236721</v>
      </c>
      <c r="H80" s="20">
        <v>7126396</v>
      </c>
      <c r="I80" s="20">
        <v>20425164</v>
      </c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>
        <v>20425164</v>
      </c>
      <c r="W80" s="20">
        <v>21601502</v>
      </c>
      <c r="X80" s="20"/>
      <c r="Y80" s="19"/>
      <c r="Z80" s="22">
        <v>87929768</v>
      </c>
    </row>
    <row r="81" spans="1:26" ht="13.5" hidden="1">
      <c r="A81" s="38" t="s">
        <v>115</v>
      </c>
      <c r="B81" s="18">
        <v>51924303</v>
      </c>
      <c r="C81" s="18"/>
      <c r="D81" s="19">
        <v>55729327</v>
      </c>
      <c r="E81" s="20">
        <v>55729327</v>
      </c>
      <c r="F81" s="20">
        <v>3878457</v>
      </c>
      <c r="G81" s="20">
        <v>3855365</v>
      </c>
      <c r="H81" s="20">
        <v>5080713</v>
      </c>
      <c r="I81" s="20">
        <v>12814535</v>
      </c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>
        <v>12814535</v>
      </c>
      <c r="W81" s="20">
        <v>16603333</v>
      </c>
      <c r="X81" s="20"/>
      <c r="Y81" s="19"/>
      <c r="Z81" s="22">
        <v>55729327</v>
      </c>
    </row>
    <row r="82" spans="1:26" ht="13.5" hidden="1">
      <c r="A82" s="38" t="s">
        <v>116</v>
      </c>
      <c r="B82" s="18">
        <v>37570779</v>
      </c>
      <c r="C82" s="18"/>
      <c r="D82" s="19">
        <v>40683579</v>
      </c>
      <c r="E82" s="20">
        <v>40683579</v>
      </c>
      <c r="F82" s="20">
        <v>2919630</v>
      </c>
      <c r="G82" s="20">
        <v>3532233</v>
      </c>
      <c r="H82" s="20">
        <v>3982015</v>
      </c>
      <c r="I82" s="20">
        <v>10433878</v>
      </c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>
        <v>10433878</v>
      </c>
      <c r="W82" s="20">
        <v>13812900</v>
      </c>
      <c r="X82" s="20"/>
      <c r="Y82" s="19"/>
      <c r="Z82" s="22">
        <v>40683579</v>
      </c>
    </row>
    <row r="83" spans="1:26" ht="13.5" hidden="1">
      <c r="A83" s="38" t="s">
        <v>117</v>
      </c>
      <c r="B83" s="18">
        <v>16537929</v>
      </c>
      <c r="C83" s="18"/>
      <c r="D83" s="19">
        <v>379710</v>
      </c>
      <c r="E83" s="20">
        <v>379710</v>
      </c>
      <c r="F83" s="20">
        <v>1281808</v>
      </c>
      <c r="G83" s="20">
        <v>345008</v>
      </c>
      <c r="H83" s="20">
        <v>698420</v>
      </c>
      <c r="I83" s="20">
        <v>2325236</v>
      </c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>
        <v>2325236</v>
      </c>
      <c r="W83" s="20">
        <v>62236</v>
      </c>
      <c r="X83" s="20"/>
      <c r="Y83" s="19"/>
      <c r="Z83" s="22">
        <v>379710</v>
      </c>
    </row>
    <row r="84" spans="1:26" ht="13.5" hidden="1">
      <c r="A84" s="39" t="s">
        <v>118</v>
      </c>
      <c r="B84" s="27">
        <v>1364284</v>
      </c>
      <c r="C84" s="27"/>
      <c r="D84" s="28">
        <v>4392432</v>
      </c>
      <c r="E84" s="29">
        <v>4392432</v>
      </c>
      <c r="F84" s="29">
        <v>-10400</v>
      </c>
      <c r="G84" s="29">
        <v>-2985</v>
      </c>
      <c r="H84" s="29">
        <v>-203</v>
      </c>
      <c r="I84" s="29">
        <v>-13588</v>
      </c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>
        <v>-13588</v>
      </c>
      <c r="W84" s="29">
        <v>887349</v>
      </c>
      <c r="X84" s="29"/>
      <c r="Y84" s="28"/>
      <c r="Z84" s="30">
        <v>4392432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133" t="s">
        <v>87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50088746</v>
      </c>
      <c r="C5" s="18">
        <v>0</v>
      </c>
      <c r="D5" s="58">
        <v>61549078</v>
      </c>
      <c r="E5" s="59">
        <v>61549078</v>
      </c>
      <c r="F5" s="59">
        <v>61391863</v>
      </c>
      <c r="G5" s="59">
        <v>11238</v>
      </c>
      <c r="H5" s="59">
        <v>-28030</v>
      </c>
      <c r="I5" s="59">
        <v>61375071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61375071</v>
      </c>
      <c r="W5" s="59">
        <v>30774728</v>
      </c>
      <c r="X5" s="59">
        <v>30600343</v>
      </c>
      <c r="Y5" s="60">
        <v>99.43</v>
      </c>
      <c r="Z5" s="61">
        <v>61549078</v>
      </c>
    </row>
    <row r="6" spans="1:26" ht="13.5">
      <c r="A6" s="57" t="s">
        <v>32</v>
      </c>
      <c r="B6" s="18">
        <v>234574729</v>
      </c>
      <c r="C6" s="18">
        <v>0</v>
      </c>
      <c r="D6" s="58">
        <v>281238846</v>
      </c>
      <c r="E6" s="59">
        <v>281238846</v>
      </c>
      <c r="F6" s="59">
        <v>63031760</v>
      </c>
      <c r="G6" s="59">
        <v>17704505</v>
      </c>
      <c r="H6" s="59">
        <v>18184702</v>
      </c>
      <c r="I6" s="59">
        <v>98920967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98920967</v>
      </c>
      <c r="W6" s="59">
        <v>58846975</v>
      </c>
      <c r="X6" s="59">
        <v>40073992</v>
      </c>
      <c r="Y6" s="60">
        <v>68.1</v>
      </c>
      <c r="Z6" s="61">
        <v>281238846</v>
      </c>
    </row>
    <row r="7" spans="1:26" ht="13.5">
      <c r="A7" s="57" t="s">
        <v>33</v>
      </c>
      <c r="B7" s="18">
        <v>1527953</v>
      </c>
      <c r="C7" s="18">
        <v>0</v>
      </c>
      <c r="D7" s="58">
        <v>1951500</v>
      </c>
      <c r="E7" s="59">
        <v>1951500</v>
      </c>
      <c r="F7" s="59">
        <v>82139</v>
      </c>
      <c r="G7" s="59">
        <v>9544</v>
      </c>
      <c r="H7" s="59">
        <v>74254</v>
      </c>
      <c r="I7" s="59">
        <v>165937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165937</v>
      </c>
      <c r="W7" s="59">
        <v>487875</v>
      </c>
      <c r="X7" s="59">
        <v>-321938</v>
      </c>
      <c r="Y7" s="60">
        <v>-65.99</v>
      </c>
      <c r="Z7" s="61">
        <v>1951500</v>
      </c>
    </row>
    <row r="8" spans="1:26" ht="13.5">
      <c r="A8" s="57" t="s">
        <v>34</v>
      </c>
      <c r="B8" s="18">
        <v>85279792</v>
      </c>
      <c r="C8" s="18">
        <v>0</v>
      </c>
      <c r="D8" s="58">
        <v>77260000</v>
      </c>
      <c r="E8" s="59">
        <v>77260000</v>
      </c>
      <c r="F8" s="59">
        <v>20755000</v>
      </c>
      <c r="G8" s="59">
        <v>0</v>
      </c>
      <c r="H8" s="59">
        <v>0</v>
      </c>
      <c r="I8" s="59">
        <v>20755000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20755000</v>
      </c>
      <c r="W8" s="59">
        <v>19315000</v>
      </c>
      <c r="X8" s="59">
        <v>1440000</v>
      </c>
      <c r="Y8" s="60">
        <v>7.46</v>
      </c>
      <c r="Z8" s="61">
        <v>77260000</v>
      </c>
    </row>
    <row r="9" spans="1:26" ht="13.5">
      <c r="A9" s="57" t="s">
        <v>35</v>
      </c>
      <c r="B9" s="18">
        <v>23113179</v>
      </c>
      <c r="C9" s="18">
        <v>0</v>
      </c>
      <c r="D9" s="58">
        <v>39277529</v>
      </c>
      <c r="E9" s="59">
        <v>39277529</v>
      </c>
      <c r="F9" s="59">
        <v>1411448</v>
      </c>
      <c r="G9" s="59">
        <v>2026933</v>
      </c>
      <c r="H9" s="59">
        <v>2376833</v>
      </c>
      <c r="I9" s="59">
        <v>5815214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5815214</v>
      </c>
      <c r="W9" s="59">
        <v>9444384</v>
      </c>
      <c r="X9" s="59">
        <v>-3629170</v>
      </c>
      <c r="Y9" s="60">
        <v>-38.43</v>
      </c>
      <c r="Z9" s="61">
        <v>39277529</v>
      </c>
    </row>
    <row r="10" spans="1:26" ht="25.5">
      <c r="A10" s="62" t="s">
        <v>105</v>
      </c>
      <c r="B10" s="63">
        <f>SUM(B5:B9)</f>
        <v>394584399</v>
      </c>
      <c r="C10" s="63">
        <f>SUM(C5:C9)</f>
        <v>0</v>
      </c>
      <c r="D10" s="64">
        <f aca="true" t="shared" si="0" ref="D10:Z10">SUM(D5:D9)</f>
        <v>461276953</v>
      </c>
      <c r="E10" s="65">
        <f t="shared" si="0"/>
        <v>461276953</v>
      </c>
      <c r="F10" s="65">
        <f t="shared" si="0"/>
        <v>146672210</v>
      </c>
      <c r="G10" s="65">
        <f t="shared" si="0"/>
        <v>19752220</v>
      </c>
      <c r="H10" s="65">
        <f t="shared" si="0"/>
        <v>20607759</v>
      </c>
      <c r="I10" s="65">
        <f t="shared" si="0"/>
        <v>187032189</v>
      </c>
      <c r="J10" s="65">
        <f t="shared" si="0"/>
        <v>0</v>
      </c>
      <c r="K10" s="65">
        <f t="shared" si="0"/>
        <v>0</v>
      </c>
      <c r="L10" s="65">
        <f t="shared" si="0"/>
        <v>0</v>
      </c>
      <c r="M10" s="65">
        <f t="shared" si="0"/>
        <v>0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187032189</v>
      </c>
      <c r="W10" s="65">
        <f t="shared" si="0"/>
        <v>118868962</v>
      </c>
      <c r="X10" s="65">
        <f t="shared" si="0"/>
        <v>68163227</v>
      </c>
      <c r="Y10" s="66">
        <f>+IF(W10&lt;&gt;0,(X10/W10)*100,0)</f>
        <v>57.34316667121229</v>
      </c>
      <c r="Z10" s="67">
        <f t="shared" si="0"/>
        <v>461276953</v>
      </c>
    </row>
    <row r="11" spans="1:26" ht="13.5">
      <c r="A11" s="57" t="s">
        <v>36</v>
      </c>
      <c r="B11" s="18">
        <v>152595929</v>
      </c>
      <c r="C11" s="18">
        <v>0</v>
      </c>
      <c r="D11" s="58">
        <v>149021817</v>
      </c>
      <c r="E11" s="59">
        <v>149021817</v>
      </c>
      <c r="F11" s="59">
        <v>11489247</v>
      </c>
      <c r="G11" s="59">
        <v>12494353</v>
      </c>
      <c r="H11" s="59">
        <v>11997243</v>
      </c>
      <c r="I11" s="59">
        <v>35980843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35980843</v>
      </c>
      <c r="W11" s="59">
        <v>36905454</v>
      </c>
      <c r="X11" s="59">
        <v>-924611</v>
      </c>
      <c r="Y11" s="60">
        <v>-2.51</v>
      </c>
      <c r="Z11" s="61">
        <v>149021817</v>
      </c>
    </row>
    <row r="12" spans="1:26" ht="13.5">
      <c r="A12" s="57" t="s">
        <v>37</v>
      </c>
      <c r="B12" s="18">
        <v>8335730</v>
      </c>
      <c r="C12" s="18">
        <v>0</v>
      </c>
      <c r="D12" s="58">
        <v>8756897</v>
      </c>
      <c r="E12" s="59">
        <v>8756897</v>
      </c>
      <c r="F12" s="59">
        <v>657084</v>
      </c>
      <c r="G12" s="59">
        <v>664489</v>
      </c>
      <c r="H12" s="59">
        <v>688648</v>
      </c>
      <c r="I12" s="59">
        <v>2010221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2010221</v>
      </c>
      <c r="W12" s="59">
        <v>2189223</v>
      </c>
      <c r="X12" s="59">
        <v>-179002</v>
      </c>
      <c r="Y12" s="60">
        <v>-8.18</v>
      </c>
      <c r="Z12" s="61">
        <v>8756897</v>
      </c>
    </row>
    <row r="13" spans="1:26" ht="13.5">
      <c r="A13" s="57" t="s">
        <v>106</v>
      </c>
      <c r="B13" s="18">
        <v>19248578</v>
      </c>
      <c r="C13" s="18">
        <v>0</v>
      </c>
      <c r="D13" s="58">
        <v>19393524</v>
      </c>
      <c r="E13" s="59">
        <v>19393524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4848381</v>
      </c>
      <c r="X13" s="59">
        <v>-4848381</v>
      </c>
      <c r="Y13" s="60">
        <v>-100</v>
      </c>
      <c r="Z13" s="61">
        <v>19393524</v>
      </c>
    </row>
    <row r="14" spans="1:26" ht="13.5">
      <c r="A14" s="57" t="s">
        <v>38</v>
      </c>
      <c r="B14" s="18">
        <v>11439686</v>
      </c>
      <c r="C14" s="18">
        <v>0</v>
      </c>
      <c r="D14" s="58">
        <v>10228080</v>
      </c>
      <c r="E14" s="59">
        <v>10228080</v>
      </c>
      <c r="F14" s="59">
        <v>0</v>
      </c>
      <c r="G14" s="59">
        <v>10370</v>
      </c>
      <c r="H14" s="59">
        <v>9908</v>
      </c>
      <c r="I14" s="59">
        <v>20278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20278</v>
      </c>
      <c r="W14" s="59">
        <v>0</v>
      </c>
      <c r="X14" s="59">
        <v>20278</v>
      </c>
      <c r="Y14" s="60">
        <v>0</v>
      </c>
      <c r="Z14" s="61">
        <v>10228080</v>
      </c>
    </row>
    <row r="15" spans="1:26" ht="13.5">
      <c r="A15" s="57" t="s">
        <v>39</v>
      </c>
      <c r="B15" s="18">
        <v>114640074</v>
      </c>
      <c r="C15" s="18">
        <v>0</v>
      </c>
      <c r="D15" s="58">
        <v>121042983</v>
      </c>
      <c r="E15" s="59">
        <v>121042983</v>
      </c>
      <c r="F15" s="59">
        <v>1124551</v>
      </c>
      <c r="G15" s="59">
        <v>15677380</v>
      </c>
      <c r="H15" s="59">
        <v>14097467</v>
      </c>
      <c r="I15" s="59">
        <v>30899398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30899398</v>
      </c>
      <c r="W15" s="59">
        <v>30260745</v>
      </c>
      <c r="X15" s="59">
        <v>638653</v>
      </c>
      <c r="Y15" s="60">
        <v>2.11</v>
      </c>
      <c r="Z15" s="61">
        <v>121042983</v>
      </c>
    </row>
    <row r="16" spans="1:26" ht="13.5">
      <c r="A16" s="68" t="s">
        <v>40</v>
      </c>
      <c r="B16" s="18">
        <v>36079368</v>
      </c>
      <c r="C16" s="18">
        <v>0</v>
      </c>
      <c r="D16" s="58">
        <v>1343547</v>
      </c>
      <c r="E16" s="59">
        <v>1343547</v>
      </c>
      <c r="F16" s="59">
        <v>22131</v>
      </c>
      <c r="G16" s="59">
        <v>0</v>
      </c>
      <c r="H16" s="59">
        <v>290370</v>
      </c>
      <c r="I16" s="59">
        <v>312501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312501</v>
      </c>
      <c r="W16" s="59">
        <v>1343547</v>
      </c>
      <c r="X16" s="59">
        <v>-1031046</v>
      </c>
      <c r="Y16" s="60">
        <v>-76.74</v>
      </c>
      <c r="Z16" s="61">
        <v>1343547</v>
      </c>
    </row>
    <row r="17" spans="1:26" ht="13.5">
      <c r="A17" s="57" t="s">
        <v>41</v>
      </c>
      <c r="B17" s="18">
        <v>109482510</v>
      </c>
      <c r="C17" s="18">
        <v>0</v>
      </c>
      <c r="D17" s="58">
        <v>164958303</v>
      </c>
      <c r="E17" s="59">
        <v>164958303</v>
      </c>
      <c r="F17" s="59">
        <v>18181746</v>
      </c>
      <c r="G17" s="59">
        <v>5736559</v>
      </c>
      <c r="H17" s="59">
        <v>16393216</v>
      </c>
      <c r="I17" s="59">
        <v>40311521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40311521</v>
      </c>
      <c r="W17" s="59">
        <v>41267080</v>
      </c>
      <c r="X17" s="59">
        <v>-955559</v>
      </c>
      <c r="Y17" s="60">
        <v>-2.32</v>
      </c>
      <c r="Z17" s="61">
        <v>164958303</v>
      </c>
    </row>
    <row r="18" spans="1:26" ht="13.5">
      <c r="A18" s="69" t="s">
        <v>42</v>
      </c>
      <c r="B18" s="70">
        <f>SUM(B11:B17)</f>
        <v>451821875</v>
      </c>
      <c r="C18" s="70">
        <f>SUM(C11:C17)</f>
        <v>0</v>
      </c>
      <c r="D18" s="71">
        <f aca="true" t="shared" si="1" ref="D18:Z18">SUM(D11:D17)</f>
        <v>474745151</v>
      </c>
      <c r="E18" s="72">
        <f t="shared" si="1"/>
        <v>474745151</v>
      </c>
      <c r="F18" s="72">
        <f t="shared" si="1"/>
        <v>31474759</v>
      </c>
      <c r="G18" s="72">
        <f t="shared" si="1"/>
        <v>34583151</v>
      </c>
      <c r="H18" s="72">
        <f t="shared" si="1"/>
        <v>43476852</v>
      </c>
      <c r="I18" s="72">
        <f t="shared" si="1"/>
        <v>109534762</v>
      </c>
      <c r="J18" s="72">
        <f t="shared" si="1"/>
        <v>0</v>
      </c>
      <c r="K18" s="72">
        <f t="shared" si="1"/>
        <v>0</v>
      </c>
      <c r="L18" s="72">
        <f t="shared" si="1"/>
        <v>0</v>
      </c>
      <c r="M18" s="72">
        <f t="shared" si="1"/>
        <v>0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109534762</v>
      </c>
      <c r="W18" s="72">
        <f t="shared" si="1"/>
        <v>116814430</v>
      </c>
      <c r="X18" s="72">
        <f t="shared" si="1"/>
        <v>-7279668</v>
      </c>
      <c r="Y18" s="66">
        <f>+IF(W18&lt;&gt;0,(X18/W18)*100,0)</f>
        <v>-6.231822558223329</v>
      </c>
      <c r="Z18" s="73">
        <f t="shared" si="1"/>
        <v>474745151</v>
      </c>
    </row>
    <row r="19" spans="1:26" ht="13.5">
      <c r="A19" s="69" t="s">
        <v>43</v>
      </c>
      <c r="B19" s="74">
        <f>+B10-B18</f>
        <v>-57237476</v>
      </c>
      <c r="C19" s="74">
        <f>+C10-C18</f>
        <v>0</v>
      </c>
      <c r="D19" s="75">
        <f aca="true" t="shared" si="2" ref="D19:Z19">+D10-D18</f>
        <v>-13468198</v>
      </c>
      <c r="E19" s="76">
        <f t="shared" si="2"/>
        <v>-13468198</v>
      </c>
      <c r="F19" s="76">
        <f t="shared" si="2"/>
        <v>115197451</v>
      </c>
      <c r="G19" s="76">
        <f t="shared" si="2"/>
        <v>-14830931</v>
      </c>
      <c r="H19" s="76">
        <f t="shared" si="2"/>
        <v>-22869093</v>
      </c>
      <c r="I19" s="76">
        <f t="shared" si="2"/>
        <v>77497427</v>
      </c>
      <c r="J19" s="76">
        <f t="shared" si="2"/>
        <v>0</v>
      </c>
      <c r="K19" s="76">
        <f t="shared" si="2"/>
        <v>0</v>
      </c>
      <c r="L19" s="76">
        <f t="shared" si="2"/>
        <v>0</v>
      </c>
      <c r="M19" s="76">
        <f t="shared" si="2"/>
        <v>0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77497427</v>
      </c>
      <c r="W19" s="76">
        <f>IF(E10=E18,0,W10-W18)</f>
        <v>2054532</v>
      </c>
      <c r="X19" s="76">
        <f t="shared" si="2"/>
        <v>75442895</v>
      </c>
      <c r="Y19" s="77">
        <f>+IF(W19&lt;&gt;0,(X19/W19)*100,0)</f>
        <v>3672.0233610379396</v>
      </c>
      <c r="Z19" s="78">
        <f t="shared" si="2"/>
        <v>-13468198</v>
      </c>
    </row>
    <row r="20" spans="1:26" ht="13.5">
      <c r="A20" s="57" t="s">
        <v>44</v>
      </c>
      <c r="B20" s="18">
        <v>40421361</v>
      </c>
      <c r="C20" s="18">
        <v>0</v>
      </c>
      <c r="D20" s="58">
        <v>31937000</v>
      </c>
      <c r="E20" s="59">
        <v>31937000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>
        <v>7984250</v>
      </c>
      <c r="X20" s="59">
        <v>-7984250</v>
      </c>
      <c r="Y20" s="60">
        <v>-100</v>
      </c>
      <c r="Z20" s="61">
        <v>31937000</v>
      </c>
    </row>
    <row r="21" spans="1:26" ht="13.5">
      <c r="A21" s="57" t="s">
        <v>107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>
        <v>0</v>
      </c>
      <c r="X21" s="81">
        <v>0</v>
      </c>
      <c r="Y21" s="82">
        <v>0</v>
      </c>
      <c r="Z21" s="83">
        <v>0</v>
      </c>
    </row>
    <row r="22" spans="1:26" ht="25.5">
      <c r="A22" s="84" t="s">
        <v>108</v>
      </c>
      <c r="B22" s="85">
        <f>SUM(B19:B21)</f>
        <v>-16816115</v>
      </c>
      <c r="C22" s="85">
        <f>SUM(C19:C21)</f>
        <v>0</v>
      </c>
      <c r="D22" s="86">
        <f aca="true" t="shared" si="3" ref="D22:Z22">SUM(D19:D21)</f>
        <v>18468802</v>
      </c>
      <c r="E22" s="87">
        <f t="shared" si="3"/>
        <v>18468802</v>
      </c>
      <c r="F22" s="87">
        <f t="shared" si="3"/>
        <v>115197451</v>
      </c>
      <c r="G22" s="87">
        <f t="shared" si="3"/>
        <v>-14830931</v>
      </c>
      <c r="H22" s="87">
        <f t="shared" si="3"/>
        <v>-22869093</v>
      </c>
      <c r="I22" s="87">
        <f t="shared" si="3"/>
        <v>77497427</v>
      </c>
      <c r="J22" s="87">
        <f t="shared" si="3"/>
        <v>0</v>
      </c>
      <c r="K22" s="87">
        <f t="shared" si="3"/>
        <v>0</v>
      </c>
      <c r="L22" s="87">
        <f t="shared" si="3"/>
        <v>0</v>
      </c>
      <c r="M22" s="87">
        <f t="shared" si="3"/>
        <v>0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77497427</v>
      </c>
      <c r="W22" s="87">
        <f t="shared" si="3"/>
        <v>10038782</v>
      </c>
      <c r="X22" s="87">
        <f t="shared" si="3"/>
        <v>67458645</v>
      </c>
      <c r="Y22" s="88">
        <f>+IF(W22&lt;&gt;0,(X22/W22)*100,0)</f>
        <v>671.9803757069334</v>
      </c>
      <c r="Z22" s="89">
        <f t="shared" si="3"/>
        <v>18468802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-16816115</v>
      </c>
      <c r="C24" s="74">
        <f>SUM(C22:C23)</f>
        <v>0</v>
      </c>
      <c r="D24" s="75">
        <f aca="true" t="shared" si="4" ref="D24:Z24">SUM(D22:D23)</f>
        <v>18468802</v>
      </c>
      <c r="E24" s="76">
        <f t="shared" si="4"/>
        <v>18468802</v>
      </c>
      <c r="F24" s="76">
        <f t="shared" si="4"/>
        <v>115197451</v>
      </c>
      <c r="G24" s="76">
        <f t="shared" si="4"/>
        <v>-14830931</v>
      </c>
      <c r="H24" s="76">
        <f t="shared" si="4"/>
        <v>-22869093</v>
      </c>
      <c r="I24" s="76">
        <f t="shared" si="4"/>
        <v>77497427</v>
      </c>
      <c r="J24" s="76">
        <f t="shared" si="4"/>
        <v>0</v>
      </c>
      <c r="K24" s="76">
        <f t="shared" si="4"/>
        <v>0</v>
      </c>
      <c r="L24" s="76">
        <f t="shared" si="4"/>
        <v>0</v>
      </c>
      <c r="M24" s="76">
        <f t="shared" si="4"/>
        <v>0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77497427</v>
      </c>
      <c r="W24" s="76">
        <f t="shared" si="4"/>
        <v>10038782</v>
      </c>
      <c r="X24" s="76">
        <f t="shared" si="4"/>
        <v>67458645</v>
      </c>
      <c r="Y24" s="77">
        <f>+IF(W24&lt;&gt;0,(X24/W24)*100,0)</f>
        <v>671.9803757069334</v>
      </c>
      <c r="Z24" s="78">
        <f t="shared" si="4"/>
        <v>18468802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109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42018521</v>
      </c>
      <c r="C27" s="21">
        <v>0</v>
      </c>
      <c r="D27" s="98">
        <v>48786087</v>
      </c>
      <c r="E27" s="99">
        <v>48786087</v>
      </c>
      <c r="F27" s="99">
        <v>348047</v>
      </c>
      <c r="G27" s="99">
        <v>8211830</v>
      </c>
      <c r="H27" s="99">
        <v>744197</v>
      </c>
      <c r="I27" s="99">
        <v>9304074</v>
      </c>
      <c r="J27" s="99">
        <v>0</v>
      </c>
      <c r="K27" s="99">
        <v>0</v>
      </c>
      <c r="L27" s="99">
        <v>0</v>
      </c>
      <c r="M27" s="99">
        <v>0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9304074</v>
      </c>
      <c r="W27" s="99">
        <v>4927788</v>
      </c>
      <c r="X27" s="99">
        <v>4376286</v>
      </c>
      <c r="Y27" s="100">
        <v>88.81</v>
      </c>
      <c r="Z27" s="101">
        <v>48786087</v>
      </c>
    </row>
    <row r="28" spans="1:26" ht="13.5">
      <c r="A28" s="102" t="s">
        <v>44</v>
      </c>
      <c r="B28" s="18">
        <v>36388060</v>
      </c>
      <c r="C28" s="18">
        <v>0</v>
      </c>
      <c r="D28" s="58">
        <v>31400000</v>
      </c>
      <c r="E28" s="59">
        <v>31400000</v>
      </c>
      <c r="F28" s="59">
        <v>348047</v>
      </c>
      <c r="G28" s="59">
        <v>8187639</v>
      </c>
      <c r="H28" s="59">
        <v>739021</v>
      </c>
      <c r="I28" s="59">
        <v>9274707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9274707</v>
      </c>
      <c r="W28" s="59">
        <v>0</v>
      </c>
      <c r="X28" s="59">
        <v>9274707</v>
      </c>
      <c r="Y28" s="60">
        <v>0</v>
      </c>
      <c r="Z28" s="61">
        <v>31400000</v>
      </c>
    </row>
    <row r="29" spans="1:26" ht="13.5">
      <c r="A29" s="57" t="s">
        <v>110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>
        <v>0</v>
      </c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5492918</v>
      </c>
      <c r="C30" s="18">
        <v>0</v>
      </c>
      <c r="D30" s="58">
        <v>17386087</v>
      </c>
      <c r="E30" s="59">
        <v>17386087</v>
      </c>
      <c r="F30" s="59">
        <v>0</v>
      </c>
      <c r="G30" s="59">
        <v>24191</v>
      </c>
      <c r="H30" s="59">
        <v>5176</v>
      </c>
      <c r="I30" s="59">
        <v>29367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29367</v>
      </c>
      <c r="W30" s="59">
        <v>0</v>
      </c>
      <c r="X30" s="59">
        <v>29367</v>
      </c>
      <c r="Y30" s="60">
        <v>0</v>
      </c>
      <c r="Z30" s="61">
        <v>17386087</v>
      </c>
    </row>
    <row r="31" spans="1:26" ht="13.5">
      <c r="A31" s="57" t="s">
        <v>49</v>
      </c>
      <c r="B31" s="18">
        <v>137543</v>
      </c>
      <c r="C31" s="18">
        <v>0</v>
      </c>
      <c r="D31" s="58">
        <v>0</v>
      </c>
      <c r="E31" s="59">
        <v>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>
        <v>0</v>
      </c>
      <c r="X31" s="59">
        <v>0</v>
      </c>
      <c r="Y31" s="60">
        <v>0</v>
      </c>
      <c r="Z31" s="61">
        <v>0</v>
      </c>
    </row>
    <row r="32" spans="1:26" ht="13.5">
      <c r="A32" s="69" t="s">
        <v>50</v>
      </c>
      <c r="B32" s="21">
        <f>SUM(B28:B31)</f>
        <v>42018521</v>
      </c>
      <c r="C32" s="21">
        <f>SUM(C28:C31)</f>
        <v>0</v>
      </c>
      <c r="D32" s="98">
        <f aca="true" t="shared" si="5" ref="D32:Z32">SUM(D28:D31)</f>
        <v>48786087</v>
      </c>
      <c r="E32" s="99">
        <f t="shared" si="5"/>
        <v>48786087</v>
      </c>
      <c r="F32" s="99">
        <f t="shared" si="5"/>
        <v>348047</v>
      </c>
      <c r="G32" s="99">
        <f t="shared" si="5"/>
        <v>8211830</v>
      </c>
      <c r="H32" s="99">
        <f t="shared" si="5"/>
        <v>744197</v>
      </c>
      <c r="I32" s="99">
        <f t="shared" si="5"/>
        <v>9304074</v>
      </c>
      <c r="J32" s="99">
        <f t="shared" si="5"/>
        <v>0</v>
      </c>
      <c r="K32" s="99">
        <f t="shared" si="5"/>
        <v>0</v>
      </c>
      <c r="L32" s="99">
        <f t="shared" si="5"/>
        <v>0</v>
      </c>
      <c r="M32" s="99">
        <f t="shared" si="5"/>
        <v>0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9304074</v>
      </c>
      <c r="W32" s="99">
        <f t="shared" si="5"/>
        <v>0</v>
      </c>
      <c r="X32" s="99">
        <f t="shared" si="5"/>
        <v>9304074</v>
      </c>
      <c r="Y32" s="100">
        <f>+IF(W32&lt;&gt;0,(X32/W32)*100,0)</f>
        <v>0</v>
      </c>
      <c r="Z32" s="101">
        <f t="shared" si="5"/>
        <v>48786087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83825012</v>
      </c>
      <c r="C35" s="18">
        <v>0</v>
      </c>
      <c r="D35" s="58">
        <v>0</v>
      </c>
      <c r="E35" s="59">
        <v>0</v>
      </c>
      <c r="F35" s="59">
        <v>98394399</v>
      </c>
      <c r="G35" s="59">
        <v>91837062</v>
      </c>
      <c r="H35" s="59">
        <v>88602933</v>
      </c>
      <c r="I35" s="59">
        <v>88602933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88602933</v>
      </c>
      <c r="W35" s="59">
        <v>0</v>
      </c>
      <c r="X35" s="59">
        <v>88602933</v>
      </c>
      <c r="Y35" s="60">
        <v>0</v>
      </c>
      <c r="Z35" s="61">
        <v>0</v>
      </c>
    </row>
    <row r="36" spans="1:26" ht="13.5">
      <c r="A36" s="57" t="s">
        <v>53</v>
      </c>
      <c r="B36" s="18">
        <v>671148945</v>
      </c>
      <c r="C36" s="18">
        <v>0</v>
      </c>
      <c r="D36" s="58">
        <v>0</v>
      </c>
      <c r="E36" s="59">
        <v>0</v>
      </c>
      <c r="F36" s="59">
        <v>735375391</v>
      </c>
      <c r="G36" s="59">
        <v>741054085</v>
      </c>
      <c r="H36" s="59">
        <v>741488826</v>
      </c>
      <c r="I36" s="59">
        <v>741488826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741488826</v>
      </c>
      <c r="W36" s="59">
        <v>0</v>
      </c>
      <c r="X36" s="59">
        <v>741488826</v>
      </c>
      <c r="Y36" s="60">
        <v>0</v>
      </c>
      <c r="Z36" s="61">
        <v>0</v>
      </c>
    </row>
    <row r="37" spans="1:26" ht="13.5">
      <c r="A37" s="57" t="s">
        <v>54</v>
      </c>
      <c r="B37" s="18">
        <v>97127471</v>
      </c>
      <c r="C37" s="18">
        <v>0</v>
      </c>
      <c r="D37" s="58">
        <v>0</v>
      </c>
      <c r="E37" s="59">
        <v>0</v>
      </c>
      <c r="F37" s="59">
        <v>80873966</v>
      </c>
      <c r="G37" s="59">
        <v>80873966</v>
      </c>
      <c r="H37" s="59">
        <v>80873966</v>
      </c>
      <c r="I37" s="59">
        <v>80873966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80873966</v>
      </c>
      <c r="W37" s="59">
        <v>0</v>
      </c>
      <c r="X37" s="59">
        <v>80873966</v>
      </c>
      <c r="Y37" s="60">
        <v>0</v>
      </c>
      <c r="Z37" s="61">
        <v>0</v>
      </c>
    </row>
    <row r="38" spans="1:26" ht="13.5">
      <c r="A38" s="57" t="s">
        <v>55</v>
      </c>
      <c r="B38" s="18">
        <v>230742915</v>
      </c>
      <c r="C38" s="18">
        <v>0</v>
      </c>
      <c r="D38" s="58">
        <v>0</v>
      </c>
      <c r="E38" s="59">
        <v>0</v>
      </c>
      <c r="F38" s="59">
        <v>226554990</v>
      </c>
      <c r="G38" s="59">
        <v>226554990</v>
      </c>
      <c r="H38" s="59">
        <v>226554990</v>
      </c>
      <c r="I38" s="59">
        <v>226554990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226554990</v>
      </c>
      <c r="W38" s="59">
        <v>0</v>
      </c>
      <c r="X38" s="59">
        <v>226554990</v>
      </c>
      <c r="Y38" s="60">
        <v>0</v>
      </c>
      <c r="Z38" s="61">
        <v>0</v>
      </c>
    </row>
    <row r="39" spans="1:26" ht="13.5">
      <c r="A39" s="57" t="s">
        <v>56</v>
      </c>
      <c r="B39" s="18">
        <v>427103571</v>
      </c>
      <c r="C39" s="18">
        <v>0</v>
      </c>
      <c r="D39" s="58">
        <v>0</v>
      </c>
      <c r="E39" s="59">
        <v>0</v>
      </c>
      <c r="F39" s="59">
        <v>526340834</v>
      </c>
      <c r="G39" s="59">
        <v>525462191</v>
      </c>
      <c r="H39" s="59">
        <v>522662803</v>
      </c>
      <c r="I39" s="59">
        <v>522662803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522662803</v>
      </c>
      <c r="W39" s="59">
        <v>0</v>
      </c>
      <c r="X39" s="59">
        <v>522662803</v>
      </c>
      <c r="Y39" s="60">
        <v>0</v>
      </c>
      <c r="Z39" s="61">
        <v>0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40622841</v>
      </c>
      <c r="C42" s="18">
        <v>0</v>
      </c>
      <c r="D42" s="58">
        <v>16019937</v>
      </c>
      <c r="E42" s="59">
        <v>16019937</v>
      </c>
      <c r="F42" s="59">
        <v>9043870</v>
      </c>
      <c r="G42" s="59">
        <v>1654492</v>
      </c>
      <c r="H42" s="59">
        <v>-2489932</v>
      </c>
      <c r="I42" s="59">
        <v>8208430</v>
      </c>
      <c r="J42" s="59">
        <v>0</v>
      </c>
      <c r="K42" s="59">
        <v>0</v>
      </c>
      <c r="L42" s="59">
        <v>0</v>
      </c>
      <c r="M42" s="59">
        <v>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8208430</v>
      </c>
      <c r="W42" s="59">
        <v>31649285</v>
      </c>
      <c r="X42" s="59">
        <v>-23440855</v>
      </c>
      <c r="Y42" s="60">
        <v>-74.06</v>
      </c>
      <c r="Z42" s="61">
        <v>16019937</v>
      </c>
    </row>
    <row r="43" spans="1:26" ht="13.5">
      <c r="A43" s="57" t="s">
        <v>59</v>
      </c>
      <c r="B43" s="18">
        <v>-43252690</v>
      </c>
      <c r="C43" s="18">
        <v>0</v>
      </c>
      <c r="D43" s="58">
        <v>-47286087</v>
      </c>
      <c r="E43" s="59">
        <v>-47286087</v>
      </c>
      <c r="F43" s="59">
        <v>-348047</v>
      </c>
      <c r="G43" s="59">
        <v>-8211830</v>
      </c>
      <c r="H43" s="59">
        <v>-744197</v>
      </c>
      <c r="I43" s="59">
        <v>-9304074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-9304074</v>
      </c>
      <c r="W43" s="59">
        <v>-9368041</v>
      </c>
      <c r="X43" s="59">
        <v>63967</v>
      </c>
      <c r="Y43" s="60">
        <v>-0.68</v>
      </c>
      <c r="Z43" s="61">
        <v>-47286087</v>
      </c>
    </row>
    <row r="44" spans="1:26" ht="13.5">
      <c r="A44" s="57" t="s">
        <v>60</v>
      </c>
      <c r="B44" s="18">
        <v>-10966499</v>
      </c>
      <c r="C44" s="18">
        <v>0</v>
      </c>
      <c r="D44" s="58">
        <v>-11070232</v>
      </c>
      <c r="E44" s="59">
        <v>-11070232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>
        <v>14751</v>
      </c>
      <c r="X44" s="59">
        <v>-14751</v>
      </c>
      <c r="Y44" s="60">
        <v>-100</v>
      </c>
      <c r="Z44" s="61">
        <v>-11070232</v>
      </c>
    </row>
    <row r="45" spans="1:26" ht="13.5">
      <c r="A45" s="69" t="s">
        <v>61</v>
      </c>
      <c r="B45" s="21">
        <v>3378257</v>
      </c>
      <c r="C45" s="21">
        <v>0</v>
      </c>
      <c r="D45" s="98">
        <v>-77240122</v>
      </c>
      <c r="E45" s="99">
        <v>-77240122</v>
      </c>
      <c r="F45" s="99">
        <v>11554979</v>
      </c>
      <c r="G45" s="99">
        <v>4997641</v>
      </c>
      <c r="H45" s="99">
        <v>1763512</v>
      </c>
      <c r="I45" s="99">
        <v>1763512</v>
      </c>
      <c r="J45" s="99">
        <v>0</v>
      </c>
      <c r="K45" s="99">
        <v>0</v>
      </c>
      <c r="L45" s="99">
        <v>0</v>
      </c>
      <c r="M45" s="99">
        <v>0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1763512</v>
      </c>
      <c r="W45" s="99">
        <v>-12607745</v>
      </c>
      <c r="X45" s="99">
        <v>14371257</v>
      </c>
      <c r="Y45" s="100">
        <v>-113.99</v>
      </c>
      <c r="Z45" s="101">
        <v>-77240122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111</v>
      </c>
      <c r="B47" s="114" t="s">
        <v>96</v>
      </c>
      <c r="C47" s="114"/>
      <c r="D47" s="115" t="s">
        <v>97</v>
      </c>
      <c r="E47" s="116" t="s">
        <v>98</v>
      </c>
      <c r="F47" s="117"/>
      <c r="G47" s="117"/>
      <c r="H47" s="117"/>
      <c r="I47" s="118" t="s">
        <v>99</v>
      </c>
      <c r="J47" s="117"/>
      <c r="K47" s="117"/>
      <c r="L47" s="117"/>
      <c r="M47" s="119"/>
      <c r="N47" s="119"/>
      <c r="O47" s="119"/>
      <c r="P47" s="119"/>
      <c r="Q47" s="119"/>
      <c r="R47" s="119"/>
      <c r="S47" s="119"/>
      <c r="T47" s="119"/>
      <c r="U47" s="119"/>
      <c r="V47" s="118" t="s">
        <v>100</v>
      </c>
      <c r="W47" s="118" t="s">
        <v>101</v>
      </c>
      <c r="X47" s="118" t="s">
        <v>102</v>
      </c>
      <c r="Y47" s="118" t="s">
        <v>103</v>
      </c>
      <c r="Z47" s="120" t="s">
        <v>104</v>
      </c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37707616</v>
      </c>
      <c r="C49" s="51">
        <v>0</v>
      </c>
      <c r="D49" s="128">
        <v>3604716</v>
      </c>
      <c r="E49" s="53">
        <v>2276419</v>
      </c>
      <c r="F49" s="53">
        <v>0</v>
      </c>
      <c r="G49" s="53">
        <v>0</v>
      </c>
      <c r="H49" s="53">
        <v>0</v>
      </c>
      <c r="I49" s="53">
        <v>66742945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0</v>
      </c>
      <c r="Z49" s="129">
        <v>110331696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0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112</v>
      </c>
      <c r="B58" s="5">
        <f>IF(B67=0,0,+(B76/B67)*100)</f>
        <v>100.00000034378202</v>
      </c>
      <c r="C58" s="5">
        <f>IF(C67=0,0,+(C76/C67)*100)</f>
        <v>0</v>
      </c>
      <c r="D58" s="6">
        <f aca="true" t="shared" si="6" ref="D58:Z58">IF(D67=0,0,+(D76/D67)*100)</f>
        <v>93.63869777492305</v>
      </c>
      <c r="E58" s="7">
        <f t="shared" si="6"/>
        <v>93.63869777492305</v>
      </c>
      <c r="F58" s="7">
        <f t="shared" si="6"/>
        <v>6.48766114159261</v>
      </c>
      <c r="G58" s="7">
        <f t="shared" si="6"/>
        <v>124.86423167631509</v>
      </c>
      <c r="H58" s="7">
        <f t="shared" si="6"/>
        <v>145.14590086698468</v>
      </c>
      <c r="I58" s="7">
        <f t="shared" si="6"/>
        <v>35.94488632000147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35.94488632000147</v>
      </c>
      <c r="W58" s="7">
        <f t="shared" si="6"/>
        <v>121.89862245639054</v>
      </c>
      <c r="X58" s="7">
        <f t="shared" si="6"/>
        <v>0</v>
      </c>
      <c r="Y58" s="7">
        <f t="shared" si="6"/>
        <v>0</v>
      </c>
      <c r="Z58" s="8">
        <f t="shared" si="6"/>
        <v>93.63869777492305</v>
      </c>
    </row>
    <row r="59" spans="1:26" ht="13.5">
      <c r="A59" s="36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92.30325432332228</v>
      </c>
      <c r="E59" s="10">
        <f t="shared" si="7"/>
        <v>92.30325432332228</v>
      </c>
      <c r="F59" s="10">
        <f t="shared" si="7"/>
        <v>4.704833603111213</v>
      </c>
      <c r="G59" s="10">
        <f t="shared" si="7"/>
        <v>45822.96672005695</v>
      </c>
      <c r="H59" s="10">
        <f t="shared" si="7"/>
        <v>-28653.153763824474</v>
      </c>
      <c r="I59" s="10">
        <f t="shared" si="7"/>
        <v>26.1823713409635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26.1823713409635</v>
      </c>
      <c r="W59" s="10">
        <f t="shared" si="7"/>
        <v>131.07540706777328</v>
      </c>
      <c r="X59" s="10">
        <f t="shared" si="7"/>
        <v>0</v>
      </c>
      <c r="Y59" s="10">
        <f t="shared" si="7"/>
        <v>0</v>
      </c>
      <c r="Z59" s="11">
        <f t="shared" si="7"/>
        <v>92.30325432332228</v>
      </c>
    </row>
    <row r="60" spans="1:26" ht="13.5">
      <c r="A60" s="37" t="s">
        <v>32</v>
      </c>
      <c r="B60" s="12">
        <f t="shared" si="7"/>
        <v>100</v>
      </c>
      <c r="C60" s="12">
        <f t="shared" si="7"/>
        <v>0</v>
      </c>
      <c r="D60" s="3">
        <f t="shared" si="7"/>
        <v>93.79571554635095</v>
      </c>
      <c r="E60" s="13">
        <f t="shared" si="7"/>
        <v>93.79571554635095</v>
      </c>
      <c r="F60" s="13">
        <f t="shared" si="7"/>
        <v>7.389482698880691</v>
      </c>
      <c r="G60" s="13">
        <f t="shared" si="7"/>
        <v>96.68899525855143</v>
      </c>
      <c r="H60" s="13">
        <f t="shared" si="7"/>
        <v>102.37205426847247</v>
      </c>
      <c r="I60" s="13">
        <f t="shared" si="7"/>
        <v>40.832680092987765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40.832680092987765</v>
      </c>
      <c r="W60" s="13">
        <f t="shared" si="7"/>
        <v>93.79571487933275</v>
      </c>
      <c r="X60" s="13">
        <f t="shared" si="7"/>
        <v>0</v>
      </c>
      <c r="Y60" s="13">
        <f t="shared" si="7"/>
        <v>0</v>
      </c>
      <c r="Z60" s="14">
        <f t="shared" si="7"/>
        <v>93.79571554635095</v>
      </c>
    </row>
    <row r="61" spans="1:26" ht="13.5">
      <c r="A61" s="38" t="s">
        <v>113</v>
      </c>
      <c r="B61" s="12">
        <f t="shared" si="7"/>
        <v>96.22263374196343</v>
      </c>
      <c r="C61" s="12">
        <f t="shared" si="7"/>
        <v>0</v>
      </c>
      <c r="D61" s="3">
        <f t="shared" si="7"/>
        <v>97.71100765188181</v>
      </c>
      <c r="E61" s="13">
        <f t="shared" si="7"/>
        <v>97.71100765188181</v>
      </c>
      <c r="F61" s="13">
        <f t="shared" si="7"/>
        <v>15.843555707749294</v>
      </c>
      <c r="G61" s="13">
        <f t="shared" si="7"/>
        <v>100</v>
      </c>
      <c r="H61" s="13">
        <f t="shared" si="7"/>
        <v>73.71397428589356</v>
      </c>
      <c r="I61" s="13">
        <f t="shared" si="7"/>
        <v>61.213886526977255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61.213886526977255</v>
      </c>
      <c r="W61" s="13">
        <f t="shared" si="7"/>
        <v>118.95253127193395</v>
      </c>
      <c r="X61" s="13">
        <f t="shared" si="7"/>
        <v>0</v>
      </c>
      <c r="Y61" s="13">
        <f t="shared" si="7"/>
        <v>0</v>
      </c>
      <c r="Z61" s="14">
        <f t="shared" si="7"/>
        <v>97.71100765188181</v>
      </c>
    </row>
    <row r="62" spans="1:26" ht="13.5">
      <c r="A62" s="38" t="s">
        <v>114</v>
      </c>
      <c r="B62" s="12">
        <f t="shared" si="7"/>
        <v>96.5518378736791</v>
      </c>
      <c r="C62" s="12">
        <f t="shared" si="7"/>
        <v>0</v>
      </c>
      <c r="D62" s="3">
        <f t="shared" si="7"/>
        <v>92.3827735581146</v>
      </c>
      <c r="E62" s="13">
        <f t="shared" si="7"/>
        <v>92.3827735581146</v>
      </c>
      <c r="F62" s="13">
        <f t="shared" si="7"/>
        <v>24.510766036562174</v>
      </c>
      <c r="G62" s="13">
        <f t="shared" si="7"/>
        <v>82.45466534093256</v>
      </c>
      <c r="H62" s="13">
        <f t="shared" si="7"/>
        <v>103.28404519269611</v>
      </c>
      <c r="I62" s="13">
        <f t="shared" si="7"/>
        <v>69.80534347919117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69.80534347919117</v>
      </c>
      <c r="W62" s="13">
        <f t="shared" si="7"/>
        <v>123.17703141081947</v>
      </c>
      <c r="X62" s="13">
        <f t="shared" si="7"/>
        <v>0</v>
      </c>
      <c r="Y62" s="13">
        <f t="shared" si="7"/>
        <v>0</v>
      </c>
      <c r="Z62" s="14">
        <f t="shared" si="7"/>
        <v>92.3827735581146</v>
      </c>
    </row>
    <row r="63" spans="1:26" ht="13.5">
      <c r="A63" s="38" t="s">
        <v>115</v>
      </c>
      <c r="B63" s="12">
        <f t="shared" si="7"/>
        <v>79.30347532622731</v>
      </c>
      <c r="C63" s="12">
        <f t="shared" si="7"/>
        <v>0</v>
      </c>
      <c r="D63" s="3">
        <f t="shared" si="7"/>
        <v>83.29592544175974</v>
      </c>
      <c r="E63" s="13">
        <f t="shared" si="7"/>
        <v>83.29592544175974</v>
      </c>
      <c r="F63" s="13">
        <f t="shared" si="7"/>
        <v>1.531640446639824</v>
      </c>
      <c r="G63" s="13">
        <f t="shared" si="7"/>
        <v>100</v>
      </c>
      <c r="H63" s="13">
        <f t="shared" si="7"/>
        <v>-606.1078471905852</v>
      </c>
      <c r="I63" s="13">
        <f t="shared" si="7"/>
        <v>10.411755049552756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10.411755049552756</v>
      </c>
      <c r="W63" s="13">
        <f t="shared" si="7"/>
        <v>83.29590781941481</v>
      </c>
      <c r="X63" s="13">
        <f t="shared" si="7"/>
        <v>0</v>
      </c>
      <c r="Y63" s="13">
        <f t="shared" si="7"/>
        <v>0</v>
      </c>
      <c r="Z63" s="14">
        <f t="shared" si="7"/>
        <v>83.29592544175974</v>
      </c>
    </row>
    <row r="64" spans="1:26" ht="13.5">
      <c r="A64" s="38" t="s">
        <v>116</v>
      </c>
      <c r="B64" s="12">
        <f t="shared" si="7"/>
        <v>70.89947960300752</v>
      </c>
      <c r="C64" s="12">
        <f t="shared" si="7"/>
        <v>0</v>
      </c>
      <c r="D64" s="3">
        <f t="shared" si="7"/>
        <v>68.656211265921</v>
      </c>
      <c r="E64" s="13">
        <f t="shared" si="7"/>
        <v>68.656211265921</v>
      </c>
      <c r="F64" s="13">
        <f t="shared" si="7"/>
        <v>4.424163826879593</v>
      </c>
      <c r="G64" s="13">
        <f t="shared" si="7"/>
        <v>100</v>
      </c>
      <c r="H64" s="13">
        <f t="shared" si="7"/>
        <v>-268.2807949025537</v>
      </c>
      <c r="I64" s="13">
        <f t="shared" si="7"/>
        <v>11.923937888147877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11.923937888147877</v>
      </c>
      <c r="W64" s="13">
        <f t="shared" si="7"/>
        <v>68.65622943388557</v>
      </c>
      <c r="X64" s="13">
        <f t="shared" si="7"/>
        <v>0</v>
      </c>
      <c r="Y64" s="13">
        <f t="shared" si="7"/>
        <v>0</v>
      </c>
      <c r="Z64" s="14">
        <f t="shared" si="7"/>
        <v>68.656211265921</v>
      </c>
    </row>
    <row r="65" spans="1:26" ht="13.5">
      <c r="A65" s="38" t="s">
        <v>117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118</v>
      </c>
      <c r="B66" s="15">
        <f t="shared" si="7"/>
        <v>100.00001608098643</v>
      </c>
      <c r="C66" s="15">
        <f t="shared" si="7"/>
        <v>0</v>
      </c>
      <c r="D66" s="4">
        <f t="shared" si="7"/>
        <v>100</v>
      </c>
      <c r="E66" s="16">
        <f t="shared" si="7"/>
        <v>100</v>
      </c>
      <c r="F66" s="16">
        <f t="shared" si="7"/>
        <v>100</v>
      </c>
      <c r="G66" s="16">
        <f t="shared" si="7"/>
        <v>100</v>
      </c>
      <c r="H66" s="16">
        <f t="shared" si="7"/>
        <v>100</v>
      </c>
      <c r="I66" s="16">
        <f t="shared" si="7"/>
        <v>100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100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100</v>
      </c>
    </row>
    <row r="67" spans="1:26" ht="13.5" hidden="1">
      <c r="A67" s="40" t="s">
        <v>119</v>
      </c>
      <c r="B67" s="23">
        <v>290881999</v>
      </c>
      <c r="C67" s="23"/>
      <c r="D67" s="24">
        <v>348767174</v>
      </c>
      <c r="E67" s="25">
        <v>348767174</v>
      </c>
      <c r="F67" s="25">
        <v>124986198</v>
      </c>
      <c r="G67" s="25">
        <v>18308026</v>
      </c>
      <c r="H67" s="25">
        <v>18807599</v>
      </c>
      <c r="I67" s="25">
        <v>162101823</v>
      </c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>
        <v>162101823</v>
      </c>
      <c r="W67" s="25">
        <v>87191795</v>
      </c>
      <c r="X67" s="25"/>
      <c r="Y67" s="24"/>
      <c r="Z67" s="26">
        <v>348767174</v>
      </c>
    </row>
    <row r="68" spans="1:26" ht="13.5" hidden="1">
      <c r="A68" s="36" t="s">
        <v>31</v>
      </c>
      <c r="B68" s="18">
        <v>50088746</v>
      </c>
      <c r="C68" s="18"/>
      <c r="D68" s="19">
        <v>61549078</v>
      </c>
      <c r="E68" s="20">
        <v>61549078</v>
      </c>
      <c r="F68" s="20">
        <v>61391863</v>
      </c>
      <c r="G68" s="20">
        <v>11238</v>
      </c>
      <c r="H68" s="20">
        <v>-28030</v>
      </c>
      <c r="I68" s="20">
        <v>61375071</v>
      </c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>
        <v>61375071</v>
      </c>
      <c r="W68" s="20">
        <v>30774728</v>
      </c>
      <c r="X68" s="20"/>
      <c r="Y68" s="19"/>
      <c r="Z68" s="22">
        <v>61549078</v>
      </c>
    </row>
    <row r="69" spans="1:26" ht="13.5" hidden="1">
      <c r="A69" s="37" t="s">
        <v>32</v>
      </c>
      <c r="B69" s="18">
        <v>234574729</v>
      </c>
      <c r="C69" s="18"/>
      <c r="D69" s="19">
        <v>281238846</v>
      </c>
      <c r="E69" s="20">
        <v>281238846</v>
      </c>
      <c r="F69" s="20">
        <v>63031760</v>
      </c>
      <c r="G69" s="20">
        <v>17704505</v>
      </c>
      <c r="H69" s="20">
        <v>18184702</v>
      </c>
      <c r="I69" s="20">
        <v>98920967</v>
      </c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>
        <v>98920967</v>
      </c>
      <c r="W69" s="20">
        <v>70309712</v>
      </c>
      <c r="X69" s="20"/>
      <c r="Y69" s="19"/>
      <c r="Z69" s="22">
        <v>281238846</v>
      </c>
    </row>
    <row r="70" spans="1:26" ht="13.5" hidden="1">
      <c r="A70" s="38" t="s">
        <v>113</v>
      </c>
      <c r="B70" s="18">
        <v>169729133</v>
      </c>
      <c r="C70" s="18"/>
      <c r="D70" s="19">
        <v>190255944</v>
      </c>
      <c r="E70" s="20">
        <v>190255944</v>
      </c>
      <c r="F70" s="20">
        <v>16353425</v>
      </c>
      <c r="G70" s="20">
        <v>14301207</v>
      </c>
      <c r="H70" s="20">
        <v>14981660</v>
      </c>
      <c r="I70" s="20">
        <v>45636292</v>
      </c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>
        <v>45636292</v>
      </c>
      <c r="W70" s="20">
        <v>39070417</v>
      </c>
      <c r="X70" s="20"/>
      <c r="Y70" s="19"/>
      <c r="Z70" s="22">
        <v>190255944</v>
      </c>
    </row>
    <row r="71" spans="1:26" ht="13.5" hidden="1">
      <c r="A71" s="38" t="s">
        <v>114</v>
      </c>
      <c r="B71" s="18">
        <v>42991366</v>
      </c>
      <c r="C71" s="18"/>
      <c r="D71" s="19">
        <v>47506688</v>
      </c>
      <c r="E71" s="20">
        <v>47506688</v>
      </c>
      <c r="F71" s="20">
        <v>3893587</v>
      </c>
      <c r="G71" s="20">
        <v>3341042</v>
      </c>
      <c r="H71" s="20">
        <v>4005426</v>
      </c>
      <c r="I71" s="20">
        <v>11240055</v>
      </c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>
        <v>11240055</v>
      </c>
      <c r="W71" s="20">
        <v>8907504</v>
      </c>
      <c r="X71" s="20"/>
      <c r="Y71" s="19"/>
      <c r="Z71" s="22">
        <v>47506688</v>
      </c>
    </row>
    <row r="72" spans="1:26" ht="13.5" hidden="1">
      <c r="A72" s="38" t="s">
        <v>115</v>
      </c>
      <c r="B72" s="18">
        <v>25174241</v>
      </c>
      <c r="C72" s="18"/>
      <c r="D72" s="19">
        <v>28360326</v>
      </c>
      <c r="E72" s="20">
        <v>28360326</v>
      </c>
      <c r="F72" s="20">
        <v>26981920</v>
      </c>
      <c r="G72" s="20">
        <v>61222</v>
      </c>
      <c r="H72" s="20">
        <v>-379741</v>
      </c>
      <c r="I72" s="20">
        <v>26663401</v>
      </c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>
        <v>26663401</v>
      </c>
      <c r="W72" s="20">
        <v>7090083</v>
      </c>
      <c r="X72" s="20"/>
      <c r="Y72" s="19"/>
      <c r="Z72" s="22">
        <v>28360326</v>
      </c>
    </row>
    <row r="73" spans="1:26" ht="13.5" hidden="1">
      <c r="A73" s="38" t="s">
        <v>116</v>
      </c>
      <c r="B73" s="18">
        <v>13799657</v>
      </c>
      <c r="C73" s="18"/>
      <c r="D73" s="19">
        <v>15115888</v>
      </c>
      <c r="E73" s="20">
        <v>15115888</v>
      </c>
      <c r="F73" s="20">
        <v>15802828</v>
      </c>
      <c r="G73" s="20">
        <v>1034</v>
      </c>
      <c r="H73" s="20">
        <v>-422643</v>
      </c>
      <c r="I73" s="20">
        <v>15381219</v>
      </c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>
        <v>15381219</v>
      </c>
      <c r="W73" s="20">
        <v>3778971</v>
      </c>
      <c r="X73" s="20"/>
      <c r="Y73" s="19"/>
      <c r="Z73" s="22">
        <v>15115888</v>
      </c>
    </row>
    <row r="74" spans="1:26" ht="13.5" hidden="1">
      <c r="A74" s="38" t="s">
        <v>117</v>
      </c>
      <c r="B74" s="18">
        <v>-17119668</v>
      </c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118</v>
      </c>
      <c r="B75" s="27">
        <v>6218524</v>
      </c>
      <c r="C75" s="27"/>
      <c r="D75" s="28">
        <v>5979250</v>
      </c>
      <c r="E75" s="29">
        <v>5979250</v>
      </c>
      <c r="F75" s="29">
        <v>562575</v>
      </c>
      <c r="G75" s="29">
        <v>592283</v>
      </c>
      <c r="H75" s="29">
        <v>650927</v>
      </c>
      <c r="I75" s="29">
        <v>1805785</v>
      </c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>
        <v>1805785</v>
      </c>
      <c r="W75" s="29">
        <v>1494813</v>
      </c>
      <c r="X75" s="29"/>
      <c r="Y75" s="28"/>
      <c r="Z75" s="30">
        <v>5979250</v>
      </c>
    </row>
    <row r="76" spans="1:26" ht="13.5" hidden="1">
      <c r="A76" s="41" t="s">
        <v>120</v>
      </c>
      <c r="B76" s="31">
        <v>290882000</v>
      </c>
      <c r="C76" s="31"/>
      <c r="D76" s="32">
        <v>326581040</v>
      </c>
      <c r="E76" s="33">
        <v>326581040</v>
      </c>
      <c r="F76" s="33">
        <v>8108681</v>
      </c>
      <c r="G76" s="33">
        <v>22860176</v>
      </c>
      <c r="H76" s="33">
        <v>27298459</v>
      </c>
      <c r="I76" s="33">
        <v>58267316</v>
      </c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>
        <v>58267316</v>
      </c>
      <c r="W76" s="33">
        <v>106285597</v>
      </c>
      <c r="X76" s="33"/>
      <c r="Y76" s="32"/>
      <c r="Z76" s="34">
        <v>326581040</v>
      </c>
    </row>
    <row r="77" spans="1:26" ht="13.5" hidden="1">
      <c r="A77" s="36" t="s">
        <v>31</v>
      </c>
      <c r="B77" s="18">
        <v>50088746</v>
      </c>
      <c r="C77" s="18"/>
      <c r="D77" s="19">
        <v>56811802</v>
      </c>
      <c r="E77" s="20">
        <v>56811802</v>
      </c>
      <c r="F77" s="20">
        <v>2888385</v>
      </c>
      <c r="G77" s="20">
        <v>5149585</v>
      </c>
      <c r="H77" s="20">
        <v>8031479</v>
      </c>
      <c r="I77" s="20">
        <v>16069449</v>
      </c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>
        <v>16069449</v>
      </c>
      <c r="W77" s="20">
        <v>40338100</v>
      </c>
      <c r="X77" s="20"/>
      <c r="Y77" s="19"/>
      <c r="Z77" s="22">
        <v>56811802</v>
      </c>
    </row>
    <row r="78" spans="1:26" ht="13.5" hidden="1">
      <c r="A78" s="37" t="s">
        <v>32</v>
      </c>
      <c r="B78" s="18">
        <v>234574729</v>
      </c>
      <c r="C78" s="18"/>
      <c r="D78" s="19">
        <v>263789988</v>
      </c>
      <c r="E78" s="20">
        <v>263789988</v>
      </c>
      <c r="F78" s="20">
        <v>4657721</v>
      </c>
      <c r="G78" s="20">
        <v>17118308</v>
      </c>
      <c r="H78" s="20">
        <v>18616053</v>
      </c>
      <c r="I78" s="20">
        <v>40392082</v>
      </c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>
        <v>40392082</v>
      </c>
      <c r="W78" s="20">
        <v>65947497</v>
      </c>
      <c r="X78" s="20"/>
      <c r="Y78" s="19"/>
      <c r="Z78" s="22">
        <v>263789988</v>
      </c>
    </row>
    <row r="79" spans="1:26" ht="13.5" hidden="1">
      <c r="A79" s="38" t="s">
        <v>113</v>
      </c>
      <c r="B79" s="18">
        <v>163317842</v>
      </c>
      <c r="C79" s="18"/>
      <c r="D79" s="19">
        <v>185901000</v>
      </c>
      <c r="E79" s="20">
        <v>185901000</v>
      </c>
      <c r="F79" s="20">
        <v>2590964</v>
      </c>
      <c r="G79" s="20">
        <v>14301207</v>
      </c>
      <c r="H79" s="20">
        <v>11043577</v>
      </c>
      <c r="I79" s="20">
        <v>27935748</v>
      </c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>
        <v>27935748</v>
      </c>
      <c r="W79" s="20">
        <v>46475250</v>
      </c>
      <c r="X79" s="20"/>
      <c r="Y79" s="19"/>
      <c r="Z79" s="22">
        <v>185901000</v>
      </c>
    </row>
    <row r="80" spans="1:26" ht="13.5" hidden="1">
      <c r="A80" s="38" t="s">
        <v>114</v>
      </c>
      <c r="B80" s="18">
        <v>41508954</v>
      </c>
      <c r="C80" s="18"/>
      <c r="D80" s="19">
        <v>43887996</v>
      </c>
      <c r="E80" s="20">
        <v>43887996</v>
      </c>
      <c r="F80" s="20">
        <v>954348</v>
      </c>
      <c r="G80" s="20">
        <v>2754845</v>
      </c>
      <c r="H80" s="20">
        <v>4136966</v>
      </c>
      <c r="I80" s="20">
        <v>7846159</v>
      </c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>
        <v>7846159</v>
      </c>
      <c r="W80" s="20">
        <v>10971999</v>
      </c>
      <c r="X80" s="20"/>
      <c r="Y80" s="19"/>
      <c r="Z80" s="22">
        <v>43887996</v>
      </c>
    </row>
    <row r="81" spans="1:26" ht="13.5" hidden="1">
      <c r="A81" s="38" t="s">
        <v>115</v>
      </c>
      <c r="B81" s="18">
        <v>19964048</v>
      </c>
      <c r="C81" s="18"/>
      <c r="D81" s="19">
        <v>23622996</v>
      </c>
      <c r="E81" s="20">
        <v>23622996</v>
      </c>
      <c r="F81" s="20">
        <v>413266</v>
      </c>
      <c r="G81" s="20">
        <v>61222</v>
      </c>
      <c r="H81" s="20">
        <v>2301640</v>
      </c>
      <c r="I81" s="20">
        <v>2776128</v>
      </c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>
        <v>2776128</v>
      </c>
      <c r="W81" s="20">
        <v>5905749</v>
      </c>
      <c r="X81" s="20"/>
      <c r="Y81" s="19"/>
      <c r="Z81" s="22">
        <v>23622996</v>
      </c>
    </row>
    <row r="82" spans="1:26" ht="13.5" hidden="1">
      <c r="A82" s="38" t="s">
        <v>116</v>
      </c>
      <c r="B82" s="18">
        <v>9783885</v>
      </c>
      <c r="C82" s="18"/>
      <c r="D82" s="19">
        <v>10377996</v>
      </c>
      <c r="E82" s="20">
        <v>10377996</v>
      </c>
      <c r="F82" s="20">
        <v>699143</v>
      </c>
      <c r="G82" s="20">
        <v>1034</v>
      </c>
      <c r="H82" s="20">
        <v>1133870</v>
      </c>
      <c r="I82" s="20">
        <v>1834047</v>
      </c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>
        <v>1834047</v>
      </c>
      <c r="W82" s="20">
        <v>2594499</v>
      </c>
      <c r="X82" s="20"/>
      <c r="Y82" s="19"/>
      <c r="Z82" s="22">
        <v>10377996</v>
      </c>
    </row>
    <row r="83" spans="1:26" ht="13.5" hidden="1">
      <c r="A83" s="38" t="s">
        <v>117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118</v>
      </c>
      <c r="B84" s="27">
        <v>6218525</v>
      </c>
      <c r="C84" s="27"/>
      <c r="D84" s="28">
        <v>5979250</v>
      </c>
      <c r="E84" s="29">
        <v>5979250</v>
      </c>
      <c r="F84" s="29">
        <v>562575</v>
      </c>
      <c r="G84" s="29">
        <v>592283</v>
      </c>
      <c r="H84" s="29">
        <v>650927</v>
      </c>
      <c r="I84" s="29">
        <v>1805785</v>
      </c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>
        <v>1805785</v>
      </c>
      <c r="W84" s="29"/>
      <c r="X84" s="29"/>
      <c r="Y84" s="28"/>
      <c r="Z84" s="30">
        <v>5979250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133" t="s">
        <v>88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0</v>
      </c>
      <c r="C5" s="18">
        <v>0</v>
      </c>
      <c r="D5" s="58">
        <v>104468425</v>
      </c>
      <c r="E5" s="59">
        <v>104468425</v>
      </c>
      <c r="F5" s="59">
        <v>100888601</v>
      </c>
      <c r="G5" s="59">
        <v>-251370</v>
      </c>
      <c r="H5" s="59">
        <v>378145</v>
      </c>
      <c r="I5" s="59">
        <v>101015376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101015376</v>
      </c>
      <c r="W5" s="59">
        <v>101889602</v>
      </c>
      <c r="X5" s="59">
        <v>-874226</v>
      </c>
      <c r="Y5" s="60">
        <v>-0.86</v>
      </c>
      <c r="Z5" s="61">
        <v>104468425</v>
      </c>
    </row>
    <row r="6" spans="1:26" ht="13.5">
      <c r="A6" s="57" t="s">
        <v>32</v>
      </c>
      <c r="B6" s="18">
        <v>0</v>
      </c>
      <c r="C6" s="18">
        <v>0</v>
      </c>
      <c r="D6" s="58">
        <v>208269100</v>
      </c>
      <c r="E6" s="59">
        <v>208269100</v>
      </c>
      <c r="F6" s="59">
        <v>76960828</v>
      </c>
      <c r="G6" s="59">
        <v>15528991</v>
      </c>
      <c r="H6" s="59">
        <v>11939461</v>
      </c>
      <c r="I6" s="59">
        <v>104429280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104429280</v>
      </c>
      <c r="W6" s="59">
        <v>103229613</v>
      </c>
      <c r="X6" s="59">
        <v>1199667</v>
      </c>
      <c r="Y6" s="60">
        <v>1.16</v>
      </c>
      <c r="Z6" s="61">
        <v>208269100</v>
      </c>
    </row>
    <row r="7" spans="1:26" ht="13.5">
      <c r="A7" s="57" t="s">
        <v>33</v>
      </c>
      <c r="B7" s="18">
        <v>0</v>
      </c>
      <c r="C7" s="18">
        <v>0</v>
      </c>
      <c r="D7" s="58">
        <v>2639440</v>
      </c>
      <c r="E7" s="59">
        <v>2639440</v>
      </c>
      <c r="F7" s="59">
        <v>62908</v>
      </c>
      <c r="G7" s="59">
        <v>288324</v>
      </c>
      <c r="H7" s="59">
        <v>257908</v>
      </c>
      <c r="I7" s="59">
        <v>609140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609140</v>
      </c>
      <c r="W7" s="59">
        <v>397098</v>
      </c>
      <c r="X7" s="59">
        <v>212042</v>
      </c>
      <c r="Y7" s="60">
        <v>53.4</v>
      </c>
      <c r="Z7" s="61">
        <v>2639440</v>
      </c>
    </row>
    <row r="8" spans="1:26" ht="13.5">
      <c r="A8" s="57" t="s">
        <v>34</v>
      </c>
      <c r="B8" s="18">
        <v>0</v>
      </c>
      <c r="C8" s="18">
        <v>0</v>
      </c>
      <c r="D8" s="58">
        <v>116966000</v>
      </c>
      <c r="E8" s="59">
        <v>116966000</v>
      </c>
      <c r="F8" s="59">
        <v>1636025</v>
      </c>
      <c r="G8" s="59">
        <v>17543315</v>
      </c>
      <c r="H8" s="59">
        <v>695507</v>
      </c>
      <c r="I8" s="59">
        <v>19874847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19874847</v>
      </c>
      <c r="W8" s="59">
        <v>35120700</v>
      </c>
      <c r="X8" s="59">
        <v>-15245853</v>
      </c>
      <c r="Y8" s="60">
        <v>-43.41</v>
      </c>
      <c r="Z8" s="61">
        <v>116966000</v>
      </c>
    </row>
    <row r="9" spans="1:26" ht="13.5">
      <c r="A9" s="57" t="s">
        <v>35</v>
      </c>
      <c r="B9" s="18">
        <v>0</v>
      </c>
      <c r="C9" s="18">
        <v>0</v>
      </c>
      <c r="D9" s="58">
        <v>14320670</v>
      </c>
      <c r="E9" s="59">
        <v>14320670</v>
      </c>
      <c r="F9" s="59">
        <v>2136411</v>
      </c>
      <c r="G9" s="59">
        <v>1540211</v>
      </c>
      <c r="H9" s="59">
        <v>1038276</v>
      </c>
      <c r="I9" s="59">
        <v>4714898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4714898</v>
      </c>
      <c r="W9" s="59">
        <v>3885556</v>
      </c>
      <c r="X9" s="59">
        <v>829342</v>
      </c>
      <c r="Y9" s="60">
        <v>21.34</v>
      </c>
      <c r="Z9" s="61">
        <v>14320670</v>
      </c>
    </row>
    <row r="10" spans="1:26" ht="25.5">
      <c r="A10" s="62" t="s">
        <v>105</v>
      </c>
      <c r="B10" s="63">
        <f>SUM(B5:B9)</f>
        <v>0</v>
      </c>
      <c r="C10" s="63">
        <f>SUM(C5:C9)</f>
        <v>0</v>
      </c>
      <c r="D10" s="64">
        <f aca="true" t="shared" si="0" ref="D10:Z10">SUM(D5:D9)</f>
        <v>446663635</v>
      </c>
      <c r="E10" s="65">
        <f t="shared" si="0"/>
        <v>446663635</v>
      </c>
      <c r="F10" s="65">
        <f t="shared" si="0"/>
        <v>181684773</v>
      </c>
      <c r="G10" s="65">
        <f t="shared" si="0"/>
        <v>34649471</v>
      </c>
      <c r="H10" s="65">
        <f t="shared" si="0"/>
        <v>14309297</v>
      </c>
      <c r="I10" s="65">
        <f t="shared" si="0"/>
        <v>230643541</v>
      </c>
      <c r="J10" s="65">
        <f t="shared" si="0"/>
        <v>0</v>
      </c>
      <c r="K10" s="65">
        <f t="shared" si="0"/>
        <v>0</v>
      </c>
      <c r="L10" s="65">
        <f t="shared" si="0"/>
        <v>0</v>
      </c>
      <c r="M10" s="65">
        <f t="shared" si="0"/>
        <v>0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230643541</v>
      </c>
      <c r="W10" s="65">
        <f t="shared" si="0"/>
        <v>244522569</v>
      </c>
      <c r="X10" s="65">
        <f t="shared" si="0"/>
        <v>-13879028</v>
      </c>
      <c r="Y10" s="66">
        <f>+IF(W10&lt;&gt;0,(X10/W10)*100,0)</f>
        <v>-5.675970139181713</v>
      </c>
      <c r="Z10" s="67">
        <f t="shared" si="0"/>
        <v>446663635</v>
      </c>
    </row>
    <row r="11" spans="1:26" ht="13.5">
      <c r="A11" s="57" t="s">
        <v>36</v>
      </c>
      <c r="B11" s="18">
        <v>0</v>
      </c>
      <c r="C11" s="18">
        <v>0</v>
      </c>
      <c r="D11" s="58">
        <v>145380938</v>
      </c>
      <c r="E11" s="59">
        <v>145380938</v>
      </c>
      <c r="F11" s="59">
        <v>10408039</v>
      </c>
      <c r="G11" s="59">
        <v>10417510</v>
      </c>
      <c r="H11" s="59">
        <v>11837214</v>
      </c>
      <c r="I11" s="59">
        <v>32662763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32662763</v>
      </c>
      <c r="W11" s="59">
        <v>31558090</v>
      </c>
      <c r="X11" s="59">
        <v>1104673</v>
      </c>
      <c r="Y11" s="60">
        <v>3.5</v>
      </c>
      <c r="Z11" s="61">
        <v>145380938</v>
      </c>
    </row>
    <row r="12" spans="1:26" ht="13.5">
      <c r="A12" s="57" t="s">
        <v>37</v>
      </c>
      <c r="B12" s="18">
        <v>0</v>
      </c>
      <c r="C12" s="18">
        <v>0</v>
      </c>
      <c r="D12" s="58">
        <v>5032400</v>
      </c>
      <c r="E12" s="59">
        <v>5032400</v>
      </c>
      <c r="F12" s="59">
        <v>385512</v>
      </c>
      <c r="G12" s="59">
        <v>385512</v>
      </c>
      <c r="H12" s="59">
        <v>385512</v>
      </c>
      <c r="I12" s="59">
        <v>1156536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1156536</v>
      </c>
      <c r="W12" s="59">
        <v>1257807</v>
      </c>
      <c r="X12" s="59">
        <v>-101271</v>
      </c>
      <c r="Y12" s="60">
        <v>-8.05</v>
      </c>
      <c r="Z12" s="61">
        <v>5032400</v>
      </c>
    </row>
    <row r="13" spans="1:26" ht="13.5">
      <c r="A13" s="57" t="s">
        <v>106</v>
      </c>
      <c r="B13" s="18">
        <v>0</v>
      </c>
      <c r="C13" s="18">
        <v>0</v>
      </c>
      <c r="D13" s="58">
        <v>22820875</v>
      </c>
      <c r="E13" s="59">
        <v>22820875</v>
      </c>
      <c r="F13" s="59">
        <v>1901739</v>
      </c>
      <c r="G13" s="59">
        <v>1901739</v>
      </c>
      <c r="H13" s="59">
        <v>1901739</v>
      </c>
      <c r="I13" s="59">
        <v>5705217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5705217</v>
      </c>
      <c r="W13" s="59">
        <v>6087014</v>
      </c>
      <c r="X13" s="59">
        <v>-381797</v>
      </c>
      <c r="Y13" s="60">
        <v>-6.27</v>
      </c>
      <c r="Z13" s="61">
        <v>22820875</v>
      </c>
    </row>
    <row r="14" spans="1:26" ht="13.5">
      <c r="A14" s="57" t="s">
        <v>38</v>
      </c>
      <c r="B14" s="18">
        <v>0</v>
      </c>
      <c r="C14" s="18">
        <v>0</v>
      </c>
      <c r="D14" s="58">
        <v>13836740</v>
      </c>
      <c r="E14" s="59">
        <v>13836740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>
        <v>500730</v>
      </c>
      <c r="X14" s="59">
        <v>-500730</v>
      </c>
      <c r="Y14" s="60">
        <v>-100</v>
      </c>
      <c r="Z14" s="61">
        <v>13836740</v>
      </c>
    </row>
    <row r="15" spans="1:26" ht="13.5">
      <c r="A15" s="57" t="s">
        <v>39</v>
      </c>
      <c r="B15" s="18">
        <v>0</v>
      </c>
      <c r="C15" s="18">
        <v>0</v>
      </c>
      <c r="D15" s="58">
        <v>82931027</v>
      </c>
      <c r="E15" s="59">
        <v>82931027</v>
      </c>
      <c r="F15" s="59">
        <v>441087</v>
      </c>
      <c r="G15" s="59">
        <v>10858650</v>
      </c>
      <c r="H15" s="59">
        <v>9200782</v>
      </c>
      <c r="I15" s="59">
        <v>20500519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20500519</v>
      </c>
      <c r="W15" s="59">
        <v>21386155</v>
      </c>
      <c r="X15" s="59">
        <v>-885636</v>
      </c>
      <c r="Y15" s="60">
        <v>-4.14</v>
      </c>
      <c r="Z15" s="61">
        <v>82931027</v>
      </c>
    </row>
    <row r="16" spans="1:26" ht="13.5">
      <c r="A16" s="68" t="s">
        <v>40</v>
      </c>
      <c r="B16" s="18">
        <v>0</v>
      </c>
      <c r="C16" s="18">
        <v>0</v>
      </c>
      <c r="D16" s="58">
        <v>2700000</v>
      </c>
      <c r="E16" s="59">
        <v>2700000</v>
      </c>
      <c r="F16" s="59">
        <v>896000</v>
      </c>
      <c r="G16" s="59">
        <v>25930</v>
      </c>
      <c r="H16" s="59">
        <v>32153</v>
      </c>
      <c r="I16" s="59">
        <v>954083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954083</v>
      </c>
      <c r="W16" s="59">
        <v>1249986</v>
      </c>
      <c r="X16" s="59">
        <v>-295903</v>
      </c>
      <c r="Y16" s="60">
        <v>-23.67</v>
      </c>
      <c r="Z16" s="61">
        <v>2700000</v>
      </c>
    </row>
    <row r="17" spans="1:26" ht="13.5">
      <c r="A17" s="57" t="s">
        <v>41</v>
      </c>
      <c r="B17" s="18">
        <v>0</v>
      </c>
      <c r="C17" s="18">
        <v>0</v>
      </c>
      <c r="D17" s="58">
        <v>166786215</v>
      </c>
      <c r="E17" s="59">
        <v>166786215</v>
      </c>
      <c r="F17" s="59">
        <v>3605442</v>
      </c>
      <c r="G17" s="59">
        <v>6939030</v>
      </c>
      <c r="H17" s="59">
        <v>7743152</v>
      </c>
      <c r="I17" s="59">
        <v>18287624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18287624</v>
      </c>
      <c r="W17" s="59">
        <v>30507590</v>
      </c>
      <c r="X17" s="59">
        <v>-12219966</v>
      </c>
      <c r="Y17" s="60">
        <v>-40.06</v>
      </c>
      <c r="Z17" s="61">
        <v>166786215</v>
      </c>
    </row>
    <row r="18" spans="1:26" ht="13.5">
      <c r="A18" s="69" t="s">
        <v>42</v>
      </c>
      <c r="B18" s="70">
        <f>SUM(B11:B17)</f>
        <v>0</v>
      </c>
      <c r="C18" s="70">
        <f>SUM(C11:C17)</f>
        <v>0</v>
      </c>
      <c r="D18" s="71">
        <f aca="true" t="shared" si="1" ref="D18:Z18">SUM(D11:D17)</f>
        <v>439488195</v>
      </c>
      <c r="E18" s="72">
        <f t="shared" si="1"/>
        <v>439488195</v>
      </c>
      <c r="F18" s="72">
        <f t="shared" si="1"/>
        <v>17637819</v>
      </c>
      <c r="G18" s="72">
        <f t="shared" si="1"/>
        <v>30528371</v>
      </c>
      <c r="H18" s="72">
        <f t="shared" si="1"/>
        <v>31100552</v>
      </c>
      <c r="I18" s="72">
        <f t="shared" si="1"/>
        <v>79266742</v>
      </c>
      <c r="J18" s="72">
        <f t="shared" si="1"/>
        <v>0</v>
      </c>
      <c r="K18" s="72">
        <f t="shared" si="1"/>
        <v>0</v>
      </c>
      <c r="L18" s="72">
        <f t="shared" si="1"/>
        <v>0</v>
      </c>
      <c r="M18" s="72">
        <f t="shared" si="1"/>
        <v>0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79266742</v>
      </c>
      <c r="W18" s="72">
        <f t="shared" si="1"/>
        <v>92547372</v>
      </c>
      <c r="X18" s="72">
        <f t="shared" si="1"/>
        <v>-13280630</v>
      </c>
      <c r="Y18" s="66">
        <f>+IF(W18&lt;&gt;0,(X18/W18)*100,0)</f>
        <v>-14.35008873077455</v>
      </c>
      <c r="Z18" s="73">
        <f t="shared" si="1"/>
        <v>439488195</v>
      </c>
    </row>
    <row r="19" spans="1:26" ht="13.5">
      <c r="A19" s="69" t="s">
        <v>43</v>
      </c>
      <c r="B19" s="74">
        <f>+B10-B18</f>
        <v>0</v>
      </c>
      <c r="C19" s="74">
        <f>+C10-C18</f>
        <v>0</v>
      </c>
      <c r="D19" s="75">
        <f aca="true" t="shared" si="2" ref="D19:Z19">+D10-D18</f>
        <v>7175440</v>
      </c>
      <c r="E19" s="76">
        <f t="shared" si="2"/>
        <v>7175440</v>
      </c>
      <c r="F19" s="76">
        <f t="shared" si="2"/>
        <v>164046954</v>
      </c>
      <c r="G19" s="76">
        <f t="shared" si="2"/>
        <v>4121100</v>
      </c>
      <c r="H19" s="76">
        <f t="shared" si="2"/>
        <v>-16791255</v>
      </c>
      <c r="I19" s="76">
        <f t="shared" si="2"/>
        <v>151376799</v>
      </c>
      <c r="J19" s="76">
        <f t="shared" si="2"/>
        <v>0</v>
      </c>
      <c r="K19" s="76">
        <f t="shared" si="2"/>
        <v>0</v>
      </c>
      <c r="L19" s="76">
        <f t="shared" si="2"/>
        <v>0</v>
      </c>
      <c r="M19" s="76">
        <f t="shared" si="2"/>
        <v>0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151376799</v>
      </c>
      <c r="W19" s="76">
        <f>IF(E10=E18,0,W10-W18)</f>
        <v>151975197</v>
      </c>
      <c r="X19" s="76">
        <f t="shared" si="2"/>
        <v>-598398</v>
      </c>
      <c r="Y19" s="77">
        <f>+IF(W19&lt;&gt;0,(X19/W19)*100,0)</f>
        <v>-0.39374714546347983</v>
      </c>
      <c r="Z19" s="78">
        <f t="shared" si="2"/>
        <v>7175440</v>
      </c>
    </row>
    <row r="20" spans="1:26" ht="13.5">
      <c r="A20" s="57" t="s">
        <v>44</v>
      </c>
      <c r="B20" s="18">
        <v>0</v>
      </c>
      <c r="C20" s="18">
        <v>0</v>
      </c>
      <c r="D20" s="58">
        <v>27214000</v>
      </c>
      <c r="E20" s="59">
        <v>27214000</v>
      </c>
      <c r="F20" s="59">
        <v>614353</v>
      </c>
      <c r="G20" s="59">
        <v>2547798</v>
      </c>
      <c r="H20" s="59">
        <v>4075907</v>
      </c>
      <c r="I20" s="59">
        <v>7238058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7238058</v>
      </c>
      <c r="W20" s="59">
        <v>3683661</v>
      </c>
      <c r="X20" s="59">
        <v>3554397</v>
      </c>
      <c r="Y20" s="60">
        <v>96.49</v>
      </c>
      <c r="Z20" s="61">
        <v>27214000</v>
      </c>
    </row>
    <row r="21" spans="1:26" ht="13.5">
      <c r="A21" s="57" t="s">
        <v>107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>
        <v>0</v>
      </c>
      <c r="X21" s="81">
        <v>0</v>
      </c>
      <c r="Y21" s="82">
        <v>0</v>
      </c>
      <c r="Z21" s="83">
        <v>0</v>
      </c>
    </row>
    <row r="22" spans="1:26" ht="25.5">
      <c r="A22" s="84" t="s">
        <v>108</v>
      </c>
      <c r="B22" s="85">
        <f>SUM(B19:B21)</f>
        <v>0</v>
      </c>
      <c r="C22" s="85">
        <f>SUM(C19:C21)</f>
        <v>0</v>
      </c>
      <c r="D22" s="86">
        <f aca="true" t="shared" si="3" ref="D22:Z22">SUM(D19:D21)</f>
        <v>34389440</v>
      </c>
      <c r="E22" s="87">
        <f t="shared" si="3"/>
        <v>34389440</v>
      </c>
      <c r="F22" s="87">
        <f t="shared" si="3"/>
        <v>164661307</v>
      </c>
      <c r="G22" s="87">
        <f t="shared" si="3"/>
        <v>6668898</v>
      </c>
      <c r="H22" s="87">
        <f t="shared" si="3"/>
        <v>-12715348</v>
      </c>
      <c r="I22" s="87">
        <f t="shared" si="3"/>
        <v>158614857</v>
      </c>
      <c r="J22" s="87">
        <f t="shared" si="3"/>
        <v>0</v>
      </c>
      <c r="K22" s="87">
        <f t="shared" si="3"/>
        <v>0</v>
      </c>
      <c r="L22" s="87">
        <f t="shared" si="3"/>
        <v>0</v>
      </c>
      <c r="M22" s="87">
        <f t="shared" si="3"/>
        <v>0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158614857</v>
      </c>
      <c r="W22" s="87">
        <f t="shared" si="3"/>
        <v>155658858</v>
      </c>
      <c r="X22" s="87">
        <f t="shared" si="3"/>
        <v>2955999</v>
      </c>
      <c r="Y22" s="88">
        <f>+IF(W22&lt;&gt;0,(X22/W22)*100,0)</f>
        <v>1.899023954036718</v>
      </c>
      <c r="Z22" s="89">
        <f t="shared" si="3"/>
        <v>34389440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0</v>
      </c>
      <c r="C24" s="74">
        <f>SUM(C22:C23)</f>
        <v>0</v>
      </c>
      <c r="D24" s="75">
        <f aca="true" t="shared" si="4" ref="D24:Z24">SUM(D22:D23)</f>
        <v>34389440</v>
      </c>
      <c r="E24" s="76">
        <f t="shared" si="4"/>
        <v>34389440</v>
      </c>
      <c r="F24" s="76">
        <f t="shared" si="4"/>
        <v>164661307</v>
      </c>
      <c r="G24" s="76">
        <f t="shared" si="4"/>
        <v>6668898</v>
      </c>
      <c r="H24" s="76">
        <f t="shared" si="4"/>
        <v>-12715348</v>
      </c>
      <c r="I24" s="76">
        <f t="shared" si="4"/>
        <v>158614857</v>
      </c>
      <c r="J24" s="76">
        <f t="shared" si="4"/>
        <v>0</v>
      </c>
      <c r="K24" s="76">
        <f t="shared" si="4"/>
        <v>0</v>
      </c>
      <c r="L24" s="76">
        <f t="shared" si="4"/>
        <v>0</v>
      </c>
      <c r="M24" s="76">
        <f t="shared" si="4"/>
        <v>0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158614857</v>
      </c>
      <c r="W24" s="76">
        <f t="shared" si="4"/>
        <v>155658858</v>
      </c>
      <c r="X24" s="76">
        <f t="shared" si="4"/>
        <v>2955999</v>
      </c>
      <c r="Y24" s="77">
        <f>+IF(W24&lt;&gt;0,(X24/W24)*100,0)</f>
        <v>1.899023954036718</v>
      </c>
      <c r="Z24" s="78">
        <f t="shared" si="4"/>
        <v>34389440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109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0</v>
      </c>
      <c r="C27" s="21">
        <v>0</v>
      </c>
      <c r="D27" s="98">
        <v>45705802</v>
      </c>
      <c r="E27" s="99">
        <v>45705802</v>
      </c>
      <c r="F27" s="99">
        <v>136838</v>
      </c>
      <c r="G27" s="99">
        <v>2426790</v>
      </c>
      <c r="H27" s="99">
        <v>3307593</v>
      </c>
      <c r="I27" s="99">
        <v>5871221</v>
      </c>
      <c r="J27" s="99">
        <v>0</v>
      </c>
      <c r="K27" s="99">
        <v>0</v>
      </c>
      <c r="L27" s="99">
        <v>0</v>
      </c>
      <c r="M27" s="99">
        <v>0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5871221</v>
      </c>
      <c r="W27" s="99">
        <v>11313000</v>
      </c>
      <c r="X27" s="99">
        <v>-5441779</v>
      </c>
      <c r="Y27" s="100">
        <v>-48.1</v>
      </c>
      <c r="Z27" s="101">
        <v>45705802</v>
      </c>
    </row>
    <row r="28" spans="1:26" ht="13.5">
      <c r="A28" s="102" t="s">
        <v>44</v>
      </c>
      <c r="B28" s="18">
        <v>0</v>
      </c>
      <c r="C28" s="18">
        <v>0</v>
      </c>
      <c r="D28" s="58">
        <v>25227808</v>
      </c>
      <c r="E28" s="59">
        <v>25227808</v>
      </c>
      <c r="F28" s="59">
        <v>538906</v>
      </c>
      <c r="G28" s="59">
        <v>2234911</v>
      </c>
      <c r="H28" s="59">
        <v>3095255</v>
      </c>
      <c r="I28" s="59">
        <v>5869072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5869072</v>
      </c>
      <c r="W28" s="59">
        <v>0</v>
      </c>
      <c r="X28" s="59">
        <v>5869072</v>
      </c>
      <c r="Y28" s="60">
        <v>0</v>
      </c>
      <c r="Z28" s="61">
        <v>25227808</v>
      </c>
    </row>
    <row r="29" spans="1:26" ht="13.5">
      <c r="A29" s="57" t="s">
        <v>110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>
        <v>0</v>
      </c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10000000</v>
      </c>
      <c r="E30" s="59">
        <v>10000000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0</v>
      </c>
      <c r="X30" s="59">
        <v>0</v>
      </c>
      <c r="Y30" s="60">
        <v>0</v>
      </c>
      <c r="Z30" s="61">
        <v>10000000</v>
      </c>
    </row>
    <row r="31" spans="1:26" ht="13.5">
      <c r="A31" s="57" t="s">
        <v>49</v>
      </c>
      <c r="B31" s="18">
        <v>0</v>
      </c>
      <c r="C31" s="18">
        <v>0</v>
      </c>
      <c r="D31" s="58">
        <v>10477994</v>
      </c>
      <c r="E31" s="59">
        <v>10477994</v>
      </c>
      <c r="F31" s="59">
        <v>-402068</v>
      </c>
      <c r="G31" s="59">
        <v>191879</v>
      </c>
      <c r="H31" s="59">
        <v>212338</v>
      </c>
      <c r="I31" s="59">
        <v>2149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2149</v>
      </c>
      <c r="W31" s="59">
        <v>0</v>
      </c>
      <c r="X31" s="59">
        <v>2149</v>
      </c>
      <c r="Y31" s="60">
        <v>0</v>
      </c>
      <c r="Z31" s="61">
        <v>10477994</v>
      </c>
    </row>
    <row r="32" spans="1:26" ht="13.5">
      <c r="A32" s="69" t="s">
        <v>50</v>
      </c>
      <c r="B32" s="21">
        <f>SUM(B28:B31)</f>
        <v>0</v>
      </c>
      <c r="C32" s="21">
        <f>SUM(C28:C31)</f>
        <v>0</v>
      </c>
      <c r="D32" s="98">
        <f aca="true" t="shared" si="5" ref="D32:Z32">SUM(D28:D31)</f>
        <v>45705802</v>
      </c>
      <c r="E32" s="99">
        <f t="shared" si="5"/>
        <v>45705802</v>
      </c>
      <c r="F32" s="99">
        <f t="shared" si="5"/>
        <v>136838</v>
      </c>
      <c r="G32" s="99">
        <f t="shared" si="5"/>
        <v>2426790</v>
      </c>
      <c r="H32" s="99">
        <f t="shared" si="5"/>
        <v>3307593</v>
      </c>
      <c r="I32" s="99">
        <f t="shared" si="5"/>
        <v>5871221</v>
      </c>
      <c r="J32" s="99">
        <f t="shared" si="5"/>
        <v>0</v>
      </c>
      <c r="K32" s="99">
        <f t="shared" si="5"/>
        <v>0</v>
      </c>
      <c r="L32" s="99">
        <f t="shared" si="5"/>
        <v>0</v>
      </c>
      <c r="M32" s="99">
        <f t="shared" si="5"/>
        <v>0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5871221</v>
      </c>
      <c r="W32" s="99">
        <f t="shared" si="5"/>
        <v>0</v>
      </c>
      <c r="X32" s="99">
        <f t="shared" si="5"/>
        <v>5871221</v>
      </c>
      <c r="Y32" s="100">
        <f>+IF(W32&lt;&gt;0,(X32/W32)*100,0)</f>
        <v>0</v>
      </c>
      <c r="Z32" s="101">
        <f t="shared" si="5"/>
        <v>45705802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0</v>
      </c>
      <c r="C35" s="18">
        <v>0</v>
      </c>
      <c r="D35" s="58">
        <v>161166904</v>
      </c>
      <c r="E35" s="59">
        <v>161166904</v>
      </c>
      <c r="F35" s="59">
        <v>273158515</v>
      </c>
      <c r="G35" s="59">
        <v>293163363</v>
      </c>
      <c r="H35" s="59">
        <v>264865587</v>
      </c>
      <c r="I35" s="59">
        <v>264865587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264865587</v>
      </c>
      <c r="W35" s="59">
        <v>40291726</v>
      </c>
      <c r="X35" s="59">
        <v>224573861</v>
      </c>
      <c r="Y35" s="60">
        <v>557.37</v>
      </c>
      <c r="Z35" s="61">
        <v>161166904</v>
      </c>
    </row>
    <row r="36" spans="1:26" ht="13.5">
      <c r="A36" s="57" t="s">
        <v>53</v>
      </c>
      <c r="B36" s="18">
        <v>0</v>
      </c>
      <c r="C36" s="18">
        <v>0</v>
      </c>
      <c r="D36" s="58">
        <v>791480878</v>
      </c>
      <c r="E36" s="59">
        <v>791480878</v>
      </c>
      <c r="F36" s="59">
        <v>766823211</v>
      </c>
      <c r="G36" s="59">
        <v>758124042</v>
      </c>
      <c r="H36" s="59">
        <v>759529897</v>
      </c>
      <c r="I36" s="59">
        <v>759529897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759529897</v>
      </c>
      <c r="W36" s="59">
        <v>197870220</v>
      </c>
      <c r="X36" s="59">
        <v>561659677</v>
      </c>
      <c r="Y36" s="60">
        <v>283.85</v>
      </c>
      <c r="Z36" s="61">
        <v>791480878</v>
      </c>
    </row>
    <row r="37" spans="1:26" ht="13.5">
      <c r="A37" s="57" t="s">
        <v>54</v>
      </c>
      <c r="B37" s="18">
        <v>0</v>
      </c>
      <c r="C37" s="18">
        <v>0</v>
      </c>
      <c r="D37" s="58">
        <v>75692614</v>
      </c>
      <c r="E37" s="59">
        <v>75692614</v>
      </c>
      <c r="F37" s="59">
        <v>53605136</v>
      </c>
      <c r="G37" s="59">
        <v>64778281</v>
      </c>
      <c r="H37" s="59">
        <v>50275344</v>
      </c>
      <c r="I37" s="59">
        <v>50275344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50275344</v>
      </c>
      <c r="W37" s="59">
        <v>18923154</v>
      </c>
      <c r="X37" s="59">
        <v>31352190</v>
      </c>
      <c r="Y37" s="60">
        <v>165.68</v>
      </c>
      <c r="Z37" s="61">
        <v>75692614</v>
      </c>
    </row>
    <row r="38" spans="1:26" ht="13.5">
      <c r="A38" s="57" t="s">
        <v>55</v>
      </c>
      <c r="B38" s="18">
        <v>0</v>
      </c>
      <c r="C38" s="18">
        <v>0</v>
      </c>
      <c r="D38" s="58">
        <v>211872477</v>
      </c>
      <c r="E38" s="59">
        <v>211872477</v>
      </c>
      <c r="F38" s="59">
        <v>210667304</v>
      </c>
      <c r="G38" s="59">
        <v>211289724</v>
      </c>
      <c r="H38" s="59">
        <v>211912144</v>
      </c>
      <c r="I38" s="59">
        <v>211912144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211912144</v>
      </c>
      <c r="W38" s="59">
        <v>52968119</v>
      </c>
      <c r="X38" s="59">
        <v>158944025</v>
      </c>
      <c r="Y38" s="60">
        <v>300.07</v>
      </c>
      <c r="Z38" s="61">
        <v>211872477</v>
      </c>
    </row>
    <row r="39" spans="1:26" ht="13.5">
      <c r="A39" s="57" t="s">
        <v>56</v>
      </c>
      <c r="B39" s="18">
        <v>0</v>
      </c>
      <c r="C39" s="18">
        <v>0</v>
      </c>
      <c r="D39" s="58">
        <v>665082691</v>
      </c>
      <c r="E39" s="59">
        <v>665082691</v>
      </c>
      <c r="F39" s="59">
        <v>775709285</v>
      </c>
      <c r="G39" s="59">
        <v>775219400</v>
      </c>
      <c r="H39" s="59">
        <v>762207997</v>
      </c>
      <c r="I39" s="59">
        <v>762207997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762207997</v>
      </c>
      <c r="W39" s="59">
        <v>166270673</v>
      </c>
      <c r="X39" s="59">
        <v>595937324</v>
      </c>
      <c r="Y39" s="60">
        <v>358.41</v>
      </c>
      <c r="Z39" s="61">
        <v>665082691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0</v>
      </c>
      <c r="C42" s="18">
        <v>0</v>
      </c>
      <c r="D42" s="58">
        <v>82470495</v>
      </c>
      <c r="E42" s="59">
        <v>82470495</v>
      </c>
      <c r="F42" s="59">
        <v>26872005</v>
      </c>
      <c r="G42" s="59">
        <v>23024445</v>
      </c>
      <c r="H42" s="59">
        <v>11281320</v>
      </c>
      <c r="I42" s="59">
        <v>61177770</v>
      </c>
      <c r="J42" s="59">
        <v>0</v>
      </c>
      <c r="K42" s="59">
        <v>0</v>
      </c>
      <c r="L42" s="59">
        <v>0</v>
      </c>
      <c r="M42" s="59">
        <v>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61177770</v>
      </c>
      <c r="W42" s="59">
        <v>38186211</v>
      </c>
      <c r="X42" s="59">
        <v>22991559</v>
      </c>
      <c r="Y42" s="60">
        <v>60.21</v>
      </c>
      <c r="Z42" s="61">
        <v>82470495</v>
      </c>
    </row>
    <row r="43" spans="1:26" ht="13.5">
      <c r="A43" s="57" t="s">
        <v>59</v>
      </c>
      <c r="B43" s="18">
        <v>0</v>
      </c>
      <c r="C43" s="18">
        <v>0</v>
      </c>
      <c r="D43" s="58">
        <v>-44976624</v>
      </c>
      <c r="E43" s="59">
        <v>-44976624</v>
      </c>
      <c r="F43" s="59">
        <v>-136838</v>
      </c>
      <c r="G43" s="59">
        <v>-2426789</v>
      </c>
      <c r="H43" s="59">
        <v>-3307593</v>
      </c>
      <c r="I43" s="59">
        <v>-5871220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-5871220</v>
      </c>
      <c r="W43" s="59">
        <v>-11045937</v>
      </c>
      <c r="X43" s="59">
        <v>5174717</v>
      </c>
      <c r="Y43" s="60">
        <v>-46.85</v>
      </c>
      <c r="Z43" s="61">
        <v>-44976624</v>
      </c>
    </row>
    <row r="44" spans="1:26" ht="13.5">
      <c r="A44" s="57" t="s">
        <v>60</v>
      </c>
      <c r="B44" s="18">
        <v>0</v>
      </c>
      <c r="C44" s="18">
        <v>0</v>
      </c>
      <c r="D44" s="58">
        <v>-3285177</v>
      </c>
      <c r="E44" s="59">
        <v>-3285177</v>
      </c>
      <c r="F44" s="59">
        <v>-445289</v>
      </c>
      <c r="G44" s="59">
        <v>445289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>
        <v>0</v>
      </c>
      <c r="X44" s="59">
        <v>0</v>
      </c>
      <c r="Y44" s="60">
        <v>0</v>
      </c>
      <c r="Z44" s="61">
        <v>-3285177</v>
      </c>
    </row>
    <row r="45" spans="1:26" ht="13.5">
      <c r="A45" s="69" t="s">
        <v>61</v>
      </c>
      <c r="B45" s="21">
        <v>0</v>
      </c>
      <c r="C45" s="21">
        <v>0</v>
      </c>
      <c r="D45" s="98">
        <v>111132735</v>
      </c>
      <c r="E45" s="99">
        <v>111132735</v>
      </c>
      <c r="F45" s="99">
        <v>80563961</v>
      </c>
      <c r="G45" s="99">
        <v>101606906</v>
      </c>
      <c r="H45" s="99">
        <v>109580633</v>
      </c>
      <c r="I45" s="99">
        <v>109580633</v>
      </c>
      <c r="J45" s="99">
        <v>0</v>
      </c>
      <c r="K45" s="99">
        <v>0</v>
      </c>
      <c r="L45" s="99">
        <v>0</v>
      </c>
      <c r="M45" s="99">
        <v>0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109580633</v>
      </c>
      <c r="W45" s="99">
        <v>104064315</v>
      </c>
      <c r="X45" s="99">
        <v>5516318</v>
      </c>
      <c r="Y45" s="100">
        <v>5.3</v>
      </c>
      <c r="Z45" s="101">
        <v>111132735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111</v>
      </c>
      <c r="B47" s="114" t="s">
        <v>96</v>
      </c>
      <c r="C47" s="114"/>
      <c r="D47" s="115" t="s">
        <v>97</v>
      </c>
      <c r="E47" s="116" t="s">
        <v>98</v>
      </c>
      <c r="F47" s="117"/>
      <c r="G47" s="117"/>
      <c r="H47" s="117"/>
      <c r="I47" s="118" t="s">
        <v>99</v>
      </c>
      <c r="J47" s="117"/>
      <c r="K47" s="117"/>
      <c r="L47" s="117"/>
      <c r="M47" s="119"/>
      <c r="N47" s="119"/>
      <c r="O47" s="119"/>
      <c r="P47" s="119"/>
      <c r="Q47" s="119"/>
      <c r="R47" s="119"/>
      <c r="S47" s="119"/>
      <c r="T47" s="119"/>
      <c r="U47" s="119"/>
      <c r="V47" s="118" t="s">
        <v>100</v>
      </c>
      <c r="W47" s="118" t="s">
        <v>101</v>
      </c>
      <c r="X47" s="118" t="s">
        <v>102</v>
      </c>
      <c r="Y47" s="118" t="s">
        <v>103</v>
      </c>
      <c r="Z47" s="120" t="s">
        <v>104</v>
      </c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23182508</v>
      </c>
      <c r="C49" s="51">
        <v>0</v>
      </c>
      <c r="D49" s="128">
        <v>6624758</v>
      </c>
      <c r="E49" s="53">
        <v>15196472</v>
      </c>
      <c r="F49" s="53">
        <v>0</v>
      </c>
      <c r="G49" s="53">
        <v>0</v>
      </c>
      <c r="H49" s="53">
        <v>0</v>
      </c>
      <c r="I49" s="53">
        <v>2027430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46339520</v>
      </c>
      <c r="W49" s="53">
        <v>0</v>
      </c>
      <c r="X49" s="53">
        <v>0</v>
      </c>
      <c r="Y49" s="53">
        <v>0</v>
      </c>
      <c r="Z49" s="129">
        <v>93370688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242905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29">
        <v>242905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112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97.19999945028779</v>
      </c>
      <c r="E58" s="7">
        <f t="shared" si="6"/>
        <v>97.19999945028779</v>
      </c>
      <c r="F58" s="7">
        <f t="shared" si="6"/>
        <v>15.73098168545517</v>
      </c>
      <c r="G58" s="7">
        <f t="shared" si="6"/>
        <v>207.77614987076086</v>
      </c>
      <c r="H58" s="7">
        <f t="shared" si="6"/>
        <v>254.39927237108137</v>
      </c>
      <c r="I58" s="7">
        <f t="shared" si="6"/>
        <v>44.09441264497168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44.09441264497168</v>
      </c>
      <c r="W58" s="7">
        <f t="shared" si="6"/>
        <v>97.74383232271869</v>
      </c>
      <c r="X58" s="7">
        <f t="shared" si="6"/>
        <v>0</v>
      </c>
      <c r="Y58" s="7">
        <f t="shared" si="6"/>
        <v>0</v>
      </c>
      <c r="Z58" s="8">
        <f t="shared" si="6"/>
        <v>97.19999945028779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97.19999950487022</v>
      </c>
      <c r="E59" s="10">
        <f t="shared" si="7"/>
        <v>97.19999950487022</v>
      </c>
      <c r="F59" s="10">
        <f t="shared" si="7"/>
        <v>7.737055046284431</v>
      </c>
      <c r="G59" s="10">
        <f t="shared" si="7"/>
        <v>-11057.721796276013</v>
      </c>
      <c r="H59" s="10">
        <f t="shared" si="7"/>
        <v>-115880.58452846587</v>
      </c>
      <c r="I59" s="10">
        <f t="shared" si="7"/>
        <v>28.711162290400473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28.711162290400473</v>
      </c>
      <c r="W59" s="10">
        <f t="shared" si="7"/>
        <v>24.299998143263327</v>
      </c>
      <c r="X59" s="10">
        <f t="shared" si="7"/>
        <v>0</v>
      </c>
      <c r="Y59" s="10">
        <f t="shared" si="7"/>
        <v>0</v>
      </c>
      <c r="Z59" s="11">
        <f t="shared" si="7"/>
        <v>97.19999950487022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97.19999942382235</v>
      </c>
      <c r="E60" s="13">
        <f t="shared" si="7"/>
        <v>97.19999942382235</v>
      </c>
      <c r="F60" s="13">
        <f t="shared" si="7"/>
        <v>26.177295025983867</v>
      </c>
      <c r="G60" s="13">
        <f t="shared" si="7"/>
        <v>139.55560924724603</v>
      </c>
      <c r="H60" s="13">
        <f t="shared" si="7"/>
        <v>164.87208258396254</v>
      </c>
      <c r="I60" s="13">
        <f t="shared" si="7"/>
        <v>58.894094644720326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58.894094644720326</v>
      </c>
      <c r="W60" s="13">
        <f t="shared" si="7"/>
        <v>98.00752391977494</v>
      </c>
      <c r="X60" s="13">
        <f t="shared" si="7"/>
        <v>0</v>
      </c>
      <c r="Y60" s="13">
        <f t="shared" si="7"/>
        <v>0</v>
      </c>
      <c r="Z60" s="14">
        <f t="shared" si="7"/>
        <v>97.19999942382235</v>
      </c>
    </row>
    <row r="61" spans="1:26" ht="13.5">
      <c r="A61" s="38" t="s">
        <v>113</v>
      </c>
      <c r="B61" s="12">
        <f t="shared" si="7"/>
        <v>0</v>
      </c>
      <c r="C61" s="12">
        <f t="shared" si="7"/>
        <v>0</v>
      </c>
      <c r="D61" s="3">
        <f t="shared" si="7"/>
        <v>97.19999962564589</v>
      </c>
      <c r="E61" s="13">
        <f t="shared" si="7"/>
        <v>97.19999962564589</v>
      </c>
      <c r="F61" s="13">
        <f t="shared" si="7"/>
        <v>108.20775469249017</v>
      </c>
      <c r="G61" s="13">
        <f t="shared" si="7"/>
        <v>115.62816455230183</v>
      </c>
      <c r="H61" s="13">
        <f t="shared" si="7"/>
        <v>102.95790793314887</v>
      </c>
      <c r="I61" s="13">
        <f t="shared" si="7"/>
        <v>109.0334830116803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109.0334830116803</v>
      </c>
      <c r="W61" s="13">
        <f t="shared" si="7"/>
        <v>97.19999936907809</v>
      </c>
      <c r="X61" s="13">
        <f t="shared" si="7"/>
        <v>0</v>
      </c>
      <c r="Y61" s="13">
        <f t="shared" si="7"/>
        <v>0</v>
      </c>
      <c r="Z61" s="14">
        <f t="shared" si="7"/>
        <v>97.19999962564589</v>
      </c>
    </row>
    <row r="62" spans="1:26" ht="13.5">
      <c r="A62" s="38" t="s">
        <v>114</v>
      </c>
      <c r="B62" s="12">
        <f t="shared" si="7"/>
        <v>0</v>
      </c>
      <c r="C62" s="12">
        <f t="shared" si="7"/>
        <v>0</v>
      </c>
      <c r="D62" s="3">
        <f t="shared" si="7"/>
        <v>97.20000110423113</v>
      </c>
      <c r="E62" s="13">
        <f t="shared" si="7"/>
        <v>97.20000110423113</v>
      </c>
      <c r="F62" s="13">
        <f t="shared" si="7"/>
        <v>62.788002578415444</v>
      </c>
      <c r="G62" s="13">
        <f t="shared" si="7"/>
        <v>132.76810672136648</v>
      </c>
      <c r="H62" s="13">
        <f t="shared" si="7"/>
        <v>132.00065873968828</v>
      </c>
      <c r="I62" s="13">
        <f t="shared" si="7"/>
        <v>95.90889396099611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95.90889396099611</v>
      </c>
      <c r="W62" s="13">
        <f t="shared" si="7"/>
        <v>97.19999660560647</v>
      </c>
      <c r="X62" s="13">
        <f t="shared" si="7"/>
        <v>0</v>
      </c>
      <c r="Y62" s="13">
        <f t="shared" si="7"/>
        <v>0</v>
      </c>
      <c r="Z62" s="14">
        <f t="shared" si="7"/>
        <v>97.20000110423113</v>
      </c>
    </row>
    <row r="63" spans="1:26" ht="13.5">
      <c r="A63" s="38" t="s">
        <v>115</v>
      </c>
      <c r="B63" s="12">
        <f t="shared" si="7"/>
        <v>0</v>
      </c>
      <c r="C63" s="12">
        <f t="shared" si="7"/>
        <v>0</v>
      </c>
      <c r="D63" s="3">
        <f t="shared" si="7"/>
        <v>97.19999793361212</v>
      </c>
      <c r="E63" s="13">
        <f t="shared" si="7"/>
        <v>97.19999793361212</v>
      </c>
      <c r="F63" s="13">
        <f t="shared" si="7"/>
        <v>9.010900349710663</v>
      </c>
      <c r="G63" s="13">
        <f t="shared" si="7"/>
        <v>-16479.999170778225</v>
      </c>
      <c r="H63" s="13">
        <f t="shared" si="7"/>
        <v>21081.531759700134</v>
      </c>
      <c r="I63" s="13">
        <f t="shared" si="7"/>
        <v>30.69068190408147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30.69068190408147</v>
      </c>
      <c r="W63" s="13">
        <f t="shared" si="7"/>
        <v>18.461207442095937</v>
      </c>
      <c r="X63" s="13">
        <f t="shared" si="7"/>
        <v>0</v>
      </c>
      <c r="Y63" s="13">
        <f t="shared" si="7"/>
        <v>0</v>
      </c>
      <c r="Z63" s="14">
        <f t="shared" si="7"/>
        <v>97.19999793361212</v>
      </c>
    </row>
    <row r="64" spans="1:26" ht="13.5">
      <c r="A64" s="38" t="s">
        <v>116</v>
      </c>
      <c r="B64" s="12">
        <f t="shared" si="7"/>
        <v>0</v>
      </c>
      <c r="C64" s="12">
        <f t="shared" si="7"/>
        <v>0</v>
      </c>
      <c r="D64" s="3">
        <f t="shared" si="7"/>
        <v>97.19999848938035</v>
      </c>
      <c r="E64" s="13">
        <f t="shared" si="7"/>
        <v>97.19999848938035</v>
      </c>
      <c r="F64" s="13">
        <f t="shared" si="7"/>
        <v>8.570545689005177</v>
      </c>
      <c r="G64" s="13">
        <f t="shared" si="7"/>
        <v>88.94584962342988</v>
      </c>
      <c r="H64" s="13">
        <f t="shared" si="7"/>
        <v>-1311.173326546195</v>
      </c>
      <c r="I64" s="13">
        <f t="shared" si="7"/>
        <v>26.34230620982257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26.34230620982257</v>
      </c>
      <c r="W64" s="13">
        <f t="shared" si="7"/>
        <v>18.884496217260903</v>
      </c>
      <c r="X64" s="13">
        <f t="shared" si="7"/>
        <v>0</v>
      </c>
      <c r="Y64" s="13">
        <f t="shared" si="7"/>
        <v>0</v>
      </c>
      <c r="Z64" s="14">
        <f t="shared" si="7"/>
        <v>97.19999848938035</v>
      </c>
    </row>
    <row r="65" spans="1:26" ht="13.5">
      <c r="A65" s="38" t="s">
        <v>117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118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119</v>
      </c>
      <c r="B67" s="23"/>
      <c r="C67" s="23"/>
      <c r="D67" s="24">
        <v>309252725</v>
      </c>
      <c r="E67" s="25">
        <v>309252725</v>
      </c>
      <c r="F67" s="25">
        <v>177531794</v>
      </c>
      <c r="G67" s="25">
        <v>15434952</v>
      </c>
      <c r="H67" s="25">
        <v>11930257</v>
      </c>
      <c r="I67" s="25">
        <v>204897003</v>
      </c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>
        <v>204897003</v>
      </c>
      <c r="W67" s="25">
        <v>77313181</v>
      </c>
      <c r="X67" s="25"/>
      <c r="Y67" s="24"/>
      <c r="Z67" s="26">
        <v>309252725</v>
      </c>
    </row>
    <row r="68" spans="1:26" ht="13.5" hidden="1">
      <c r="A68" s="36" t="s">
        <v>31</v>
      </c>
      <c r="B68" s="18"/>
      <c r="C68" s="18"/>
      <c r="D68" s="19">
        <v>100983625</v>
      </c>
      <c r="E68" s="20">
        <v>100983625</v>
      </c>
      <c r="F68" s="20">
        <v>100570966</v>
      </c>
      <c r="G68" s="20">
        <v>-94039</v>
      </c>
      <c r="H68" s="20">
        <v>-9204</v>
      </c>
      <c r="I68" s="20">
        <v>100467723</v>
      </c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>
        <v>100467723</v>
      </c>
      <c r="W68" s="20">
        <v>100983625</v>
      </c>
      <c r="X68" s="20"/>
      <c r="Y68" s="19"/>
      <c r="Z68" s="22">
        <v>100983625</v>
      </c>
    </row>
    <row r="69" spans="1:26" ht="13.5" hidden="1">
      <c r="A69" s="37" t="s">
        <v>32</v>
      </c>
      <c r="B69" s="18"/>
      <c r="C69" s="18"/>
      <c r="D69" s="19">
        <v>208269100</v>
      </c>
      <c r="E69" s="20">
        <v>208269100</v>
      </c>
      <c r="F69" s="20">
        <v>76960828</v>
      </c>
      <c r="G69" s="20">
        <v>15528991</v>
      </c>
      <c r="H69" s="20">
        <v>11939461</v>
      </c>
      <c r="I69" s="20">
        <v>104429280</v>
      </c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>
        <v>104429280</v>
      </c>
      <c r="W69" s="20">
        <v>52067275</v>
      </c>
      <c r="X69" s="20"/>
      <c r="Y69" s="19"/>
      <c r="Z69" s="22">
        <v>208269100</v>
      </c>
    </row>
    <row r="70" spans="1:26" ht="13.5" hidden="1">
      <c r="A70" s="38" t="s">
        <v>113</v>
      </c>
      <c r="B70" s="18"/>
      <c r="C70" s="18"/>
      <c r="D70" s="19">
        <v>106850700</v>
      </c>
      <c r="E70" s="20">
        <v>106850700</v>
      </c>
      <c r="F70" s="20">
        <v>10080735</v>
      </c>
      <c r="G70" s="20">
        <v>9846377</v>
      </c>
      <c r="H70" s="20">
        <v>9317599</v>
      </c>
      <c r="I70" s="20">
        <v>29244711</v>
      </c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>
        <v>29244711</v>
      </c>
      <c r="W70" s="20">
        <v>29163672</v>
      </c>
      <c r="X70" s="20"/>
      <c r="Y70" s="19"/>
      <c r="Z70" s="22">
        <v>106850700</v>
      </c>
    </row>
    <row r="71" spans="1:26" ht="13.5" hidden="1">
      <c r="A71" s="38" t="s">
        <v>114</v>
      </c>
      <c r="B71" s="18"/>
      <c r="C71" s="18"/>
      <c r="D71" s="19">
        <v>36224300</v>
      </c>
      <c r="E71" s="20">
        <v>36224300</v>
      </c>
      <c r="F71" s="20">
        <v>6161924</v>
      </c>
      <c r="G71" s="20">
        <v>2819754</v>
      </c>
      <c r="H71" s="20">
        <v>2774996</v>
      </c>
      <c r="I71" s="20">
        <v>11756674</v>
      </c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>
        <v>11756674</v>
      </c>
      <c r="W71" s="20">
        <v>11312772</v>
      </c>
      <c r="X71" s="20"/>
      <c r="Y71" s="19"/>
      <c r="Z71" s="22">
        <v>36224300</v>
      </c>
    </row>
    <row r="72" spans="1:26" ht="13.5" hidden="1">
      <c r="A72" s="38" t="s">
        <v>115</v>
      </c>
      <c r="B72" s="18"/>
      <c r="C72" s="18"/>
      <c r="D72" s="19">
        <v>38714900</v>
      </c>
      <c r="E72" s="20">
        <v>38714900</v>
      </c>
      <c r="F72" s="20">
        <v>37537603</v>
      </c>
      <c r="G72" s="20">
        <v>-24119</v>
      </c>
      <c r="H72" s="20">
        <v>19742</v>
      </c>
      <c r="I72" s="20">
        <v>37533226</v>
      </c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>
        <v>37533226</v>
      </c>
      <c r="W72" s="20">
        <v>38714900</v>
      </c>
      <c r="X72" s="20"/>
      <c r="Y72" s="19"/>
      <c r="Z72" s="22">
        <v>38714900</v>
      </c>
    </row>
    <row r="73" spans="1:26" ht="13.5" hidden="1">
      <c r="A73" s="38" t="s">
        <v>116</v>
      </c>
      <c r="B73" s="18"/>
      <c r="C73" s="18"/>
      <c r="D73" s="19">
        <v>26479200</v>
      </c>
      <c r="E73" s="20">
        <v>26479200</v>
      </c>
      <c r="F73" s="20">
        <v>23180566</v>
      </c>
      <c r="G73" s="20">
        <v>2886979</v>
      </c>
      <c r="H73" s="20">
        <v>-172876</v>
      </c>
      <c r="I73" s="20">
        <v>25894669</v>
      </c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>
        <v>25894669</v>
      </c>
      <c r="W73" s="20">
        <v>24038269</v>
      </c>
      <c r="X73" s="20"/>
      <c r="Y73" s="19"/>
      <c r="Z73" s="22">
        <v>26479200</v>
      </c>
    </row>
    <row r="74" spans="1:26" ht="13.5" hidden="1">
      <c r="A74" s="38" t="s">
        <v>117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118</v>
      </c>
      <c r="B75" s="27"/>
      <c r="C75" s="27"/>
      <c r="D75" s="2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8"/>
      <c r="Z75" s="30"/>
    </row>
    <row r="76" spans="1:26" ht="13.5" hidden="1">
      <c r="A76" s="41" t="s">
        <v>120</v>
      </c>
      <c r="B76" s="31"/>
      <c r="C76" s="31"/>
      <c r="D76" s="32">
        <v>300593647</v>
      </c>
      <c r="E76" s="33">
        <v>300593647</v>
      </c>
      <c r="F76" s="33">
        <v>27927494</v>
      </c>
      <c r="G76" s="33">
        <v>32070149</v>
      </c>
      <c r="H76" s="33">
        <v>30350487</v>
      </c>
      <c r="I76" s="33">
        <v>90348130</v>
      </c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>
        <v>90348130</v>
      </c>
      <c r="W76" s="33">
        <v>75568866</v>
      </c>
      <c r="X76" s="33"/>
      <c r="Y76" s="32"/>
      <c r="Z76" s="34">
        <v>300593647</v>
      </c>
    </row>
    <row r="77" spans="1:26" ht="13.5" hidden="1">
      <c r="A77" s="36" t="s">
        <v>31</v>
      </c>
      <c r="B77" s="18"/>
      <c r="C77" s="18"/>
      <c r="D77" s="19">
        <v>98156083</v>
      </c>
      <c r="E77" s="20">
        <v>98156083</v>
      </c>
      <c r="F77" s="20">
        <v>7781231</v>
      </c>
      <c r="G77" s="20">
        <v>10398571</v>
      </c>
      <c r="H77" s="20">
        <v>10665649</v>
      </c>
      <c r="I77" s="20">
        <v>28845451</v>
      </c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>
        <v>28845451</v>
      </c>
      <c r="W77" s="20">
        <v>24539019</v>
      </c>
      <c r="X77" s="20"/>
      <c r="Y77" s="19"/>
      <c r="Z77" s="22">
        <v>98156083</v>
      </c>
    </row>
    <row r="78" spans="1:26" ht="13.5" hidden="1">
      <c r="A78" s="37" t="s">
        <v>32</v>
      </c>
      <c r="B78" s="18"/>
      <c r="C78" s="18"/>
      <c r="D78" s="19">
        <v>202437564</v>
      </c>
      <c r="E78" s="20">
        <v>202437564</v>
      </c>
      <c r="F78" s="20">
        <v>20146263</v>
      </c>
      <c r="G78" s="20">
        <v>21671578</v>
      </c>
      <c r="H78" s="20">
        <v>19684838</v>
      </c>
      <c r="I78" s="20">
        <v>61502679</v>
      </c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>
        <v>61502679</v>
      </c>
      <c r="W78" s="20">
        <v>51029847</v>
      </c>
      <c r="X78" s="20"/>
      <c r="Y78" s="19"/>
      <c r="Z78" s="22">
        <v>202437564</v>
      </c>
    </row>
    <row r="79" spans="1:26" ht="13.5" hidden="1">
      <c r="A79" s="38" t="s">
        <v>113</v>
      </c>
      <c r="B79" s="18"/>
      <c r="C79" s="18"/>
      <c r="D79" s="19">
        <v>103858880</v>
      </c>
      <c r="E79" s="20">
        <v>103858880</v>
      </c>
      <c r="F79" s="20">
        <v>10908137</v>
      </c>
      <c r="G79" s="20">
        <v>11385185</v>
      </c>
      <c r="H79" s="20">
        <v>9593205</v>
      </c>
      <c r="I79" s="20">
        <v>31886527</v>
      </c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>
        <v>31886527</v>
      </c>
      <c r="W79" s="20">
        <v>28347089</v>
      </c>
      <c r="X79" s="20"/>
      <c r="Y79" s="19"/>
      <c r="Z79" s="22">
        <v>103858880</v>
      </c>
    </row>
    <row r="80" spans="1:26" ht="13.5" hidden="1">
      <c r="A80" s="38" t="s">
        <v>114</v>
      </c>
      <c r="B80" s="18"/>
      <c r="C80" s="18"/>
      <c r="D80" s="19">
        <v>35210020</v>
      </c>
      <c r="E80" s="20">
        <v>35210020</v>
      </c>
      <c r="F80" s="20">
        <v>3868949</v>
      </c>
      <c r="G80" s="20">
        <v>3743734</v>
      </c>
      <c r="H80" s="20">
        <v>3663013</v>
      </c>
      <c r="I80" s="20">
        <v>11275696</v>
      </c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>
        <v>11275696</v>
      </c>
      <c r="W80" s="20">
        <v>10996014</v>
      </c>
      <c r="X80" s="20"/>
      <c r="Y80" s="19"/>
      <c r="Z80" s="22">
        <v>35210020</v>
      </c>
    </row>
    <row r="81" spans="1:26" ht="13.5" hidden="1">
      <c r="A81" s="38" t="s">
        <v>115</v>
      </c>
      <c r="B81" s="18"/>
      <c r="C81" s="18"/>
      <c r="D81" s="19">
        <v>37630882</v>
      </c>
      <c r="E81" s="20">
        <v>37630882</v>
      </c>
      <c r="F81" s="20">
        <v>3382476</v>
      </c>
      <c r="G81" s="20">
        <v>3974811</v>
      </c>
      <c r="H81" s="20">
        <v>4161916</v>
      </c>
      <c r="I81" s="20">
        <v>11519203</v>
      </c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>
        <v>11519203</v>
      </c>
      <c r="W81" s="20">
        <v>7147238</v>
      </c>
      <c r="X81" s="20"/>
      <c r="Y81" s="19"/>
      <c r="Z81" s="22">
        <v>37630882</v>
      </c>
    </row>
    <row r="82" spans="1:26" ht="13.5" hidden="1">
      <c r="A82" s="38" t="s">
        <v>116</v>
      </c>
      <c r="B82" s="18"/>
      <c r="C82" s="18"/>
      <c r="D82" s="19">
        <v>25737782</v>
      </c>
      <c r="E82" s="20">
        <v>25737782</v>
      </c>
      <c r="F82" s="20">
        <v>1986701</v>
      </c>
      <c r="G82" s="20">
        <v>2567848</v>
      </c>
      <c r="H82" s="20">
        <v>2266704</v>
      </c>
      <c r="I82" s="20">
        <v>6821253</v>
      </c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>
        <v>6821253</v>
      </c>
      <c r="W82" s="20">
        <v>4539506</v>
      </c>
      <c r="X82" s="20"/>
      <c r="Y82" s="19"/>
      <c r="Z82" s="22">
        <v>25737782</v>
      </c>
    </row>
    <row r="83" spans="1:26" ht="13.5" hidden="1">
      <c r="A83" s="38" t="s">
        <v>117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118</v>
      </c>
      <c r="B84" s="27"/>
      <c r="C84" s="27"/>
      <c r="D84" s="2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133" t="s">
        <v>89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147030396</v>
      </c>
      <c r="C5" s="18">
        <v>0</v>
      </c>
      <c r="D5" s="58">
        <v>162260750</v>
      </c>
      <c r="E5" s="59">
        <v>162260750</v>
      </c>
      <c r="F5" s="59">
        <v>160557818</v>
      </c>
      <c r="G5" s="59">
        <v>-573243</v>
      </c>
      <c r="H5" s="59">
        <v>-467597</v>
      </c>
      <c r="I5" s="59">
        <v>159516978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159516978</v>
      </c>
      <c r="W5" s="59">
        <v>160334658</v>
      </c>
      <c r="X5" s="59">
        <v>-817680</v>
      </c>
      <c r="Y5" s="60">
        <v>-0.51</v>
      </c>
      <c r="Z5" s="61">
        <v>162260750</v>
      </c>
    </row>
    <row r="6" spans="1:26" ht="13.5">
      <c r="A6" s="57" t="s">
        <v>32</v>
      </c>
      <c r="B6" s="18">
        <v>252537827</v>
      </c>
      <c r="C6" s="18">
        <v>0</v>
      </c>
      <c r="D6" s="58">
        <v>272586110</v>
      </c>
      <c r="E6" s="59">
        <v>272586110</v>
      </c>
      <c r="F6" s="59">
        <v>64402531</v>
      </c>
      <c r="G6" s="59">
        <v>15526875</v>
      </c>
      <c r="H6" s="59">
        <v>17114461</v>
      </c>
      <c r="I6" s="59">
        <v>97043867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97043867</v>
      </c>
      <c r="W6" s="59">
        <v>99449334</v>
      </c>
      <c r="X6" s="59">
        <v>-2405467</v>
      </c>
      <c r="Y6" s="60">
        <v>-2.42</v>
      </c>
      <c r="Z6" s="61">
        <v>272586110</v>
      </c>
    </row>
    <row r="7" spans="1:26" ht="13.5">
      <c r="A7" s="57" t="s">
        <v>33</v>
      </c>
      <c r="B7" s="18">
        <v>5944216</v>
      </c>
      <c r="C7" s="18">
        <v>0</v>
      </c>
      <c r="D7" s="58">
        <v>2346030</v>
      </c>
      <c r="E7" s="59">
        <v>2346030</v>
      </c>
      <c r="F7" s="59">
        <v>208500</v>
      </c>
      <c r="G7" s="59">
        <v>193301</v>
      </c>
      <c r="H7" s="59">
        <v>422005</v>
      </c>
      <c r="I7" s="59">
        <v>823806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823806</v>
      </c>
      <c r="W7" s="59">
        <v>339329</v>
      </c>
      <c r="X7" s="59">
        <v>484477</v>
      </c>
      <c r="Y7" s="60">
        <v>142.78</v>
      </c>
      <c r="Z7" s="61">
        <v>2346030</v>
      </c>
    </row>
    <row r="8" spans="1:26" ht="13.5">
      <c r="A8" s="57" t="s">
        <v>34</v>
      </c>
      <c r="B8" s="18">
        <v>88557952</v>
      </c>
      <c r="C8" s="18">
        <v>0</v>
      </c>
      <c r="D8" s="58">
        <v>68844000</v>
      </c>
      <c r="E8" s="59">
        <v>68844000</v>
      </c>
      <c r="F8" s="59">
        <v>18316105</v>
      </c>
      <c r="G8" s="59">
        <v>5484876</v>
      </c>
      <c r="H8" s="59">
        <v>2471403</v>
      </c>
      <c r="I8" s="59">
        <v>26272384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26272384</v>
      </c>
      <c r="W8" s="59">
        <v>21992853</v>
      </c>
      <c r="X8" s="59">
        <v>4279531</v>
      </c>
      <c r="Y8" s="60">
        <v>19.46</v>
      </c>
      <c r="Z8" s="61">
        <v>68844000</v>
      </c>
    </row>
    <row r="9" spans="1:26" ht="13.5">
      <c r="A9" s="57" t="s">
        <v>35</v>
      </c>
      <c r="B9" s="18">
        <v>64844570</v>
      </c>
      <c r="C9" s="18">
        <v>0</v>
      </c>
      <c r="D9" s="58">
        <v>30729550</v>
      </c>
      <c r="E9" s="59">
        <v>30729550</v>
      </c>
      <c r="F9" s="59">
        <v>2335788</v>
      </c>
      <c r="G9" s="59">
        <v>5181814</v>
      </c>
      <c r="H9" s="59">
        <v>2703807</v>
      </c>
      <c r="I9" s="59">
        <v>10221409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10221409</v>
      </c>
      <c r="W9" s="59">
        <v>7738785</v>
      </c>
      <c r="X9" s="59">
        <v>2482624</v>
      </c>
      <c r="Y9" s="60">
        <v>32.08</v>
      </c>
      <c r="Z9" s="61">
        <v>30729550</v>
      </c>
    </row>
    <row r="10" spans="1:26" ht="25.5">
      <c r="A10" s="62" t="s">
        <v>105</v>
      </c>
      <c r="B10" s="63">
        <f>SUM(B5:B9)</f>
        <v>558914961</v>
      </c>
      <c r="C10" s="63">
        <f>SUM(C5:C9)</f>
        <v>0</v>
      </c>
      <c r="D10" s="64">
        <f aca="true" t="shared" si="0" ref="D10:Z10">SUM(D5:D9)</f>
        <v>536766440</v>
      </c>
      <c r="E10" s="65">
        <f t="shared" si="0"/>
        <v>536766440</v>
      </c>
      <c r="F10" s="65">
        <f t="shared" si="0"/>
        <v>245820742</v>
      </c>
      <c r="G10" s="65">
        <f t="shared" si="0"/>
        <v>25813623</v>
      </c>
      <c r="H10" s="65">
        <f t="shared" si="0"/>
        <v>22244079</v>
      </c>
      <c r="I10" s="65">
        <f t="shared" si="0"/>
        <v>293878444</v>
      </c>
      <c r="J10" s="65">
        <f t="shared" si="0"/>
        <v>0</v>
      </c>
      <c r="K10" s="65">
        <f t="shared" si="0"/>
        <v>0</v>
      </c>
      <c r="L10" s="65">
        <f t="shared" si="0"/>
        <v>0</v>
      </c>
      <c r="M10" s="65">
        <f t="shared" si="0"/>
        <v>0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293878444</v>
      </c>
      <c r="W10" s="65">
        <f t="shared" si="0"/>
        <v>289854959</v>
      </c>
      <c r="X10" s="65">
        <f t="shared" si="0"/>
        <v>4023485</v>
      </c>
      <c r="Y10" s="66">
        <f>+IF(W10&lt;&gt;0,(X10/W10)*100,0)</f>
        <v>1.3881028683728678</v>
      </c>
      <c r="Z10" s="67">
        <f t="shared" si="0"/>
        <v>536766440</v>
      </c>
    </row>
    <row r="11" spans="1:26" ht="13.5">
      <c r="A11" s="57" t="s">
        <v>36</v>
      </c>
      <c r="B11" s="18">
        <v>154722259</v>
      </c>
      <c r="C11" s="18">
        <v>0</v>
      </c>
      <c r="D11" s="58">
        <v>173706054</v>
      </c>
      <c r="E11" s="59">
        <v>173706054</v>
      </c>
      <c r="F11" s="59">
        <v>13130370</v>
      </c>
      <c r="G11" s="59">
        <v>13174630</v>
      </c>
      <c r="H11" s="59">
        <v>13244067</v>
      </c>
      <c r="I11" s="59">
        <v>39549067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39549067</v>
      </c>
      <c r="W11" s="59">
        <v>47789962</v>
      </c>
      <c r="X11" s="59">
        <v>-8240895</v>
      </c>
      <c r="Y11" s="60">
        <v>-17.24</v>
      </c>
      <c r="Z11" s="61">
        <v>173706054</v>
      </c>
    </row>
    <row r="12" spans="1:26" ht="13.5">
      <c r="A12" s="57" t="s">
        <v>37</v>
      </c>
      <c r="B12" s="18">
        <v>6239932</v>
      </c>
      <c r="C12" s="18">
        <v>0</v>
      </c>
      <c r="D12" s="58">
        <v>6665000</v>
      </c>
      <c r="E12" s="59">
        <v>6665000</v>
      </c>
      <c r="F12" s="59">
        <v>525549</v>
      </c>
      <c r="G12" s="59">
        <v>528302</v>
      </c>
      <c r="H12" s="59">
        <v>526277</v>
      </c>
      <c r="I12" s="59">
        <v>1580128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1580128</v>
      </c>
      <c r="W12" s="59">
        <v>1574646</v>
      </c>
      <c r="X12" s="59">
        <v>5482</v>
      </c>
      <c r="Y12" s="60">
        <v>0.35</v>
      </c>
      <c r="Z12" s="61">
        <v>6665000</v>
      </c>
    </row>
    <row r="13" spans="1:26" ht="13.5">
      <c r="A13" s="57" t="s">
        <v>106</v>
      </c>
      <c r="B13" s="18">
        <v>22233910</v>
      </c>
      <c r="C13" s="18">
        <v>0</v>
      </c>
      <c r="D13" s="58">
        <v>28198600</v>
      </c>
      <c r="E13" s="59">
        <v>28198600</v>
      </c>
      <c r="F13" s="59">
        <v>2351026</v>
      </c>
      <c r="G13" s="59">
        <v>2350123</v>
      </c>
      <c r="H13" s="59">
        <v>2350123</v>
      </c>
      <c r="I13" s="59">
        <v>7051272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7051272</v>
      </c>
      <c r="W13" s="59">
        <v>7051272</v>
      </c>
      <c r="X13" s="59">
        <v>0</v>
      </c>
      <c r="Y13" s="60">
        <v>0</v>
      </c>
      <c r="Z13" s="61">
        <v>28198600</v>
      </c>
    </row>
    <row r="14" spans="1:26" ht="13.5">
      <c r="A14" s="57" t="s">
        <v>38</v>
      </c>
      <c r="B14" s="18">
        <v>14487940</v>
      </c>
      <c r="C14" s="18">
        <v>0</v>
      </c>
      <c r="D14" s="58">
        <v>18500000</v>
      </c>
      <c r="E14" s="59">
        <v>18500000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>
        <v>3947094</v>
      </c>
      <c r="X14" s="59">
        <v>-3947094</v>
      </c>
      <c r="Y14" s="60">
        <v>-100</v>
      </c>
      <c r="Z14" s="61">
        <v>18500000</v>
      </c>
    </row>
    <row r="15" spans="1:26" ht="13.5">
      <c r="A15" s="57" t="s">
        <v>39</v>
      </c>
      <c r="B15" s="18">
        <v>144020602</v>
      </c>
      <c r="C15" s="18">
        <v>0</v>
      </c>
      <c r="D15" s="58">
        <v>154078650</v>
      </c>
      <c r="E15" s="59">
        <v>154078650</v>
      </c>
      <c r="F15" s="59">
        <v>447155</v>
      </c>
      <c r="G15" s="59">
        <v>18815993</v>
      </c>
      <c r="H15" s="59">
        <v>15163738</v>
      </c>
      <c r="I15" s="59">
        <v>34426886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34426886</v>
      </c>
      <c r="W15" s="59">
        <v>37456191</v>
      </c>
      <c r="X15" s="59">
        <v>-3029305</v>
      </c>
      <c r="Y15" s="60">
        <v>-8.09</v>
      </c>
      <c r="Z15" s="61">
        <v>154078650</v>
      </c>
    </row>
    <row r="16" spans="1:26" ht="13.5">
      <c r="A16" s="68" t="s">
        <v>40</v>
      </c>
      <c r="B16" s="18">
        <v>5000692</v>
      </c>
      <c r="C16" s="18">
        <v>0</v>
      </c>
      <c r="D16" s="58">
        <v>5514000</v>
      </c>
      <c r="E16" s="59">
        <v>5514000</v>
      </c>
      <c r="F16" s="59">
        <v>665282</v>
      </c>
      <c r="G16" s="59">
        <v>448373</v>
      </c>
      <c r="H16" s="59">
        <v>374745</v>
      </c>
      <c r="I16" s="59">
        <v>1488400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1488400</v>
      </c>
      <c r="W16" s="59">
        <v>1930627</v>
      </c>
      <c r="X16" s="59">
        <v>-442227</v>
      </c>
      <c r="Y16" s="60">
        <v>-22.91</v>
      </c>
      <c r="Z16" s="61">
        <v>5514000</v>
      </c>
    </row>
    <row r="17" spans="1:26" ht="13.5">
      <c r="A17" s="57" t="s">
        <v>41</v>
      </c>
      <c r="B17" s="18">
        <v>217107727</v>
      </c>
      <c r="C17" s="18">
        <v>0</v>
      </c>
      <c r="D17" s="58">
        <v>154085330</v>
      </c>
      <c r="E17" s="59">
        <v>154085330</v>
      </c>
      <c r="F17" s="59">
        <v>9740749</v>
      </c>
      <c r="G17" s="59">
        <v>13477194</v>
      </c>
      <c r="H17" s="59">
        <v>21182377</v>
      </c>
      <c r="I17" s="59">
        <v>44400320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44400320</v>
      </c>
      <c r="W17" s="59">
        <v>33901603</v>
      </c>
      <c r="X17" s="59">
        <v>10498717</v>
      </c>
      <c r="Y17" s="60">
        <v>30.97</v>
      </c>
      <c r="Z17" s="61">
        <v>154085330</v>
      </c>
    </row>
    <row r="18" spans="1:26" ht="13.5">
      <c r="A18" s="69" t="s">
        <v>42</v>
      </c>
      <c r="B18" s="70">
        <f>SUM(B11:B17)</f>
        <v>563813062</v>
      </c>
      <c r="C18" s="70">
        <f>SUM(C11:C17)</f>
        <v>0</v>
      </c>
      <c r="D18" s="71">
        <f aca="true" t="shared" si="1" ref="D18:Z18">SUM(D11:D17)</f>
        <v>540747634</v>
      </c>
      <c r="E18" s="72">
        <f t="shared" si="1"/>
        <v>540747634</v>
      </c>
      <c r="F18" s="72">
        <f t="shared" si="1"/>
        <v>26860131</v>
      </c>
      <c r="G18" s="72">
        <f t="shared" si="1"/>
        <v>48794615</v>
      </c>
      <c r="H18" s="72">
        <f t="shared" si="1"/>
        <v>52841327</v>
      </c>
      <c r="I18" s="72">
        <f t="shared" si="1"/>
        <v>128496073</v>
      </c>
      <c r="J18" s="72">
        <f t="shared" si="1"/>
        <v>0</v>
      </c>
      <c r="K18" s="72">
        <f t="shared" si="1"/>
        <v>0</v>
      </c>
      <c r="L18" s="72">
        <f t="shared" si="1"/>
        <v>0</v>
      </c>
      <c r="M18" s="72">
        <f t="shared" si="1"/>
        <v>0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128496073</v>
      </c>
      <c r="W18" s="72">
        <f t="shared" si="1"/>
        <v>133651395</v>
      </c>
      <c r="X18" s="72">
        <f t="shared" si="1"/>
        <v>-5155322</v>
      </c>
      <c r="Y18" s="66">
        <f>+IF(W18&lt;&gt;0,(X18/W18)*100,0)</f>
        <v>-3.8572900791645313</v>
      </c>
      <c r="Z18" s="73">
        <f t="shared" si="1"/>
        <v>540747634</v>
      </c>
    </row>
    <row r="19" spans="1:26" ht="13.5">
      <c r="A19" s="69" t="s">
        <v>43</v>
      </c>
      <c r="B19" s="74">
        <f>+B10-B18</f>
        <v>-4898101</v>
      </c>
      <c r="C19" s="74">
        <f>+C10-C18</f>
        <v>0</v>
      </c>
      <c r="D19" s="75">
        <f aca="true" t="shared" si="2" ref="D19:Z19">+D10-D18</f>
        <v>-3981194</v>
      </c>
      <c r="E19" s="76">
        <f t="shared" si="2"/>
        <v>-3981194</v>
      </c>
      <c r="F19" s="76">
        <f t="shared" si="2"/>
        <v>218960611</v>
      </c>
      <c r="G19" s="76">
        <f t="shared" si="2"/>
        <v>-22980992</v>
      </c>
      <c r="H19" s="76">
        <f t="shared" si="2"/>
        <v>-30597248</v>
      </c>
      <c r="I19" s="76">
        <f t="shared" si="2"/>
        <v>165382371</v>
      </c>
      <c r="J19" s="76">
        <f t="shared" si="2"/>
        <v>0</v>
      </c>
      <c r="K19" s="76">
        <f t="shared" si="2"/>
        <v>0</v>
      </c>
      <c r="L19" s="76">
        <f t="shared" si="2"/>
        <v>0</v>
      </c>
      <c r="M19" s="76">
        <f t="shared" si="2"/>
        <v>0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165382371</v>
      </c>
      <c r="W19" s="76">
        <f>IF(E10=E18,0,W10-W18)</f>
        <v>156203564</v>
      </c>
      <c r="X19" s="76">
        <f t="shared" si="2"/>
        <v>9178807</v>
      </c>
      <c r="Y19" s="77">
        <f>+IF(W19&lt;&gt;0,(X19/W19)*100,0)</f>
        <v>5.876182825124272</v>
      </c>
      <c r="Z19" s="78">
        <f t="shared" si="2"/>
        <v>-3981194</v>
      </c>
    </row>
    <row r="20" spans="1:26" ht="13.5">
      <c r="A20" s="57" t="s">
        <v>44</v>
      </c>
      <c r="B20" s="18">
        <v>39272470</v>
      </c>
      <c r="C20" s="18">
        <v>0</v>
      </c>
      <c r="D20" s="58">
        <v>39484000</v>
      </c>
      <c r="E20" s="59">
        <v>39484000</v>
      </c>
      <c r="F20" s="59">
        <v>2251332</v>
      </c>
      <c r="G20" s="59">
        <v>2671625</v>
      </c>
      <c r="H20" s="59">
        <v>5649965</v>
      </c>
      <c r="I20" s="59">
        <v>10572922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10572922</v>
      </c>
      <c r="W20" s="59">
        <v>7995861</v>
      </c>
      <c r="X20" s="59">
        <v>2577061</v>
      </c>
      <c r="Y20" s="60">
        <v>32.23</v>
      </c>
      <c r="Z20" s="61">
        <v>39484000</v>
      </c>
    </row>
    <row r="21" spans="1:26" ht="13.5">
      <c r="A21" s="57" t="s">
        <v>107</v>
      </c>
      <c r="B21" s="79">
        <v>-4589070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>
        <v>0</v>
      </c>
      <c r="X21" s="81">
        <v>0</v>
      </c>
      <c r="Y21" s="82">
        <v>0</v>
      </c>
      <c r="Z21" s="83">
        <v>0</v>
      </c>
    </row>
    <row r="22" spans="1:26" ht="25.5">
      <c r="A22" s="84" t="s">
        <v>108</v>
      </c>
      <c r="B22" s="85">
        <f>SUM(B19:B21)</f>
        <v>29785299</v>
      </c>
      <c r="C22" s="85">
        <f>SUM(C19:C21)</f>
        <v>0</v>
      </c>
      <c r="D22" s="86">
        <f aca="true" t="shared" si="3" ref="D22:Z22">SUM(D19:D21)</f>
        <v>35502806</v>
      </c>
      <c r="E22" s="87">
        <f t="shared" si="3"/>
        <v>35502806</v>
      </c>
      <c r="F22" s="87">
        <f t="shared" si="3"/>
        <v>221211943</v>
      </c>
      <c r="G22" s="87">
        <f t="shared" si="3"/>
        <v>-20309367</v>
      </c>
      <c r="H22" s="87">
        <f t="shared" si="3"/>
        <v>-24947283</v>
      </c>
      <c r="I22" s="87">
        <f t="shared" si="3"/>
        <v>175955293</v>
      </c>
      <c r="J22" s="87">
        <f t="shared" si="3"/>
        <v>0</v>
      </c>
      <c r="K22" s="87">
        <f t="shared" si="3"/>
        <v>0</v>
      </c>
      <c r="L22" s="87">
        <f t="shared" si="3"/>
        <v>0</v>
      </c>
      <c r="M22" s="87">
        <f t="shared" si="3"/>
        <v>0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175955293</v>
      </c>
      <c r="W22" s="87">
        <f t="shared" si="3"/>
        <v>164199425</v>
      </c>
      <c r="X22" s="87">
        <f t="shared" si="3"/>
        <v>11755868</v>
      </c>
      <c r="Y22" s="88">
        <f>+IF(W22&lt;&gt;0,(X22/W22)*100,0)</f>
        <v>7.15950619193703</v>
      </c>
      <c r="Z22" s="89">
        <f t="shared" si="3"/>
        <v>35502806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29785299</v>
      </c>
      <c r="C24" s="74">
        <f>SUM(C22:C23)</f>
        <v>0</v>
      </c>
      <c r="D24" s="75">
        <f aca="true" t="shared" si="4" ref="D24:Z24">SUM(D22:D23)</f>
        <v>35502806</v>
      </c>
      <c r="E24" s="76">
        <f t="shared" si="4"/>
        <v>35502806</v>
      </c>
      <c r="F24" s="76">
        <f t="shared" si="4"/>
        <v>221211943</v>
      </c>
      <c r="G24" s="76">
        <f t="shared" si="4"/>
        <v>-20309367</v>
      </c>
      <c r="H24" s="76">
        <f t="shared" si="4"/>
        <v>-24947283</v>
      </c>
      <c r="I24" s="76">
        <f t="shared" si="4"/>
        <v>175955293</v>
      </c>
      <c r="J24" s="76">
        <f t="shared" si="4"/>
        <v>0</v>
      </c>
      <c r="K24" s="76">
        <f t="shared" si="4"/>
        <v>0</v>
      </c>
      <c r="L24" s="76">
        <f t="shared" si="4"/>
        <v>0</v>
      </c>
      <c r="M24" s="76">
        <f t="shared" si="4"/>
        <v>0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175955293</v>
      </c>
      <c r="W24" s="76">
        <f t="shared" si="4"/>
        <v>164199425</v>
      </c>
      <c r="X24" s="76">
        <f t="shared" si="4"/>
        <v>11755868</v>
      </c>
      <c r="Y24" s="77">
        <f>+IF(W24&lt;&gt;0,(X24/W24)*100,0)</f>
        <v>7.15950619193703</v>
      </c>
      <c r="Z24" s="78">
        <f t="shared" si="4"/>
        <v>35502806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109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77263160</v>
      </c>
      <c r="C27" s="21">
        <v>0</v>
      </c>
      <c r="D27" s="98">
        <v>70173500</v>
      </c>
      <c r="E27" s="99">
        <v>70173500</v>
      </c>
      <c r="F27" s="99">
        <v>4188907</v>
      </c>
      <c r="G27" s="99">
        <v>2495264</v>
      </c>
      <c r="H27" s="99">
        <v>6002551</v>
      </c>
      <c r="I27" s="99">
        <v>12686722</v>
      </c>
      <c r="J27" s="99">
        <v>0</v>
      </c>
      <c r="K27" s="99">
        <v>0</v>
      </c>
      <c r="L27" s="99">
        <v>0</v>
      </c>
      <c r="M27" s="99">
        <v>0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12686722</v>
      </c>
      <c r="W27" s="99">
        <v>2908529</v>
      </c>
      <c r="X27" s="99">
        <v>9778193</v>
      </c>
      <c r="Y27" s="100">
        <v>336.19</v>
      </c>
      <c r="Z27" s="101">
        <v>70173500</v>
      </c>
    </row>
    <row r="28" spans="1:26" ht="13.5">
      <c r="A28" s="102" t="s">
        <v>44</v>
      </c>
      <c r="B28" s="18">
        <v>40061817</v>
      </c>
      <c r="C28" s="18">
        <v>0</v>
      </c>
      <c r="D28" s="58">
        <v>39484000</v>
      </c>
      <c r="E28" s="59">
        <v>39484000</v>
      </c>
      <c r="F28" s="59">
        <v>4139416</v>
      </c>
      <c r="G28" s="59">
        <v>1237119</v>
      </c>
      <c r="H28" s="59">
        <v>5196388</v>
      </c>
      <c r="I28" s="59">
        <v>10572923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10572923</v>
      </c>
      <c r="W28" s="59">
        <v>0</v>
      </c>
      <c r="X28" s="59">
        <v>10572923</v>
      </c>
      <c r="Y28" s="60">
        <v>0</v>
      </c>
      <c r="Z28" s="61">
        <v>39484000</v>
      </c>
    </row>
    <row r="29" spans="1:26" ht="13.5">
      <c r="A29" s="57" t="s">
        <v>110</v>
      </c>
      <c r="B29" s="18">
        <v>3907670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>
        <v>0</v>
      </c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14317928</v>
      </c>
      <c r="C30" s="18">
        <v>0</v>
      </c>
      <c r="D30" s="58">
        <v>16494500</v>
      </c>
      <c r="E30" s="59">
        <v>16494500</v>
      </c>
      <c r="F30" s="59">
        <v>14124</v>
      </c>
      <c r="G30" s="59">
        <v>676111</v>
      </c>
      <c r="H30" s="59">
        <v>535104</v>
      </c>
      <c r="I30" s="59">
        <v>1225339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1225339</v>
      </c>
      <c r="W30" s="59">
        <v>0</v>
      </c>
      <c r="X30" s="59">
        <v>1225339</v>
      </c>
      <c r="Y30" s="60">
        <v>0</v>
      </c>
      <c r="Z30" s="61">
        <v>16494500</v>
      </c>
    </row>
    <row r="31" spans="1:26" ht="13.5">
      <c r="A31" s="57" t="s">
        <v>49</v>
      </c>
      <c r="B31" s="18">
        <v>18975745</v>
      </c>
      <c r="C31" s="18">
        <v>0</v>
      </c>
      <c r="D31" s="58">
        <v>14195000</v>
      </c>
      <c r="E31" s="59">
        <v>14195000</v>
      </c>
      <c r="F31" s="59">
        <v>35367</v>
      </c>
      <c r="G31" s="59">
        <v>582034</v>
      </c>
      <c r="H31" s="59">
        <v>271059</v>
      </c>
      <c r="I31" s="59">
        <v>888460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888460</v>
      </c>
      <c r="W31" s="59">
        <v>0</v>
      </c>
      <c r="X31" s="59">
        <v>888460</v>
      </c>
      <c r="Y31" s="60">
        <v>0</v>
      </c>
      <c r="Z31" s="61">
        <v>14195000</v>
      </c>
    </row>
    <row r="32" spans="1:26" ht="13.5">
      <c r="A32" s="69" t="s">
        <v>50</v>
      </c>
      <c r="B32" s="21">
        <f>SUM(B28:B31)</f>
        <v>77263160</v>
      </c>
      <c r="C32" s="21">
        <f>SUM(C28:C31)</f>
        <v>0</v>
      </c>
      <c r="D32" s="98">
        <f aca="true" t="shared" si="5" ref="D32:Z32">SUM(D28:D31)</f>
        <v>70173500</v>
      </c>
      <c r="E32" s="99">
        <f t="shared" si="5"/>
        <v>70173500</v>
      </c>
      <c r="F32" s="99">
        <f t="shared" si="5"/>
        <v>4188907</v>
      </c>
      <c r="G32" s="99">
        <f t="shared" si="5"/>
        <v>2495264</v>
      </c>
      <c r="H32" s="99">
        <f t="shared" si="5"/>
        <v>6002551</v>
      </c>
      <c r="I32" s="99">
        <f t="shared" si="5"/>
        <v>12686722</v>
      </c>
      <c r="J32" s="99">
        <f t="shared" si="5"/>
        <v>0</v>
      </c>
      <c r="K32" s="99">
        <f t="shared" si="5"/>
        <v>0</v>
      </c>
      <c r="L32" s="99">
        <f t="shared" si="5"/>
        <v>0</v>
      </c>
      <c r="M32" s="99">
        <f t="shared" si="5"/>
        <v>0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12686722</v>
      </c>
      <c r="W32" s="99">
        <f t="shared" si="5"/>
        <v>0</v>
      </c>
      <c r="X32" s="99">
        <f t="shared" si="5"/>
        <v>12686722</v>
      </c>
      <c r="Y32" s="100">
        <f>+IF(W32&lt;&gt;0,(X32/W32)*100,0)</f>
        <v>0</v>
      </c>
      <c r="Z32" s="101">
        <f t="shared" si="5"/>
        <v>70173500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108120174</v>
      </c>
      <c r="C35" s="18">
        <v>0</v>
      </c>
      <c r="D35" s="58">
        <v>124787193</v>
      </c>
      <c r="E35" s="59">
        <v>124787193</v>
      </c>
      <c r="F35" s="59">
        <v>228574925</v>
      </c>
      <c r="G35" s="59">
        <v>-28573683</v>
      </c>
      <c r="H35" s="59">
        <v>-20690045</v>
      </c>
      <c r="I35" s="59">
        <v>-20690045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-20690045</v>
      </c>
      <c r="W35" s="59">
        <v>31196798</v>
      </c>
      <c r="X35" s="59">
        <v>-51886843</v>
      </c>
      <c r="Y35" s="60">
        <v>-166.32</v>
      </c>
      <c r="Z35" s="61">
        <v>124787193</v>
      </c>
    </row>
    <row r="36" spans="1:26" ht="13.5">
      <c r="A36" s="57" t="s">
        <v>53</v>
      </c>
      <c r="B36" s="18">
        <v>956742182</v>
      </c>
      <c r="C36" s="18">
        <v>0</v>
      </c>
      <c r="D36" s="58">
        <v>1018636635</v>
      </c>
      <c r="E36" s="59">
        <v>1018636635</v>
      </c>
      <c r="F36" s="59">
        <v>1837630</v>
      </c>
      <c r="G36" s="59">
        <v>146269</v>
      </c>
      <c r="H36" s="59">
        <v>3634163</v>
      </c>
      <c r="I36" s="59">
        <v>3634163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3634163</v>
      </c>
      <c r="W36" s="59">
        <v>254659159</v>
      </c>
      <c r="X36" s="59">
        <v>-251024996</v>
      </c>
      <c r="Y36" s="60">
        <v>-98.57</v>
      </c>
      <c r="Z36" s="61">
        <v>1018636635</v>
      </c>
    </row>
    <row r="37" spans="1:26" ht="13.5">
      <c r="A37" s="57" t="s">
        <v>54</v>
      </c>
      <c r="B37" s="18">
        <v>112180925</v>
      </c>
      <c r="C37" s="18">
        <v>0</v>
      </c>
      <c r="D37" s="58">
        <v>117274455</v>
      </c>
      <c r="E37" s="59">
        <v>117274455</v>
      </c>
      <c r="F37" s="59">
        <v>9032704</v>
      </c>
      <c r="G37" s="59">
        <v>-6302352</v>
      </c>
      <c r="H37" s="59">
        <v>-14306539</v>
      </c>
      <c r="I37" s="59">
        <v>-14306539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-14306539</v>
      </c>
      <c r="W37" s="59">
        <v>29318614</v>
      </c>
      <c r="X37" s="59">
        <v>-43625153</v>
      </c>
      <c r="Y37" s="60">
        <v>-148.8</v>
      </c>
      <c r="Z37" s="61">
        <v>117274455</v>
      </c>
    </row>
    <row r="38" spans="1:26" ht="13.5">
      <c r="A38" s="57" t="s">
        <v>55</v>
      </c>
      <c r="B38" s="18">
        <v>210901069</v>
      </c>
      <c r="C38" s="18">
        <v>0</v>
      </c>
      <c r="D38" s="58">
        <v>228039014</v>
      </c>
      <c r="E38" s="59">
        <v>228039014</v>
      </c>
      <c r="F38" s="59">
        <v>-207106</v>
      </c>
      <c r="G38" s="59">
        <v>-590621</v>
      </c>
      <c r="H38" s="59">
        <v>22511780</v>
      </c>
      <c r="I38" s="59">
        <v>22511780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22511780</v>
      </c>
      <c r="W38" s="59">
        <v>57009754</v>
      </c>
      <c r="X38" s="59">
        <v>-34497974</v>
      </c>
      <c r="Y38" s="60">
        <v>-60.51</v>
      </c>
      <c r="Z38" s="61">
        <v>228039014</v>
      </c>
    </row>
    <row r="39" spans="1:26" ht="13.5">
      <c r="A39" s="57" t="s">
        <v>56</v>
      </c>
      <c r="B39" s="18">
        <v>741780362</v>
      </c>
      <c r="C39" s="18">
        <v>0</v>
      </c>
      <c r="D39" s="58">
        <v>798110356</v>
      </c>
      <c r="E39" s="59">
        <v>798110356</v>
      </c>
      <c r="F39" s="59">
        <v>221586957</v>
      </c>
      <c r="G39" s="59">
        <v>-21534441</v>
      </c>
      <c r="H39" s="59">
        <v>-25261123</v>
      </c>
      <c r="I39" s="59">
        <v>-25261123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-25261123</v>
      </c>
      <c r="W39" s="59">
        <v>199527589</v>
      </c>
      <c r="X39" s="59">
        <v>-224788712</v>
      </c>
      <c r="Y39" s="60">
        <v>-112.66</v>
      </c>
      <c r="Z39" s="61">
        <v>798110356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73048073</v>
      </c>
      <c r="C42" s="18">
        <v>0</v>
      </c>
      <c r="D42" s="58">
        <v>67848999</v>
      </c>
      <c r="E42" s="59">
        <v>67848999</v>
      </c>
      <c r="F42" s="59">
        <v>32327596</v>
      </c>
      <c r="G42" s="59">
        <v>-7879947</v>
      </c>
      <c r="H42" s="59">
        <v>9537162</v>
      </c>
      <c r="I42" s="59">
        <v>33984811</v>
      </c>
      <c r="J42" s="59">
        <v>0</v>
      </c>
      <c r="K42" s="59">
        <v>0</v>
      </c>
      <c r="L42" s="59">
        <v>0</v>
      </c>
      <c r="M42" s="59">
        <v>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33984811</v>
      </c>
      <c r="W42" s="59">
        <v>101702711</v>
      </c>
      <c r="X42" s="59">
        <v>-67717900</v>
      </c>
      <c r="Y42" s="60">
        <v>-66.58</v>
      </c>
      <c r="Z42" s="61">
        <v>67848999</v>
      </c>
    </row>
    <row r="43" spans="1:26" ht="13.5">
      <c r="A43" s="57" t="s">
        <v>59</v>
      </c>
      <c r="B43" s="18">
        <v>-74711290</v>
      </c>
      <c r="C43" s="18">
        <v>0</v>
      </c>
      <c r="D43" s="58">
        <v>-71623922</v>
      </c>
      <c r="E43" s="59">
        <v>-71623922</v>
      </c>
      <c r="F43" s="59">
        <v>-4103319</v>
      </c>
      <c r="G43" s="59">
        <v>-2691968</v>
      </c>
      <c r="H43" s="59">
        <v>-5875320</v>
      </c>
      <c r="I43" s="59">
        <v>-12670607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-12670607</v>
      </c>
      <c r="W43" s="59">
        <v>-2872388</v>
      </c>
      <c r="X43" s="59">
        <v>-9798219</v>
      </c>
      <c r="Y43" s="60">
        <v>341.12</v>
      </c>
      <c r="Z43" s="61">
        <v>-71623922</v>
      </c>
    </row>
    <row r="44" spans="1:26" ht="13.5">
      <c r="A44" s="57" t="s">
        <v>60</v>
      </c>
      <c r="B44" s="18">
        <v>-27194381</v>
      </c>
      <c r="C44" s="18">
        <v>0</v>
      </c>
      <c r="D44" s="58">
        <v>759456</v>
      </c>
      <c r="E44" s="59">
        <v>759456</v>
      </c>
      <c r="F44" s="59">
        <v>14256584</v>
      </c>
      <c r="G44" s="59">
        <v>6993629</v>
      </c>
      <c r="H44" s="59">
        <v>13352219</v>
      </c>
      <c r="I44" s="59">
        <v>34602432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34602432</v>
      </c>
      <c r="W44" s="59">
        <v>208614</v>
      </c>
      <c r="X44" s="59">
        <v>34393818</v>
      </c>
      <c r="Y44" s="60">
        <v>16486.82</v>
      </c>
      <c r="Z44" s="61">
        <v>759456</v>
      </c>
    </row>
    <row r="45" spans="1:26" ht="13.5">
      <c r="A45" s="69" t="s">
        <v>61</v>
      </c>
      <c r="B45" s="21">
        <v>17303086</v>
      </c>
      <c r="C45" s="21">
        <v>0</v>
      </c>
      <c r="D45" s="98">
        <v>27550913</v>
      </c>
      <c r="E45" s="99">
        <v>27550913</v>
      </c>
      <c r="F45" s="99">
        <v>59783947</v>
      </c>
      <c r="G45" s="99">
        <v>56205661</v>
      </c>
      <c r="H45" s="99">
        <v>73219722</v>
      </c>
      <c r="I45" s="99">
        <v>73219722</v>
      </c>
      <c r="J45" s="99">
        <v>0</v>
      </c>
      <c r="K45" s="99">
        <v>0</v>
      </c>
      <c r="L45" s="99">
        <v>0</v>
      </c>
      <c r="M45" s="99">
        <v>0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73219722</v>
      </c>
      <c r="W45" s="99">
        <v>129605317</v>
      </c>
      <c r="X45" s="99">
        <v>-56385595</v>
      </c>
      <c r="Y45" s="100">
        <v>-43.51</v>
      </c>
      <c r="Z45" s="101">
        <v>27550913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111</v>
      </c>
      <c r="B47" s="114" t="s">
        <v>96</v>
      </c>
      <c r="C47" s="114"/>
      <c r="D47" s="115" t="s">
        <v>97</v>
      </c>
      <c r="E47" s="116" t="s">
        <v>98</v>
      </c>
      <c r="F47" s="117"/>
      <c r="G47" s="117"/>
      <c r="H47" s="117"/>
      <c r="I47" s="118" t="s">
        <v>99</v>
      </c>
      <c r="J47" s="117"/>
      <c r="K47" s="117"/>
      <c r="L47" s="117"/>
      <c r="M47" s="119"/>
      <c r="N47" s="119"/>
      <c r="O47" s="119"/>
      <c r="P47" s="119"/>
      <c r="Q47" s="119"/>
      <c r="R47" s="119"/>
      <c r="S47" s="119"/>
      <c r="T47" s="119"/>
      <c r="U47" s="119"/>
      <c r="V47" s="118" t="s">
        <v>100</v>
      </c>
      <c r="W47" s="118" t="s">
        <v>101</v>
      </c>
      <c r="X47" s="118" t="s">
        <v>102</v>
      </c>
      <c r="Y47" s="118" t="s">
        <v>103</v>
      </c>
      <c r="Z47" s="120" t="s">
        <v>104</v>
      </c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68605989</v>
      </c>
      <c r="C49" s="51">
        <v>0</v>
      </c>
      <c r="D49" s="128">
        <v>10494935</v>
      </c>
      <c r="E49" s="53">
        <v>5137033</v>
      </c>
      <c r="F49" s="53">
        <v>0</v>
      </c>
      <c r="G49" s="53">
        <v>0</v>
      </c>
      <c r="H49" s="53">
        <v>0</v>
      </c>
      <c r="I49" s="53">
        <v>2856576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5943963</v>
      </c>
      <c r="W49" s="53">
        <v>1460098</v>
      </c>
      <c r="X49" s="53">
        <v>6962311</v>
      </c>
      <c r="Y49" s="53">
        <v>54375508</v>
      </c>
      <c r="Z49" s="129">
        <v>155836413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1244723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29">
        <v>1244723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112</v>
      </c>
      <c r="B58" s="5">
        <f>IF(B67=0,0,+(B76/B67)*100)</f>
        <v>89.3553083426874</v>
      </c>
      <c r="C58" s="5">
        <f>IF(C67=0,0,+(C76/C67)*100)</f>
        <v>0</v>
      </c>
      <c r="D58" s="6">
        <f aca="true" t="shared" si="6" ref="D58:Z58">IF(D67=0,0,+(D76/D67)*100)</f>
        <v>92.09031955502351</v>
      </c>
      <c r="E58" s="7">
        <f t="shared" si="6"/>
        <v>92.09031955502351</v>
      </c>
      <c r="F58" s="7">
        <f t="shared" si="6"/>
        <v>11.669512978338144</v>
      </c>
      <c r="G58" s="7">
        <f t="shared" si="6"/>
        <v>237.6809975476204</v>
      </c>
      <c r="H58" s="7">
        <f t="shared" si="6"/>
        <v>325.8751807275943</v>
      </c>
      <c r="I58" s="7">
        <f t="shared" si="6"/>
        <v>45.36499943956116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45.36499943956116</v>
      </c>
      <c r="W58" s="7">
        <f t="shared" si="6"/>
        <v>137.0841935123476</v>
      </c>
      <c r="X58" s="7">
        <f t="shared" si="6"/>
        <v>0</v>
      </c>
      <c r="Y58" s="7">
        <f t="shared" si="6"/>
        <v>0</v>
      </c>
      <c r="Z58" s="8">
        <f t="shared" si="6"/>
        <v>92.09031955502351</v>
      </c>
    </row>
    <row r="59" spans="1:26" ht="13.5">
      <c r="A59" s="36" t="s">
        <v>31</v>
      </c>
      <c r="B59" s="9">
        <f aca="true" t="shared" si="7" ref="B59:Z66">IF(B68=0,0,+(B77/B68)*100)</f>
        <v>95.5586654472467</v>
      </c>
      <c r="C59" s="9">
        <f t="shared" si="7"/>
        <v>0</v>
      </c>
      <c r="D59" s="2">
        <f t="shared" si="7"/>
        <v>92.02945245426667</v>
      </c>
      <c r="E59" s="10">
        <f t="shared" si="7"/>
        <v>92.02945245426667</v>
      </c>
      <c r="F59" s="10">
        <f t="shared" si="7"/>
        <v>5.16373568593981</v>
      </c>
      <c r="G59" s="10">
        <f t="shared" si="7"/>
        <v>-1866.907261673302</v>
      </c>
      <c r="H59" s="10">
        <f t="shared" si="7"/>
        <v>-4417.931900820796</v>
      </c>
      <c r="I59" s="10">
        <f t="shared" si="7"/>
        <v>34.268717752485564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34.268717752485564</v>
      </c>
      <c r="W59" s="10">
        <f t="shared" si="7"/>
        <v>46.79940806094682</v>
      </c>
      <c r="X59" s="10">
        <f t="shared" si="7"/>
        <v>0</v>
      </c>
      <c r="Y59" s="10">
        <f t="shared" si="7"/>
        <v>0</v>
      </c>
      <c r="Z59" s="11">
        <f t="shared" si="7"/>
        <v>92.02945245426667</v>
      </c>
    </row>
    <row r="60" spans="1:26" ht="13.5">
      <c r="A60" s="37" t="s">
        <v>32</v>
      </c>
      <c r="B60" s="12">
        <f t="shared" si="7"/>
        <v>87.09886539096576</v>
      </c>
      <c r="C60" s="12">
        <f t="shared" si="7"/>
        <v>0</v>
      </c>
      <c r="D60" s="3">
        <f t="shared" si="7"/>
        <v>92.12550632165375</v>
      </c>
      <c r="E60" s="13">
        <f t="shared" si="7"/>
        <v>92.12550632165375</v>
      </c>
      <c r="F60" s="13">
        <f t="shared" si="7"/>
        <v>27.916548807685835</v>
      </c>
      <c r="G60" s="13">
        <f t="shared" si="7"/>
        <v>133.12162943283823</v>
      </c>
      <c r="H60" s="13">
        <f t="shared" si="7"/>
        <v>136.81352278637345</v>
      </c>
      <c r="I60" s="13">
        <f t="shared" si="7"/>
        <v>63.954056983322815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63.954056983322815</v>
      </c>
      <c r="W60" s="13">
        <f t="shared" si="7"/>
        <v>108.03622306333787</v>
      </c>
      <c r="X60" s="13">
        <f t="shared" si="7"/>
        <v>0</v>
      </c>
      <c r="Y60" s="13">
        <f t="shared" si="7"/>
        <v>0</v>
      </c>
      <c r="Z60" s="14">
        <f t="shared" si="7"/>
        <v>92.12550632165375</v>
      </c>
    </row>
    <row r="61" spans="1:26" ht="13.5">
      <c r="A61" s="38" t="s">
        <v>113</v>
      </c>
      <c r="B61" s="12">
        <f t="shared" si="7"/>
        <v>80.82728913674165</v>
      </c>
      <c r="C61" s="12">
        <f t="shared" si="7"/>
        <v>0</v>
      </c>
      <c r="D61" s="3">
        <f t="shared" si="7"/>
        <v>91.70096116644403</v>
      </c>
      <c r="E61" s="13">
        <f t="shared" si="7"/>
        <v>91.70096116644403</v>
      </c>
      <c r="F61" s="13">
        <f t="shared" si="7"/>
        <v>60.916203048630024</v>
      </c>
      <c r="G61" s="13">
        <f t="shared" si="7"/>
        <v>100.90257383783899</v>
      </c>
      <c r="H61" s="13">
        <f t="shared" si="7"/>
        <v>93.47879616807327</v>
      </c>
      <c r="I61" s="13">
        <f t="shared" si="7"/>
        <v>81.26455094585927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81.26455094585927</v>
      </c>
      <c r="W61" s="13">
        <f t="shared" si="7"/>
        <v>92.12550543204773</v>
      </c>
      <c r="X61" s="13">
        <f t="shared" si="7"/>
        <v>0</v>
      </c>
      <c r="Y61" s="13">
        <f t="shared" si="7"/>
        <v>0</v>
      </c>
      <c r="Z61" s="14">
        <f t="shared" si="7"/>
        <v>91.70096116644403</v>
      </c>
    </row>
    <row r="62" spans="1:26" ht="13.5">
      <c r="A62" s="38" t="s">
        <v>114</v>
      </c>
      <c r="B62" s="12">
        <f t="shared" si="7"/>
        <v>102.80217477951881</v>
      </c>
      <c r="C62" s="12">
        <f t="shared" si="7"/>
        <v>0</v>
      </c>
      <c r="D62" s="3">
        <f t="shared" si="7"/>
        <v>91.51978033273488</v>
      </c>
      <c r="E62" s="13">
        <f t="shared" si="7"/>
        <v>91.51978033273488</v>
      </c>
      <c r="F62" s="13">
        <f t="shared" si="7"/>
        <v>20.438975354563475</v>
      </c>
      <c r="G62" s="13">
        <f t="shared" si="7"/>
        <v>142.20967146707872</v>
      </c>
      <c r="H62" s="13">
        <f t="shared" si="7"/>
        <v>189.0255995375166</v>
      </c>
      <c r="I62" s="13">
        <f t="shared" si="7"/>
        <v>56.159446008272575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56.159446008272575</v>
      </c>
      <c r="W62" s="13">
        <f t="shared" si="7"/>
        <v>92.12550411857286</v>
      </c>
      <c r="X62" s="13">
        <f t="shared" si="7"/>
        <v>0</v>
      </c>
      <c r="Y62" s="13">
        <f t="shared" si="7"/>
        <v>0</v>
      </c>
      <c r="Z62" s="14">
        <f t="shared" si="7"/>
        <v>91.51978033273488</v>
      </c>
    </row>
    <row r="63" spans="1:26" ht="13.5">
      <c r="A63" s="38" t="s">
        <v>115</v>
      </c>
      <c r="B63" s="12">
        <f t="shared" si="7"/>
        <v>82.68243758067399</v>
      </c>
      <c r="C63" s="12">
        <f t="shared" si="7"/>
        <v>0</v>
      </c>
      <c r="D63" s="3">
        <f t="shared" si="7"/>
        <v>92.16259924321326</v>
      </c>
      <c r="E63" s="13">
        <f t="shared" si="7"/>
        <v>92.16259924321326</v>
      </c>
      <c r="F63" s="13">
        <f t="shared" si="7"/>
        <v>4.386450698805296</v>
      </c>
      <c r="G63" s="13">
        <f t="shared" si="7"/>
        <v>-2794.841601784527</v>
      </c>
      <c r="H63" s="13">
        <f t="shared" si="7"/>
        <v>-1071.5197204762537</v>
      </c>
      <c r="I63" s="13">
        <f t="shared" si="7"/>
        <v>31.145565745858516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31.145565745858516</v>
      </c>
      <c r="W63" s="13">
        <f t="shared" si="7"/>
        <v>24.169889773099833</v>
      </c>
      <c r="X63" s="13">
        <f t="shared" si="7"/>
        <v>0</v>
      </c>
      <c r="Y63" s="13">
        <f t="shared" si="7"/>
        <v>0</v>
      </c>
      <c r="Z63" s="14">
        <f t="shared" si="7"/>
        <v>92.16259924321326</v>
      </c>
    </row>
    <row r="64" spans="1:26" ht="13.5">
      <c r="A64" s="38" t="s">
        <v>116</v>
      </c>
      <c r="B64" s="12">
        <f t="shared" si="7"/>
        <v>95.16513181275779</v>
      </c>
      <c r="C64" s="12">
        <f t="shared" si="7"/>
        <v>0</v>
      </c>
      <c r="D64" s="3">
        <f t="shared" si="7"/>
        <v>92.125504807066</v>
      </c>
      <c r="E64" s="13">
        <f t="shared" si="7"/>
        <v>92.125504807066</v>
      </c>
      <c r="F64" s="13">
        <f t="shared" si="7"/>
        <v>4.877499036802286</v>
      </c>
      <c r="G64" s="13">
        <f t="shared" si="7"/>
        <v>-2769.9529885829415</v>
      </c>
      <c r="H64" s="13">
        <f t="shared" si="7"/>
        <v>-794.6626309018551</v>
      </c>
      <c r="I64" s="13">
        <f t="shared" si="7"/>
        <v>35.58130809304568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35.58130809304568</v>
      </c>
      <c r="W64" s="13">
        <f t="shared" si="7"/>
        <v>23.09500314302241</v>
      </c>
      <c r="X64" s="13">
        <f t="shared" si="7"/>
        <v>0</v>
      </c>
      <c r="Y64" s="13">
        <f t="shared" si="7"/>
        <v>0</v>
      </c>
      <c r="Z64" s="14">
        <f t="shared" si="7"/>
        <v>92.125504807066</v>
      </c>
    </row>
    <row r="65" spans="1:26" ht="13.5">
      <c r="A65" s="38" t="s">
        <v>117</v>
      </c>
      <c r="B65" s="12">
        <f t="shared" si="7"/>
        <v>277.0250709339017</v>
      </c>
      <c r="C65" s="12">
        <f t="shared" si="7"/>
        <v>0</v>
      </c>
      <c r="D65" s="3">
        <f t="shared" si="7"/>
        <v>138.05136441872023</v>
      </c>
      <c r="E65" s="13">
        <f t="shared" si="7"/>
        <v>138.05136441872023</v>
      </c>
      <c r="F65" s="13">
        <f t="shared" si="7"/>
        <v>669.5775518984619</v>
      </c>
      <c r="G65" s="13">
        <f t="shared" si="7"/>
        <v>613.2398340480813</v>
      </c>
      <c r="H65" s="13">
        <f t="shared" si="7"/>
        <v>218.53549697504798</v>
      </c>
      <c r="I65" s="13">
        <f t="shared" si="7"/>
        <v>382.9543156931394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382.9543156931394</v>
      </c>
      <c r="W65" s="13">
        <f t="shared" si="7"/>
        <v>92.12543147535929</v>
      </c>
      <c r="X65" s="13">
        <f t="shared" si="7"/>
        <v>0</v>
      </c>
      <c r="Y65" s="13">
        <f t="shared" si="7"/>
        <v>0</v>
      </c>
      <c r="Z65" s="14">
        <f t="shared" si="7"/>
        <v>138.05136441872023</v>
      </c>
    </row>
    <row r="66" spans="1:26" ht="13.5">
      <c r="A66" s="39" t="s">
        <v>118</v>
      </c>
      <c r="B66" s="15">
        <f t="shared" si="7"/>
        <v>0</v>
      </c>
      <c r="C66" s="15">
        <f t="shared" si="7"/>
        <v>0</v>
      </c>
      <c r="D66" s="4">
        <f t="shared" si="7"/>
        <v>92.12547692307692</v>
      </c>
      <c r="E66" s="16">
        <f t="shared" si="7"/>
        <v>92.12547692307692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92.12547063426683</v>
      </c>
      <c r="X66" s="16">
        <f t="shared" si="7"/>
        <v>0</v>
      </c>
      <c r="Y66" s="16">
        <f t="shared" si="7"/>
        <v>0</v>
      </c>
      <c r="Z66" s="17">
        <f t="shared" si="7"/>
        <v>92.12547692307692</v>
      </c>
    </row>
    <row r="67" spans="1:26" ht="13.5" hidden="1">
      <c r="A67" s="40" t="s">
        <v>119</v>
      </c>
      <c r="B67" s="23">
        <v>400120937</v>
      </c>
      <c r="C67" s="23"/>
      <c r="D67" s="24">
        <v>435293110</v>
      </c>
      <c r="E67" s="25">
        <v>435293110</v>
      </c>
      <c r="F67" s="25">
        <v>225008739</v>
      </c>
      <c r="G67" s="25">
        <v>15059251</v>
      </c>
      <c r="H67" s="25">
        <v>16704007</v>
      </c>
      <c r="I67" s="25">
        <v>256771997</v>
      </c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>
        <v>256771997</v>
      </c>
      <c r="W67" s="25">
        <v>108823278</v>
      </c>
      <c r="X67" s="25"/>
      <c r="Y67" s="24"/>
      <c r="Z67" s="26">
        <v>435293110</v>
      </c>
    </row>
    <row r="68" spans="1:26" ht="13.5" hidden="1">
      <c r="A68" s="36" t="s">
        <v>31</v>
      </c>
      <c r="B68" s="18">
        <v>143965714</v>
      </c>
      <c r="C68" s="18"/>
      <c r="D68" s="19">
        <v>159457000</v>
      </c>
      <c r="E68" s="20">
        <v>159457000</v>
      </c>
      <c r="F68" s="20">
        <v>160319205</v>
      </c>
      <c r="G68" s="20">
        <v>-810075</v>
      </c>
      <c r="H68" s="20">
        <v>-702123</v>
      </c>
      <c r="I68" s="20">
        <v>158807007</v>
      </c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>
        <v>158807007</v>
      </c>
      <c r="W68" s="20">
        <v>159634002</v>
      </c>
      <c r="X68" s="20"/>
      <c r="Y68" s="19"/>
      <c r="Z68" s="22">
        <v>159457000</v>
      </c>
    </row>
    <row r="69" spans="1:26" ht="13.5" hidden="1">
      <c r="A69" s="37" t="s">
        <v>32</v>
      </c>
      <c r="B69" s="18">
        <v>252537827</v>
      </c>
      <c r="C69" s="18"/>
      <c r="D69" s="19">
        <v>272586110</v>
      </c>
      <c r="E69" s="20">
        <v>272586110</v>
      </c>
      <c r="F69" s="20">
        <v>64402531</v>
      </c>
      <c r="G69" s="20">
        <v>15526875</v>
      </c>
      <c r="H69" s="20">
        <v>17114461</v>
      </c>
      <c r="I69" s="20">
        <v>97043867</v>
      </c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>
        <v>97043867</v>
      </c>
      <c r="W69" s="20">
        <v>68146528</v>
      </c>
      <c r="X69" s="20"/>
      <c r="Y69" s="19"/>
      <c r="Z69" s="22">
        <v>272586110</v>
      </c>
    </row>
    <row r="70" spans="1:26" ht="13.5" hidden="1">
      <c r="A70" s="38" t="s">
        <v>113</v>
      </c>
      <c r="B70" s="18">
        <v>181657311</v>
      </c>
      <c r="C70" s="18"/>
      <c r="D70" s="19">
        <v>194107900</v>
      </c>
      <c r="E70" s="20">
        <v>194107900</v>
      </c>
      <c r="F70" s="20">
        <v>21312983</v>
      </c>
      <c r="G70" s="20">
        <v>12796183</v>
      </c>
      <c r="H70" s="20">
        <v>14932749</v>
      </c>
      <c r="I70" s="20">
        <v>49041915</v>
      </c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>
        <v>49041915</v>
      </c>
      <c r="W70" s="20">
        <v>51047416</v>
      </c>
      <c r="X70" s="20"/>
      <c r="Y70" s="19"/>
      <c r="Z70" s="22">
        <v>194107900</v>
      </c>
    </row>
    <row r="71" spans="1:26" ht="13.5" hidden="1">
      <c r="A71" s="38" t="s">
        <v>114</v>
      </c>
      <c r="B71" s="18">
        <v>44044005</v>
      </c>
      <c r="C71" s="18"/>
      <c r="D71" s="19">
        <v>49227180</v>
      </c>
      <c r="E71" s="20">
        <v>49227180</v>
      </c>
      <c r="F71" s="20">
        <v>15782435</v>
      </c>
      <c r="G71" s="20">
        <v>2780178</v>
      </c>
      <c r="H71" s="20">
        <v>2442466</v>
      </c>
      <c r="I71" s="20">
        <v>21005079</v>
      </c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>
        <v>21005079</v>
      </c>
      <c r="W71" s="20">
        <v>21203097</v>
      </c>
      <c r="X71" s="20"/>
      <c r="Y71" s="19"/>
      <c r="Z71" s="22">
        <v>49227180</v>
      </c>
    </row>
    <row r="72" spans="1:26" ht="13.5" hidden="1">
      <c r="A72" s="38" t="s">
        <v>115</v>
      </c>
      <c r="B72" s="18">
        <v>10789567</v>
      </c>
      <c r="C72" s="18"/>
      <c r="D72" s="19">
        <v>11464260</v>
      </c>
      <c r="E72" s="20">
        <v>11464260</v>
      </c>
      <c r="F72" s="20">
        <v>11433800</v>
      </c>
      <c r="G72" s="20">
        <v>-46623</v>
      </c>
      <c r="H72" s="20">
        <v>-157983</v>
      </c>
      <c r="I72" s="20">
        <v>11229194</v>
      </c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>
        <v>11229194</v>
      </c>
      <c r="W72" s="20">
        <v>10928639</v>
      </c>
      <c r="X72" s="20"/>
      <c r="Y72" s="19"/>
      <c r="Z72" s="22">
        <v>11464260</v>
      </c>
    </row>
    <row r="73" spans="1:26" ht="13.5" hidden="1">
      <c r="A73" s="38" t="s">
        <v>116</v>
      </c>
      <c r="B73" s="18">
        <v>14035212</v>
      </c>
      <c r="C73" s="18"/>
      <c r="D73" s="19">
        <v>15352400</v>
      </c>
      <c r="E73" s="20">
        <v>15352400</v>
      </c>
      <c r="F73" s="20">
        <v>15798937</v>
      </c>
      <c r="G73" s="20">
        <v>-74450</v>
      </c>
      <c r="H73" s="20">
        <v>-332692</v>
      </c>
      <c r="I73" s="20">
        <v>15391795</v>
      </c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>
        <v>15391795</v>
      </c>
      <c r="W73" s="20">
        <v>15310104</v>
      </c>
      <c r="X73" s="20"/>
      <c r="Y73" s="19"/>
      <c r="Z73" s="22">
        <v>15352400</v>
      </c>
    </row>
    <row r="74" spans="1:26" ht="13.5" hidden="1">
      <c r="A74" s="38" t="s">
        <v>117</v>
      </c>
      <c r="B74" s="18">
        <v>2011732</v>
      </c>
      <c r="C74" s="18"/>
      <c r="D74" s="19">
        <v>2434370</v>
      </c>
      <c r="E74" s="20">
        <v>2434370</v>
      </c>
      <c r="F74" s="20">
        <v>74376</v>
      </c>
      <c r="G74" s="20">
        <v>71587</v>
      </c>
      <c r="H74" s="20">
        <v>229921</v>
      </c>
      <c r="I74" s="20">
        <v>375884</v>
      </c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>
        <v>375884</v>
      </c>
      <c r="W74" s="20">
        <v>960078</v>
      </c>
      <c r="X74" s="20"/>
      <c r="Y74" s="19"/>
      <c r="Z74" s="22">
        <v>2434370</v>
      </c>
    </row>
    <row r="75" spans="1:26" ht="13.5" hidden="1">
      <c r="A75" s="39" t="s">
        <v>118</v>
      </c>
      <c r="B75" s="27">
        <v>3617396</v>
      </c>
      <c r="C75" s="27"/>
      <c r="D75" s="28">
        <v>3250000</v>
      </c>
      <c r="E75" s="29">
        <v>3250000</v>
      </c>
      <c r="F75" s="29">
        <v>287003</v>
      </c>
      <c r="G75" s="29">
        <v>342451</v>
      </c>
      <c r="H75" s="29">
        <v>291669</v>
      </c>
      <c r="I75" s="29">
        <v>921123</v>
      </c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>
        <v>921123</v>
      </c>
      <c r="W75" s="29">
        <v>921363</v>
      </c>
      <c r="X75" s="29"/>
      <c r="Y75" s="28"/>
      <c r="Z75" s="30">
        <v>3250000</v>
      </c>
    </row>
    <row r="76" spans="1:26" ht="13.5" hidden="1">
      <c r="A76" s="41" t="s">
        <v>120</v>
      </c>
      <c r="B76" s="31">
        <v>357529297</v>
      </c>
      <c r="C76" s="31"/>
      <c r="D76" s="32">
        <v>400862816</v>
      </c>
      <c r="E76" s="33">
        <v>400862816</v>
      </c>
      <c r="F76" s="33">
        <v>26257424</v>
      </c>
      <c r="G76" s="33">
        <v>35792978</v>
      </c>
      <c r="H76" s="33">
        <v>54434213</v>
      </c>
      <c r="I76" s="33">
        <v>116484615</v>
      </c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>
        <v>116484615</v>
      </c>
      <c r="W76" s="33">
        <v>149179513</v>
      </c>
      <c r="X76" s="33"/>
      <c r="Y76" s="32"/>
      <c r="Z76" s="34">
        <v>400862816</v>
      </c>
    </row>
    <row r="77" spans="1:26" ht="13.5" hidden="1">
      <c r="A77" s="36" t="s">
        <v>31</v>
      </c>
      <c r="B77" s="18">
        <v>137571715</v>
      </c>
      <c r="C77" s="18"/>
      <c r="D77" s="19">
        <v>146747404</v>
      </c>
      <c r="E77" s="20">
        <v>146747404</v>
      </c>
      <c r="F77" s="20">
        <v>8278460</v>
      </c>
      <c r="G77" s="20">
        <v>15123349</v>
      </c>
      <c r="H77" s="20">
        <v>31019316</v>
      </c>
      <c r="I77" s="20">
        <v>54421125</v>
      </c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>
        <v>54421125</v>
      </c>
      <c r="W77" s="20">
        <v>74707768</v>
      </c>
      <c r="X77" s="20"/>
      <c r="Y77" s="19"/>
      <c r="Z77" s="22">
        <v>146747404</v>
      </c>
    </row>
    <row r="78" spans="1:26" ht="13.5" hidden="1">
      <c r="A78" s="37" t="s">
        <v>32</v>
      </c>
      <c r="B78" s="18">
        <v>219957582</v>
      </c>
      <c r="C78" s="18"/>
      <c r="D78" s="19">
        <v>251121334</v>
      </c>
      <c r="E78" s="20">
        <v>251121334</v>
      </c>
      <c r="F78" s="20">
        <v>17978964</v>
      </c>
      <c r="G78" s="20">
        <v>20669629</v>
      </c>
      <c r="H78" s="20">
        <v>23414897</v>
      </c>
      <c r="I78" s="20">
        <v>62063490</v>
      </c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>
        <v>62063490</v>
      </c>
      <c r="W78" s="20">
        <v>73622935</v>
      </c>
      <c r="X78" s="20"/>
      <c r="Y78" s="19"/>
      <c r="Z78" s="22">
        <v>251121334</v>
      </c>
    </row>
    <row r="79" spans="1:26" ht="13.5" hidden="1">
      <c r="A79" s="38" t="s">
        <v>113</v>
      </c>
      <c r="B79" s="18">
        <v>146828680</v>
      </c>
      <c r="C79" s="18"/>
      <c r="D79" s="19">
        <v>177998810</v>
      </c>
      <c r="E79" s="20">
        <v>177998810</v>
      </c>
      <c r="F79" s="20">
        <v>12983060</v>
      </c>
      <c r="G79" s="20">
        <v>12911678</v>
      </c>
      <c r="H79" s="20">
        <v>13958954</v>
      </c>
      <c r="I79" s="20">
        <v>39853692</v>
      </c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>
        <v>39853692</v>
      </c>
      <c r="W79" s="20">
        <v>47027690</v>
      </c>
      <c r="X79" s="20"/>
      <c r="Y79" s="19"/>
      <c r="Z79" s="22">
        <v>177998810</v>
      </c>
    </row>
    <row r="80" spans="1:26" ht="13.5" hidden="1">
      <c r="A80" s="38" t="s">
        <v>114</v>
      </c>
      <c r="B80" s="18">
        <v>45278195</v>
      </c>
      <c r="C80" s="18"/>
      <c r="D80" s="19">
        <v>45052607</v>
      </c>
      <c r="E80" s="20">
        <v>45052607</v>
      </c>
      <c r="F80" s="20">
        <v>3225768</v>
      </c>
      <c r="G80" s="20">
        <v>3953682</v>
      </c>
      <c r="H80" s="20">
        <v>4616886</v>
      </c>
      <c r="I80" s="20">
        <v>11796336</v>
      </c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>
        <v>11796336</v>
      </c>
      <c r="W80" s="20">
        <v>19533460</v>
      </c>
      <c r="X80" s="20"/>
      <c r="Y80" s="19"/>
      <c r="Z80" s="22">
        <v>45052607</v>
      </c>
    </row>
    <row r="81" spans="1:26" ht="13.5" hidden="1">
      <c r="A81" s="38" t="s">
        <v>115</v>
      </c>
      <c r="B81" s="18">
        <v>8921077</v>
      </c>
      <c r="C81" s="18"/>
      <c r="D81" s="19">
        <v>10565760</v>
      </c>
      <c r="E81" s="20">
        <v>10565760</v>
      </c>
      <c r="F81" s="20">
        <v>501538</v>
      </c>
      <c r="G81" s="20">
        <v>1303039</v>
      </c>
      <c r="H81" s="20">
        <v>1692819</v>
      </c>
      <c r="I81" s="20">
        <v>3497396</v>
      </c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>
        <v>3497396</v>
      </c>
      <c r="W81" s="20">
        <v>2641440</v>
      </c>
      <c r="X81" s="20"/>
      <c r="Y81" s="19"/>
      <c r="Z81" s="22">
        <v>10565760</v>
      </c>
    </row>
    <row r="82" spans="1:26" ht="13.5" hidden="1">
      <c r="A82" s="38" t="s">
        <v>116</v>
      </c>
      <c r="B82" s="18">
        <v>13356628</v>
      </c>
      <c r="C82" s="18"/>
      <c r="D82" s="19">
        <v>14143476</v>
      </c>
      <c r="E82" s="20">
        <v>14143476</v>
      </c>
      <c r="F82" s="20">
        <v>770593</v>
      </c>
      <c r="G82" s="20">
        <v>2062230</v>
      </c>
      <c r="H82" s="20">
        <v>2643779</v>
      </c>
      <c r="I82" s="20">
        <v>5476602</v>
      </c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>
        <v>5476602</v>
      </c>
      <c r="W82" s="20">
        <v>3535869</v>
      </c>
      <c r="X82" s="20"/>
      <c r="Y82" s="19"/>
      <c r="Z82" s="22">
        <v>14143476</v>
      </c>
    </row>
    <row r="83" spans="1:26" ht="13.5" hidden="1">
      <c r="A83" s="38" t="s">
        <v>117</v>
      </c>
      <c r="B83" s="18">
        <v>5573002</v>
      </c>
      <c r="C83" s="18"/>
      <c r="D83" s="19">
        <v>3360681</v>
      </c>
      <c r="E83" s="20">
        <v>3360681</v>
      </c>
      <c r="F83" s="20">
        <v>498005</v>
      </c>
      <c r="G83" s="20">
        <v>439000</v>
      </c>
      <c r="H83" s="20">
        <v>502459</v>
      </c>
      <c r="I83" s="20">
        <v>1439464</v>
      </c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>
        <v>1439464</v>
      </c>
      <c r="W83" s="20">
        <v>884476</v>
      </c>
      <c r="X83" s="20"/>
      <c r="Y83" s="19"/>
      <c r="Z83" s="22">
        <v>3360681</v>
      </c>
    </row>
    <row r="84" spans="1:26" ht="13.5" hidden="1">
      <c r="A84" s="39" t="s">
        <v>118</v>
      </c>
      <c r="B84" s="27"/>
      <c r="C84" s="27"/>
      <c r="D84" s="28">
        <v>2994078</v>
      </c>
      <c r="E84" s="29">
        <v>2994078</v>
      </c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>
        <v>848810</v>
      </c>
      <c r="X84" s="29"/>
      <c r="Y84" s="28"/>
      <c r="Z84" s="30">
        <v>2994078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133" t="s">
        <v>90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0</v>
      </c>
      <c r="C5" s="18">
        <v>0</v>
      </c>
      <c r="D5" s="58">
        <v>0</v>
      </c>
      <c r="E5" s="59">
        <v>0</v>
      </c>
      <c r="F5" s="59">
        <v>0</v>
      </c>
      <c r="G5" s="59">
        <v>0</v>
      </c>
      <c r="H5" s="59">
        <v>0</v>
      </c>
      <c r="I5" s="59">
        <v>0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0</v>
      </c>
      <c r="W5" s="59">
        <v>0</v>
      </c>
      <c r="X5" s="59">
        <v>0</v>
      </c>
      <c r="Y5" s="60">
        <v>0</v>
      </c>
      <c r="Z5" s="61">
        <v>0</v>
      </c>
    </row>
    <row r="6" spans="1:26" ht="13.5">
      <c r="A6" s="57" t="s">
        <v>32</v>
      </c>
      <c r="B6" s="18">
        <v>0</v>
      </c>
      <c r="C6" s="18">
        <v>0</v>
      </c>
      <c r="D6" s="58">
        <v>0</v>
      </c>
      <c r="E6" s="59">
        <v>0</v>
      </c>
      <c r="F6" s="59">
        <v>0</v>
      </c>
      <c r="G6" s="59">
        <v>0</v>
      </c>
      <c r="H6" s="59">
        <v>0</v>
      </c>
      <c r="I6" s="59">
        <v>0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0</v>
      </c>
      <c r="W6" s="59">
        <v>0</v>
      </c>
      <c r="X6" s="59">
        <v>0</v>
      </c>
      <c r="Y6" s="60">
        <v>0</v>
      </c>
      <c r="Z6" s="61">
        <v>0</v>
      </c>
    </row>
    <row r="7" spans="1:26" ht="13.5">
      <c r="A7" s="57" t="s">
        <v>33</v>
      </c>
      <c r="B7" s="18">
        <v>4683695</v>
      </c>
      <c r="C7" s="18">
        <v>0</v>
      </c>
      <c r="D7" s="58">
        <v>4500000</v>
      </c>
      <c r="E7" s="59">
        <v>4500000</v>
      </c>
      <c r="F7" s="59">
        <v>588963</v>
      </c>
      <c r="G7" s="59">
        <v>340546</v>
      </c>
      <c r="H7" s="59">
        <v>422917</v>
      </c>
      <c r="I7" s="59">
        <v>1352426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1352426</v>
      </c>
      <c r="W7" s="59">
        <v>1125000</v>
      </c>
      <c r="X7" s="59">
        <v>227426</v>
      </c>
      <c r="Y7" s="60">
        <v>20.22</v>
      </c>
      <c r="Z7" s="61">
        <v>4500000</v>
      </c>
    </row>
    <row r="8" spans="1:26" ht="13.5">
      <c r="A8" s="57" t="s">
        <v>34</v>
      </c>
      <c r="B8" s="18">
        <v>145732716</v>
      </c>
      <c r="C8" s="18">
        <v>0</v>
      </c>
      <c r="D8" s="58">
        <v>170060000</v>
      </c>
      <c r="E8" s="59">
        <v>170060000</v>
      </c>
      <c r="F8" s="59">
        <v>54330000</v>
      </c>
      <c r="G8" s="59">
        <v>1413200</v>
      </c>
      <c r="H8" s="59">
        <v>0</v>
      </c>
      <c r="I8" s="59">
        <v>55743200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55743200</v>
      </c>
      <c r="W8" s="59">
        <v>80662000</v>
      </c>
      <c r="X8" s="59">
        <v>-24918800</v>
      </c>
      <c r="Y8" s="60">
        <v>-30.89</v>
      </c>
      <c r="Z8" s="61">
        <v>170060000</v>
      </c>
    </row>
    <row r="9" spans="1:26" ht="13.5">
      <c r="A9" s="57" t="s">
        <v>35</v>
      </c>
      <c r="B9" s="18">
        <v>161280444</v>
      </c>
      <c r="C9" s="18">
        <v>0</v>
      </c>
      <c r="D9" s="58">
        <v>134256882</v>
      </c>
      <c r="E9" s="59">
        <v>142238733</v>
      </c>
      <c r="F9" s="59">
        <v>3263152</v>
      </c>
      <c r="G9" s="59">
        <v>1115790</v>
      </c>
      <c r="H9" s="59">
        <v>2705159</v>
      </c>
      <c r="I9" s="59">
        <v>7084101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7084101</v>
      </c>
      <c r="W9" s="59">
        <v>6919020</v>
      </c>
      <c r="X9" s="59">
        <v>165081</v>
      </c>
      <c r="Y9" s="60">
        <v>2.39</v>
      </c>
      <c r="Z9" s="61">
        <v>142238733</v>
      </c>
    </row>
    <row r="10" spans="1:26" ht="25.5">
      <c r="A10" s="62" t="s">
        <v>105</v>
      </c>
      <c r="B10" s="63">
        <f>SUM(B5:B9)</f>
        <v>311696855</v>
      </c>
      <c r="C10" s="63">
        <f>SUM(C5:C9)</f>
        <v>0</v>
      </c>
      <c r="D10" s="64">
        <f aca="true" t="shared" si="0" ref="D10:Z10">SUM(D5:D9)</f>
        <v>308816882</v>
      </c>
      <c r="E10" s="65">
        <f t="shared" si="0"/>
        <v>316798733</v>
      </c>
      <c r="F10" s="65">
        <f t="shared" si="0"/>
        <v>58182115</v>
      </c>
      <c r="G10" s="65">
        <f t="shared" si="0"/>
        <v>2869536</v>
      </c>
      <c r="H10" s="65">
        <f t="shared" si="0"/>
        <v>3128076</v>
      </c>
      <c r="I10" s="65">
        <f t="shared" si="0"/>
        <v>64179727</v>
      </c>
      <c r="J10" s="65">
        <f t="shared" si="0"/>
        <v>0</v>
      </c>
      <c r="K10" s="65">
        <f t="shared" si="0"/>
        <v>0</v>
      </c>
      <c r="L10" s="65">
        <f t="shared" si="0"/>
        <v>0</v>
      </c>
      <c r="M10" s="65">
        <f t="shared" si="0"/>
        <v>0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64179727</v>
      </c>
      <c r="W10" s="65">
        <f t="shared" si="0"/>
        <v>88706020</v>
      </c>
      <c r="X10" s="65">
        <f t="shared" si="0"/>
        <v>-24526293</v>
      </c>
      <c r="Y10" s="66">
        <f>+IF(W10&lt;&gt;0,(X10/W10)*100,0)</f>
        <v>-27.648961141532446</v>
      </c>
      <c r="Z10" s="67">
        <f t="shared" si="0"/>
        <v>316798733</v>
      </c>
    </row>
    <row r="11" spans="1:26" ht="13.5">
      <c r="A11" s="57" t="s">
        <v>36</v>
      </c>
      <c r="B11" s="18">
        <v>145576800</v>
      </c>
      <c r="C11" s="18">
        <v>0</v>
      </c>
      <c r="D11" s="58">
        <v>155035309</v>
      </c>
      <c r="E11" s="59">
        <v>155035000</v>
      </c>
      <c r="F11" s="59">
        <v>7082325</v>
      </c>
      <c r="G11" s="59">
        <v>7109502</v>
      </c>
      <c r="H11" s="59">
        <v>7187191</v>
      </c>
      <c r="I11" s="59">
        <v>21379018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21379018</v>
      </c>
      <c r="W11" s="59">
        <v>23895702</v>
      </c>
      <c r="X11" s="59">
        <v>-2516684</v>
      </c>
      <c r="Y11" s="60">
        <v>-10.53</v>
      </c>
      <c r="Z11" s="61">
        <v>155035000</v>
      </c>
    </row>
    <row r="12" spans="1:26" ht="13.5">
      <c r="A12" s="57" t="s">
        <v>37</v>
      </c>
      <c r="B12" s="18">
        <v>7027895</v>
      </c>
      <c r="C12" s="18">
        <v>0</v>
      </c>
      <c r="D12" s="58">
        <v>7705275</v>
      </c>
      <c r="E12" s="59">
        <v>7705277</v>
      </c>
      <c r="F12" s="59">
        <v>598417</v>
      </c>
      <c r="G12" s="59">
        <v>588828</v>
      </c>
      <c r="H12" s="59">
        <v>598508</v>
      </c>
      <c r="I12" s="59">
        <v>1785753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1785753</v>
      </c>
      <c r="W12" s="59">
        <v>1926318</v>
      </c>
      <c r="X12" s="59">
        <v>-140565</v>
      </c>
      <c r="Y12" s="60">
        <v>-7.3</v>
      </c>
      <c r="Z12" s="61">
        <v>7705277</v>
      </c>
    </row>
    <row r="13" spans="1:26" ht="13.5">
      <c r="A13" s="57" t="s">
        <v>106</v>
      </c>
      <c r="B13" s="18">
        <v>4878077</v>
      </c>
      <c r="C13" s="18">
        <v>0</v>
      </c>
      <c r="D13" s="58">
        <v>8322033</v>
      </c>
      <c r="E13" s="59">
        <v>8322031</v>
      </c>
      <c r="F13" s="59">
        <v>0</v>
      </c>
      <c r="G13" s="59">
        <v>0</v>
      </c>
      <c r="H13" s="59">
        <v>690862</v>
      </c>
      <c r="I13" s="59">
        <v>690862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690862</v>
      </c>
      <c r="W13" s="59">
        <v>2080509</v>
      </c>
      <c r="X13" s="59">
        <v>-1389647</v>
      </c>
      <c r="Y13" s="60">
        <v>-66.79</v>
      </c>
      <c r="Z13" s="61">
        <v>8322031</v>
      </c>
    </row>
    <row r="14" spans="1:26" ht="13.5">
      <c r="A14" s="57" t="s">
        <v>38</v>
      </c>
      <c r="B14" s="18">
        <v>725238</v>
      </c>
      <c r="C14" s="18">
        <v>0</v>
      </c>
      <c r="D14" s="58">
        <v>530000</v>
      </c>
      <c r="E14" s="59">
        <v>530000</v>
      </c>
      <c r="F14" s="59">
        <v>0</v>
      </c>
      <c r="G14" s="59">
        <v>0</v>
      </c>
      <c r="H14" s="59">
        <v>80340</v>
      </c>
      <c r="I14" s="59">
        <v>80340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80340</v>
      </c>
      <c r="W14" s="59">
        <v>132501</v>
      </c>
      <c r="X14" s="59">
        <v>-52161</v>
      </c>
      <c r="Y14" s="60">
        <v>-39.37</v>
      </c>
      <c r="Z14" s="61">
        <v>530000</v>
      </c>
    </row>
    <row r="15" spans="1:26" ht="13.5">
      <c r="A15" s="57" t="s">
        <v>39</v>
      </c>
      <c r="B15" s="18">
        <v>0</v>
      </c>
      <c r="C15" s="18">
        <v>0</v>
      </c>
      <c r="D15" s="58">
        <v>0</v>
      </c>
      <c r="E15" s="59">
        <v>0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0</v>
      </c>
      <c r="W15" s="59">
        <v>0</v>
      </c>
      <c r="X15" s="59">
        <v>0</v>
      </c>
      <c r="Y15" s="60">
        <v>0</v>
      </c>
      <c r="Z15" s="61">
        <v>0</v>
      </c>
    </row>
    <row r="16" spans="1:26" ht="13.5">
      <c r="A16" s="68" t="s">
        <v>40</v>
      </c>
      <c r="B16" s="18">
        <v>15268862</v>
      </c>
      <c r="C16" s="18">
        <v>0</v>
      </c>
      <c r="D16" s="58">
        <v>4084000</v>
      </c>
      <c r="E16" s="59">
        <v>36601559</v>
      </c>
      <c r="F16" s="59">
        <v>125928</v>
      </c>
      <c r="G16" s="59">
        <v>304747</v>
      </c>
      <c r="H16" s="59">
        <v>103687</v>
      </c>
      <c r="I16" s="59">
        <v>534362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534362</v>
      </c>
      <c r="W16" s="59">
        <v>1020999</v>
      </c>
      <c r="X16" s="59">
        <v>-486637</v>
      </c>
      <c r="Y16" s="60">
        <v>-47.66</v>
      </c>
      <c r="Z16" s="61">
        <v>36601559</v>
      </c>
    </row>
    <row r="17" spans="1:26" ht="13.5">
      <c r="A17" s="57" t="s">
        <v>41</v>
      </c>
      <c r="B17" s="18">
        <v>143139557</v>
      </c>
      <c r="C17" s="18">
        <v>0</v>
      </c>
      <c r="D17" s="58">
        <v>130636420</v>
      </c>
      <c r="E17" s="59">
        <v>106100664</v>
      </c>
      <c r="F17" s="59">
        <v>846337</v>
      </c>
      <c r="G17" s="59">
        <v>1994355</v>
      </c>
      <c r="H17" s="59">
        <v>3242804</v>
      </c>
      <c r="I17" s="59">
        <v>6083496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6083496</v>
      </c>
      <c r="W17" s="59">
        <v>18699802</v>
      </c>
      <c r="X17" s="59">
        <v>-12616306</v>
      </c>
      <c r="Y17" s="60">
        <v>-67.47</v>
      </c>
      <c r="Z17" s="61">
        <v>106100664</v>
      </c>
    </row>
    <row r="18" spans="1:26" ht="13.5">
      <c r="A18" s="69" t="s">
        <v>42</v>
      </c>
      <c r="B18" s="70">
        <f>SUM(B11:B17)</f>
        <v>316616429</v>
      </c>
      <c r="C18" s="70">
        <f>SUM(C11:C17)</f>
        <v>0</v>
      </c>
      <c r="D18" s="71">
        <f aca="true" t="shared" si="1" ref="D18:Z18">SUM(D11:D17)</f>
        <v>306313037</v>
      </c>
      <c r="E18" s="72">
        <f t="shared" si="1"/>
        <v>314294531</v>
      </c>
      <c r="F18" s="72">
        <f t="shared" si="1"/>
        <v>8653007</v>
      </c>
      <c r="G18" s="72">
        <f t="shared" si="1"/>
        <v>9997432</v>
      </c>
      <c r="H18" s="72">
        <f t="shared" si="1"/>
        <v>11903392</v>
      </c>
      <c r="I18" s="72">
        <f t="shared" si="1"/>
        <v>30553831</v>
      </c>
      <c r="J18" s="72">
        <f t="shared" si="1"/>
        <v>0</v>
      </c>
      <c r="K18" s="72">
        <f t="shared" si="1"/>
        <v>0</v>
      </c>
      <c r="L18" s="72">
        <f t="shared" si="1"/>
        <v>0</v>
      </c>
      <c r="M18" s="72">
        <f t="shared" si="1"/>
        <v>0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30553831</v>
      </c>
      <c r="W18" s="72">
        <f t="shared" si="1"/>
        <v>47755831</v>
      </c>
      <c r="X18" s="72">
        <f t="shared" si="1"/>
        <v>-17202000</v>
      </c>
      <c r="Y18" s="66">
        <f>+IF(W18&lt;&gt;0,(X18/W18)*100,0)</f>
        <v>-36.02073221173766</v>
      </c>
      <c r="Z18" s="73">
        <f t="shared" si="1"/>
        <v>314294531</v>
      </c>
    </row>
    <row r="19" spans="1:26" ht="13.5">
      <c r="A19" s="69" t="s">
        <v>43</v>
      </c>
      <c r="B19" s="74">
        <f>+B10-B18</f>
        <v>-4919574</v>
      </c>
      <c r="C19" s="74">
        <f>+C10-C18</f>
        <v>0</v>
      </c>
      <c r="D19" s="75">
        <f aca="true" t="shared" si="2" ref="D19:Z19">+D10-D18</f>
        <v>2503845</v>
      </c>
      <c r="E19" s="76">
        <f t="shared" si="2"/>
        <v>2504202</v>
      </c>
      <c r="F19" s="76">
        <f t="shared" si="2"/>
        <v>49529108</v>
      </c>
      <c r="G19" s="76">
        <f t="shared" si="2"/>
        <v>-7127896</v>
      </c>
      <c r="H19" s="76">
        <f t="shared" si="2"/>
        <v>-8775316</v>
      </c>
      <c r="I19" s="76">
        <f t="shared" si="2"/>
        <v>33625896</v>
      </c>
      <c r="J19" s="76">
        <f t="shared" si="2"/>
        <v>0</v>
      </c>
      <c r="K19" s="76">
        <f t="shared" si="2"/>
        <v>0</v>
      </c>
      <c r="L19" s="76">
        <f t="shared" si="2"/>
        <v>0</v>
      </c>
      <c r="M19" s="76">
        <f t="shared" si="2"/>
        <v>0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33625896</v>
      </c>
      <c r="W19" s="76">
        <f>IF(E10=E18,0,W10-W18)</f>
        <v>40950189</v>
      </c>
      <c r="X19" s="76">
        <f t="shared" si="2"/>
        <v>-7324293</v>
      </c>
      <c r="Y19" s="77">
        <f>+IF(W19&lt;&gt;0,(X19/W19)*100,0)</f>
        <v>-17.88585884182366</v>
      </c>
      <c r="Z19" s="78">
        <f t="shared" si="2"/>
        <v>2504202</v>
      </c>
    </row>
    <row r="20" spans="1:26" ht="13.5">
      <c r="A20" s="57" t="s">
        <v>44</v>
      </c>
      <c r="B20" s="18">
        <v>0</v>
      </c>
      <c r="C20" s="18">
        <v>0</v>
      </c>
      <c r="D20" s="58">
        <v>0</v>
      </c>
      <c r="E20" s="59">
        <v>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>
        <v>0</v>
      </c>
      <c r="X20" s="59">
        <v>0</v>
      </c>
      <c r="Y20" s="60">
        <v>0</v>
      </c>
      <c r="Z20" s="61">
        <v>0</v>
      </c>
    </row>
    <row r="21" spans="1:26" ht="13.5">
      <c r="A21" s="57" t="s">
        <v>107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>
        <v>0</v>
      </c>
      <c r="X21" s="81">
        <v>0</v>
      </c>
      <c r="Y21" s="82">
        <v>0</v>
      </c>
      <c r="Z21" s="83">
        <v>0</v>
      </c>
    </row>
    <row r="22" spans="1:26" ht="25.5">
      <c r="A22" s="84" t="s">
        <v>108</v>
      </c>
      <c r="B22" s="85">
        <f>SUM(B19:B21)</f>
        <v>-4919574</v>
      </c>
      <c r="C22" s="85">
        <f>SUM(C19:C21)</f>
        <v>0</v>
      </c>
      <c r="D22" s="86">
        <f aca="true" t="shared" si="3" ref="D22:Z22">SUM(D19:D21)</f>
        <v>2503845</v>
      </c>
      <c r="E22" s="87">
        <f t="shared" si="3"/>
        <v>2504202</v>
      </c>
      <c r="F22" s="87">
        <f t="shared" si="3"/>
        <v>49529108</v>
      </c>
      <c r="G22" s="87">
        <f t="shared" si="3"/>
        <v>-7127896</v>
      </c>
      <c r="H22" s="87">
        <f t="shared" si="3"/>
        <v>-8775316</v>
      </c>
      <c r="I22" s="87">
        <f t="shared" si="3"/>
        <v>33625896</v>
      </c>
      <c r="J22" s="87">
        <f t="shared" si="3"/>
        <v>0</v>
      </c>
      <c r="K22" s="87">
        <f t="shared" si="3"/>
        <v>0</v>
      </c>
      <c r="L22" s="87">
        <f t="shared" si="3"/>
        <v>0</v>
      </c>
      <c r="M22" s="87">
        <f t="shared" si="3"/>
        <v>0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33625896</v>
      </c>
      <c r="W22" s="87">
        <f t="shared" si="3"/>
        <v>40950189</v>
      </c>
      <c r="X22" s="87">
        <f t="shared" si="3"/>
        <v>-7324293</v>
      </c>
      <c r="Y22" s="88">
        <f>+IF(W22&lt;&gt;0,(X22/W22)*100,0)</f>
        <v>-17.88585884182366</v>
      </c>
      <c r="Z22" s="89">
        <f t="shared" si="3"/>
        <v>2504202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-4919574</v>
      </c>
      <c r="C24" s="74">
        <f>SUM(C22:C23)</f>
        <v>0</v>
      </c>
      <c r="D24" s="75">
        <f aca="true" t="shared" si="4" ref="D24:Z24">SUM(D22:D23)</f>
        <v>2503845</v>
      </c>
      <c r="E24" s="76">
        <f t="shared" si="4"/>
        <v>2504202</v>
      </c>
      <c r="F24" s="76">
        <f t="shared" si="4"/>
        <v>49529108</v>
      </c>
      <c r="G24" s="76">
        <f t="shared" si="4"/>
        <v>-7127896</v>
      </c>
      <c r="H24" s="76">
        <f t="shared" si="4"/>
        <v>-8775316</v>
      </c>
      <c r="I24" s="76">
        <f t="shared" si="4"/>
        <v>33625896</v>
      </c>
      <c r="J24" s="76">
        <f t="shared" si="4"/>
        <v>0</v>
      </c>
      <c r="K24" s="76">
        <f t="shared" si="4"/>
        <v>0</v>
      </c>
      <c r="L24" s="76">
        <f t="shared" si="4"/>
        <v>0</v>
      </c>
      <c r="M24" s="76">
        <f t="shared" si="4"/>
        <v>0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33625896</v>
      </c>
      <c r="W24" s="76">
        <f t="shared" si="4"/>
        <v>40950189</v>
      </c>
      <c r="X24" s="76">
        <f t="shared" si="4"/>
        <v>-7324293</v>
      </c>
      <c r="Y24" s="77">
        <f>+IF(W24&lt;&gt;0,(X24/W24)*100,0)</f>
        <v>-17.88585884182366</v>
      </c>
      <c r="Z24" s="78">
        <f t="shared" si="4"/>
        <v>2504202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109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999413</v>
      </c>
      <c r="C27" s="21">
        <v>0</v>
      </c>
      <c r="D27" s="98">
        <v>8300000</v>
      </c>
      <c r="E27" s="99">
        <v>8300000</v>
      </c>
      <c r="F27" s="99">
        <v>0</v>
      </c>
      <c r="G27" s="99">
        <v>0</v>
      </c>
      <c r="H27" s="99">
        <v>9600</v>
      </c>
      <c r="I27" s="99">
        <v>9600</v>
      </c>
      <c r="J27" s="99">
        <v>0</v>
      </c>
      <c r="K27" s="99">
        <v>0</v>
      </c>
      <c r="L27" s="99">
        <v>0</v>
      </c>
      <c r="M27" s="99">
        <v>0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9600</v>
      </c>
      <c r="W27" s="99">
        <v>300000</v>
      </c>
      <c r="X27" s="99">
        <v>-290400</v>
      </c>
      <c r="Y27" s="100">
        <v>-96.8</v>
      </c>
      <c r="Z27" s="101">
        <v>8300000</v>
      </c>
    </row>
    <row r="28" spans="1:26" ht="13.5">
      <c r="A28" s="102" t="s">
        <v>44</v>
      </c>
      <c r="B28" s="18">
        <v>0</v>
      </c>
      <c r="C28" s="18">
        <v>0</v>
      </c>
      <c r="D28" s="58">
        <v>0</v>
      </c>
      <c r="E28" s="59">
        <v>0</v>
      </c>
      <c r="F28" s="59">
        <v>0</v>
      </c>
      <c r="G28" s="59">
        <v>0</v>
      </c>
      <c r="H28" s="59">
        <v>0</v>
      </c>
      <c r="I28" s="59">
        <v>0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0</v>
      </c>
      <c r="W28" s="59">
        <v>0</v>
      </c>
      <c r="X28" s="59">
        <v>0</v>
      </c>
      <c r="Y28" s="60">
        <v>0</v>
      </c>
      <c r="Z28" s="61">
        <v>0</v>
      </c>
    </row>
    <row r="29" spans="1:26" ht="13.5">
      <c r="A29" s="57" t="s">
        <v>110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>
        <v>0</v>
      </c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0</v>
      </c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999413</v>
      </c>
      <c r="C31" s="18">
        <v>0</v>
      </c>
      <c r="D31" s="58">
        <v>8300000</v>
      </c>
      <c r="E31" s="59">
        <v>8300000</v>
      </c>
      <c r="F31" s="59">
        <v>0</v>
      </c>
      <c r="G31" s="59">
        <v>0</v>
      </c>
      <c r="H31" s="59">
        <v>9600</v>
      </c>
      <c r="I31" s="59">
        <v>9600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9600</v>
      </c>
      <c r="W31" s="59">
        <v>0</v>
      </c>
      <c r="X31" s="59">
        <v>9600</v>
      </c>
      <c r="Y31" s="60">
        <v>0</v>
      </c>
      <c r="Z31" s="61">
        <v>8300000</v>
      </c>
    </row>
    <row r="32" spans="1:26" ht="13.5">
      <c r="A32" s="69" t="s">
        <v>50</v>
      </c>
      <c r="B32" s="21">
        <f>SUM(B28:B31)</f>
        <v>999413</v>
      </c>
      <c r="C32" s="21">
        <f>SUM(C28:C31)</f>
        <v>0</v>
      </c>
      <c r="D32" s="98">
        <f aca="true" t="shared" si="5" ref="D32:Z32">SUM(D28:D31)</f>
        <v>8300000</v>
      </c>
      <c r="E32" s="99">
        <f t="shared" si="5"/>
        <v>8300000</v>
      </c>
      <c r="F32" s="99">
        <f t="shared" si="5"/>
        <v>0</v>
      </c>
      <c r="G32" s="99">
        <f t="shared" si="5"/>
        <v>0</v>
      </c>
      <c r="H32" s="99">
        <f t="shared" si="5"/>
        <v>9600</v>
      </c>
      <c r="I32" s="99">
        <f t="shared" si="5"/>
        <v>9600</v>
      </c>
      <c r="J32" s="99">
        <f t="shared" si="5"/>
        <v>0</v>
      </c>
      <c r="K32" s="99">
        <f t="shared" si="5"/>
        <v>0</v>
      </c>
      <c r="L32" s="99">
        <f t="shared" si="5"/>
        <v>0</v>
      </c>
      <c r="M32" s="99">
        <f t="shared" si="5"/>
        <v>0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9600</v>
      </c>
      <c r="W32" s="99">
        <f t="shared" si="5"/>
        <v>0</v>
      </c>
      <c r="X32" s="99">
        <f t="shared" si="5"/>
        <v>9600</v>
      </c>
      <c r="Y32" s="100">
        <f>+IF(W32&lt;&gt;0,(X32/W32)*100,0)</f>
        <v>0</v>
      </c>
      <c r="Z32" s="101">
        <f t="shared" si="5"/>
        <v>8300000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104658154</v>
      </c>
      <c r="C35" s="18">
        <v>0</v>
      </c>
      <c r="D35" s="58">
        <v>113384000</v>
      </c>
      <c r="E35" s="59">
        <v>113385000</v>
      </c>
      <c r="F35" s="59">
        <v>81962885</v>
      </c>
      <c r="G35" s="59">
        <v>81962885</v>
      </c>
      <c r="H35" s="59">
        <v>81962885</v>
      </c>
      <c r="I35" s="59">
        <v>81962885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81962885</v>
      </c>
      <c r="W35" s="59">
        <v>28346250</v>
      </c>
      <c r="X35" s="59">
        <v>53616635</v>
      </c>
      <c r="Y35" s="60">
        <v>189.15</v>
      </c>
      <c r="Z35" s="61">
        <v>113385000</v>
      </c>
    </row>
    <row r="36" spans="1:26" ht="13.5">
      <c r="A36" s="57" t="s">
        <v>53</v>
      </c>
      <c r="B36" s="18">
        <v>515928888</v>
      </c>
      <c r="C36" s="18">
        <v>0</v>
      </c>
      <c r="D36" s="58">
        <v>532282000</v>
      </c>
      <c r="E36" s="59">
        <v>532282000</v>
      </c>
      <c r="F36" s="59">
        <v>628315736</v>
      </c>
      <c r="G36" s="59">
        <v>628315736</v>
      </c>
      <c r="H36" s="59">
        <v>628315736</v>
      </c>
      <c r="I36" s="59">
        <v>628315736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628315736</v>
      </c>
      <c r="W36" s="59">
        <v>133070500</v>
      </c>
      <c r="X36" s="59">
        <v>495245236</v>
      </c>
      <c r="Y36" s="60">
        <v>372.17</v>
      </c>
      <c r="Z36" s="61">
        <v>532282000</v>
      </c>
    </row>
    <row r="37" spans="1:26" ht="13.5">
      <c r="A37" s="57" t="s">
        <v>54</v>
      </c>
      <c r="B37" s="18">
        <v>50352100</v>
      </c>
      <c r="C37" s="18">
        <v>0</v>
      </c>
      <c r="D37" s="58">
        <v>67533000</v>
      </c>
      <c r="E37" s="59">
        <v>67533000</v>
      </c>
      <c r="F37" s="59">
        <v>55616264</v>
      </c>
      <c r="G37" s="59">
        <v>55616264</v>
      </c>
      <c r="H37" s="59">
        <v>55616264</v>
      </c>
      <c r="I37" s="59">
        <v>55616264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55616264</v>
      </c>
      <c r="W37" s="59">
        <v>16883250</v>
      </c>
      <c r="X37" s="59">
        <v>38733014</v>
      </c>
      <c r="Y37" s="60">
        <v>229.42</v>
      </c>
      <c r="Z37" s="61">
        <v>67533000</v>
      </c>
    </row>
    <row r="38" spans="1:26" ht="13.5">
      <c r="A38" s="57" t="s">
        <v>55</v>
      </c>
      <c r="B38" s="18">
        <v>114973730</v>
      </c>
      <c r="C38" s="18">
        <v>0</v>
      </c>
      <c r="D38" s="58">
        <v>117570000</v>
      </c>
      <c r="E38" s="59">
        <v>117571000</v>
      </c>
      <c r="F38" s="59">
        <v>95261284</v>
      </c>
      <c r="G38" s="59">
        <v>95261284</v>
      </c>
      <c r="H38" s="59">
        <v>95261284</v>
      </c>
      <c r="I38" s="59">
        <v>95261284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95261284</v>
      </c>
      <c r="W38" s="59">
        <v>29392750</v>
      </c>
      <c r="X38" s="59">
        <v>65868534</v>
      </c>
      <c r="Y38" s="60">
        <v>224.1</v>
      </c>
      <c r="Z38" s="61">
        <v>117571000</v>
      </c>
    </row>
    <row r="39" spans="1:26" ht="13.5">
      <c r="A39" s="57" t="s">
        <v>56</v>
      </c>
      <c r="B39" s="18">
        <v>455261212</v>
      </c>
      <c r="C39" s="18">
        <v>0</v>
      </c>
      <c r="D39" s="58">
        <v>460563000</v>
      </c>
      <c r="E39" s="59">
        <v>460563000</v>
      </c>
      <c r="F39" s="59">
        <v>559401073</v>
      </c>
      <c r="G39" s="59">
        <v>559401073</v>
      </c>
      <c r="H39" s="59">
        <v>559401073</v>
      </c>
      <c r="I39" s="59">
        <v>559401073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559401073</v>
      </c>
      <c r="W39" s="59">
        <v>115140750</v>
      </c>
      <c r="X39" s="59">
        <v>444260323</v>
      </c>
      <c r="Y39" s="60">
        <v>385.84</v>
      </c>
      <c r="Z39" s="61">
        <v>460563000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8445481</v>
      </c>
      <c r="C42" s="18">
        <v>0</v>
      </c>
      <c r="D42" s="58">
        <v>9022000</v>
      </c>
      <c r="E42" s="59">
        <v>-8024730</v>
      </c>
      <c r="F42" s="59">
        <v>7670449</v>
      </c>
      <c r="G42" s="59">
        <v>-4544432</v>
      </c>
      <c r="H42" s="59">
        <v>-99429233</v>
      </c>
      <c r="I42" s="59">
        <v>-96303216</v>
      </c>
      <c r="J42" s="59">
        <v>0</v>
      </c>
      <c r="K42" s="59">
        <v>0</v>
      </c>
      <c r="L42" s="59">
        <v>0</v>
      </c>
      <c r="M42" s="59">
        <v>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-96303216</v>
      </c>
      <c r="W42" s="59">
        <v>24245</v>
      </c>
      <c r="X42" s="59">
        <v>-96327461</v>
      </c>
      <c r="Y42" s="60">
        <v>-397308.56</v>
      </c>
      <c r="Z42" s="61">
        <v>-8024730</v>
      </c>
    </row>
    <row r="43" spans="1:26" ht="13.5">
      <c r="A43" s="57" t="s">
        <v>59</v>
      </c>
      <c r="B43" s="18">
        <v>0</v>
      </c>
      <c r="C43" s="18">
        <v>0</v>
      </c>
      <c r="D43" s="58">
        <v>-5768000</v>
      </c>
      <c r="E43" s="59">
        <v>0</v>
      </c>
      <c r="F43" s="59">
        <v>60397424</v>
      </c>
      <c r="G43" s="59">
        <v>40285121</v>
      </c>
      <c r="H43" s="59">
        <v>-9600</v>
      </c>
      <c r="I43" s="59">
        <v>100672945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100672945</v>
      </c>
      <c r="W43" s="59">
        <v>-1</v>
      </c>
      <c r="X43" s="59">
        <v>100672946</v>
      </c>
      <c r="Y43" s="60">
        <v>-10067294600</v>
      </c>
      <c r="Z43" s="61">
        <v>0</v>
      </c>
    </row>
    <row r="44" spans="1:26" ht="13.5">
      <c r="A44" s="57" t="s">
        <v>60</v>
      </c>
      <c r="B44" s="18">
        <v>-1692777</v>
      </c>
      <c r="C44" s="18">
        <v>0</v>
      </c>
      <c r="D44" s="58">
        <v>-650000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>
        <v>0</v>
      </c>
      <c r="X44" s="59">
        <v>0</v>
      </c>
      <c r="Y44" s="60">
        <v>0</v>
      </c>
      <c r="Z44" s="61">
        <v>0</v>
      </c>
    </row>
    <row r="45" spans="1:26" ht="13.5">
      <c r="A45" s="69" t="s">
        <v>61</v>
      </c>
      <c r="B45" s="21">
        <v>79737178</v>
      </c>
      <c r="C45" s="21">
        <v>0</v>
      </c>
      <c r="D45" s="98">
        <v>97186000</v>
      </c>
      <c r="E45" s="99">
        <v>-8024730</v>
      </c>
      <c r="F45" s="99">
        <v>82555220</v>
      </c>
      <c r="G45" s="99">
        <v>118295909</v>
      </c>
      <c r="H45" s="99">
        <v>18857076</v>
      </c>
      <c r="I45" s="99">
        <v>18857076</v>
      </c>
      <c r="J45" s="99">
        <v>0</v>
      </c>
      <c r="K45" s="99">
        <v>0</v>
      </c>
      <c r="L45" s="99">
        <v>0</v>
      </c>
      <c r="M45" s="99">
        <v>0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18857076</v>
      </c>
      <c r="W45" s="99">
        <v>24244</v>
      </c>
      <c r="X45" s="99">
        <v>18832832</v>
      </c>
      <c r="Y45" s="100">
        <v>77680.38</v>
      </c>
      <c r="Z45" s="101">
        <v>-8024730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111</v>
      </c>
      <c r="B47" s="114" t="s">
        <v>96</v>
      </c>
      <c r="C47" s="114"/>
      <c r="D47" s="115" t="s">
        <v>97</v>
      </c>
      <c r="E47" s="116" t="s">
        <v>98</v>
      </c>
      <c r="F47" s="117"/>
      <c r="G47" s="117"/>
      <c r="H47" s="117"/>
      <c r="I47" s="118" t="s">
        <v>99</v>
      </c>
      <c r="J47" s="117"/>
      <c r="K47" s="117"/>
      <c r="L47" s="117"/>
      <c r="M47" s="119"/>
      <c r="N47" s="119"/>
      <c r="O47" s="119"/>
      <c r="P47" s="119"/>
      <c r="Q47" s="119"/>
      <c r="R47" s="119"/>
      <c r="S47" s="119"/>
      <c r="T47" s="119"/>
      <c r="U47" s="119"/>
      <c r="V47" s="118" t="s">
        <v>100</v>
      </c>
      <c r="W47" s="118" t="s">
        <v>101</v>
      </c>
      <c r="X47" s="118" t="s">
        <v>102</v>
      </c>
      <c r="Y47" s="118" t="s">
        <v>103</v>
      </c>
      <c r="Z47" s="120" t="s">
        <v>104</v>
      </c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698944</v>
      </c>
      <c r="C49" s="51">
        <v>0</v>
      </c>
      <c r="D49" s="128">
        <v>420700</v>
      </c>
      <c r="E49" s="53">
        <v>352275</v>
      </c>
      <c r="F49" s="53">
        <v>0</v>
      </c>
      <c r="G49" s="53">
        <v>0</v>
      </c>
      <c r="H49" s="53">
        <v>0</v>
      </c>
      <c r="I49" s="53">
        <v>10552977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0</v>
      </c>
      <c r="Z49" s="129">
        <v>12024896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2362397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29">
        <v>2362397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112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100</v>
      </c>
      <c r="G58" s="7">
        <f t="shared" si="6"/>
        <v>100</v>
      </c>
      <c r="H58" s="7">
        <f t="shared" si="6"/>
        <v>100</v>
      </c>
      <c r="I58" s="7">
        <f t="shared" si="6"/>
        <v>100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100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3.5">
      <c r="A61" s="38" t="s">
        <v>113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8" t="s">
        <v>114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8" t="s">
        <v>115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8" t="s">
        <v>116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8" t="s">
        <v>117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118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100</v>
      </c>
      <c r="G66" s="16">
        <f t="shared" si="7"/>
        <v>100</v>
      </c>
      <c r="H66" s="16">
        <f t="shared" si="7"/>
        <v>100</v>
      </c>
      <c r="I66" s="16">
        <f t="shared" si="7"/>
        <v>100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100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119</v>
      </c>
      <c r="B67" s="23"/>
      <c r="C67" s="23"/>
      <c r="D67" s="24"/>
      <c r="E67" s="25"/>
      <c r="F67" s="25">
        <v>73203</v>
      </c>
      <c r="G67" s="25">
        <v>74931</v>
      </c>
      <c r="H67" s="25">
        <v>96711</v>
      </c>
      <c r="I67" s="25">
        <v>244845</v>
      </c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>
        <v>244845</v>
      </c>
      <c r="W67" s="25"/>
      <c r="X67" s="25"/>
      <c r="Y67" s="24"/>
      <c r="Z67" s="26"/>
    </row>
    <row r="68" spans="1:26" ht="13.5" hidden="1">
      <c r="A68" s="36" t="s">
        <v>31</v>
      </c>
      <c r="B68" s="18"/>
      <c r="C68" s="18"/>
      <c r="D68" s="19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19"/>
      <c r="Z68" s="22"/>
    </row>
    <row r="69" spans="1:26" ht="13.5" hidden="1">
      <c r="A69" s="37" t="s">
        <v>32</v>
      </c>
      <c r="B69" s="18"/>
      <c r="C69" s="18"/>
      <c r="D69" s="19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19"/>
      <c r="Z69" s="22"/>
    </row>
    <row r="70" spans="1:26" ht="13.5" hidden="1">
      <c r="A70" s="38" t="s">
        <v>113</v>
      </c>
      <c r="B70" s="18"/>
      <c r="C70" s="18"/>
      <c r="D70" s="19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19"/>
      <c r="Z70" s="22"/>
    </row>
    <row r="71" spans="1:26" ht="13.5" hidden="1">
      <c r="A71" s="38" t="s">
        <v>114</v>
      </c>
      <c r="B71" s="18"/>
      <c r="C71" s="18"/>
      <c r="D71" s="19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19"/>
      <c r="Z71" s="22"/>
    </row>
    <row r="72" spans="1:26" ht="13.5" hidden="1">
      <c r="A72" s="38" t="s">
        <v>115</v>
      </c>
      <c r="B72" s="18"/>
      <c r="C72" s="18"/>
      <c r="D72" s="19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19"/>
      <c r="Z72" s="22"/>
    </row>
    <row r="73" spans="1:26" ht="13.5" hidden="1">
      <c r="A73" s="38" t="s">
        <v>116</v>
      </c>
      <c r="B73" s="18"/>
      <c r="C73" s="18"/>
      <c r="D73" s="19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19"/>
      <c r="Z73" s="22"/>
    </row>
    <row r="74" spans="1:26" ht="13.5" hidden="1">
      <c r="A74" s="38" t="s">
        <v>117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118</v>
      </c>
      <c r="B75" s="27"/>
      <c r="C75" s="27"/>
      <c r="D75" s="28"/>
      <c r="E75" s="29"/>
      <c r="F75" s="29">
        <v>73203</v>
      </c>
      <c r="G75" s="29">
        <v>74931</v>
      </c>
      <c r="H75" s="29">
        <v>96711</v>
      </c>
      <c r="I75" s="29">
        <v>244845</v>
      </c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>
        <v>244845</v>
      </c>
      <c r="W75" s="29"/>
      <c r="X75" s="29"/>
      <c r="Y75" s="28"/>
      <c r="Z75" s="30"/>
    </row>
    <row r="76" spans="1:26" ht="13.5" hidden="1">
      <c r="A76" s="41" t="s">
        <v>120</v>
      </c>
      <c r="B76" s="31"/>
      <c r="C76" s="31"/>
      <c r="D76" s="32"/>
      <c r="E76" s="33"/>
      <c r="F76" s="33">
        <v>73203</v>
      </c>
      <c r="G76" s="33">
        <v>74931</v>
      </c>
      <c r="H76" s="33">
        <v>96711</v>
      </c>
      <c r="I76" s="33">
        <v>244845</v>
      </c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>
        <v>244845</v>
      </c>
      <c r="W76" s="33"/>
      <c r="X76" s="33"/>
      <c r="Y76" s="32"/>
      <c r="Z76" s="34"/>
    </row>
    <row r="77" spans="1:26" ht="13.5" hidden="1">
      <c r="A77" s="36" t="s">
        <v>31</v>
      </c>
      <c r="B77" s="18"/>
      <c r="C77" s="18"/>
      <c r="D77" s="19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19"/>
      <c r="Z77" s="22"/>
    </row>
    <row r="78" spans="1:26" ht="13.5" hidden="1">
      <c r="A78" s="37" t="s">
        <v>32</v>
      </c>
      <c r="B78" s="18"/>
      <c r="C78" s="18"/>
      <c r="D78" s="19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19"/>
      <c r="Z78" s="22"/>
    </row>
    <row r="79" spans="1:26" ht="13.5" hidden="1">
      <c r="A79" s="38" t="s">
        <v>113</v>
      </c>
      <c r="B79" s="18"/>
      <c r="C79" s="18"/>
      <c r="D79" s="19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19"/>
      <c r="Z79" s="22"/>
    </row>
    <row r="80" spans="1:26" ht="13.5" hidden="1">
      <c r="A80" s="38" t="s">
        <v>114</v>
      </c>
      <c r="B80" s="18"/>
      <c r="C80" s="18"/>
      <c r="D80" s="19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19"/>
      <c r="Z80" s="22"/>
    </row>
    <row r="81" spans="1:26" ht="13.5" hidden="1">
      <c r="A81" s="38" t="s">
        <v>115</v>
      </c>
      <c r="B81" s="18"/>
      <c r="C81" s="18"/>
      <c r="D81" s="19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19"/>
      <c r="Z81" s="22"/>
    </row>
    <row r="82" spans="1:26" ht="13.5" hidden="1">
      <c r="A82" s="38" t="s">
        <v>116</v>
      </c>
      <c r="B82" s="18"/>
      <c r="C82" s="18"/>
      <c r="D82" s="19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19"/>
      <c r="Z82" s="22"/>
    </row>
    <row r="83" spans="1:26" ht="13.5" hidden="1">
      <c r="A83" s="38" t="s">
        <v>117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118</v>
      </c>
      <c r="B84" s="27"/>
      <c r="C84" s="27"/>
      <c r="D84" s="28"/>
      <c r="E84" s="29"/>
      <c r="F84" s="29">
        <v>73203</v>
      </c>
      <c r="G84" s="29">
        <v>74931</v>
      </c>
      <c r="H84" s="29">
        <v>96711</v>
      </c>
      <c r="I84" s="29">
        <v>244845</v>
      </c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>
        <v>244845</v>
      </c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133" t="s">
        <v>91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0</v>
      </c>
      <c r="C5" s="18">
        <v>0</v>
      </c>
      <c r="D5" s="58">
        <v>2937900</v>
      </c>
      <c r="E5" s="59">
        <v>2937900</v>
      </c>
      <c r="F5" s="59">
        <v>2931448</v>
      </c>
      <c r="G5" s="59">
        <v>28346</v>
      </c>
      <c r="H5" s="59">
        <v>-32486</v>
      </c>
      <c r="I5" s="59">
        <v>2927308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2927308</v>
      </c>
      <c r="W5" s="59">
        <v>2717879</v>
      </c>
      <c r="X5" s="59">
        <v>209429</v>
      </c>
      <c r="Y5" s="60">
        <v>7.71</v>
      </c>
      <c r="Z5" s="61">
        <v>2937900</v>
      </c>
    </row>
    <row r="6" spans="1:26" ht="13.5">
      <c r="A6" s="57" t="s">
        <v>32</v>
      </c>
      <c r="B6" s="18">
        <v>0</v>
      </c>
      <c r="C6" s="18">
        <v>0</v>
      </c>
      <c r="D6" s="58">
        <v>16437800</v>
      </c>
      <c r="E6" s="59">
        <v>16437800</v>
      </c>
      <c r="F6" s="59">
        <v>1583022</v>
      </c>
      <c r="G6" s="59">
        <v>1362395</v>
      </c>
      <c r="H6" s="59">
        <v>1258011</v>
      </c>
      <c r="I6" s="59">
        <v>4203428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4203428</v>
      </c>
      <c r="W6" s="59">
        <v>4280742</v>
      </c>
      <c r="X6" s="59">
        <v>-77314</v>
      </c>
      <c r="Y6" s="60">
        <v>-1.81</v>
      </c>
      <c r="Z6" s="61">
        <v>16437800</v>
      </c>
    </row>
    <row r="7" spans="1:26" ht="13.5">
      <c r="A7" s="57" t="s">
        <v>33</v>
      </c>
      <c r="B7" s="18">
        <v>0</v>
      </c>
      <c r="C7" s="18">
        <v>0</v>
      </c>
      <c r="D7" s="58">
        <v>492600</v>
      </c>
      <c r="E7" s="59">
        <v>492600</v>
      </c>
      <c r="F7" s="59">
        <v>13547</v>
      </c>
      <c r="G7" s="59">
        <v>26701</v>
      </c>
      <c r="H7" s="59">
        <v>51981</v>
      </c>
      <c r="I7" s="59">
        <v>92229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92229</v>
      </c>
      <c r="W7" s="59">
        <v>123150</v>
      </c>
      <c r="X7" s="59">
        <v>-30921</v>
      </c>
      <c r="Y7" s="60">
        <v>-25.11</v>
      </c>
      <c r="Z7" s="61">
        <v>492600</v>
      </c>
    </row>
    <row r="8" spans="1:26" ht="13.5">
      <c r="A8" s="57" t="s">
        <v>34</v>
      </c>
      <c r="B8" s="18">
        <v>0</v>
      </c>
      <c r="C8" s="18">
        <v>0</v>
      </c>
      <c r="D8" s="58">
        <v>15656100</v>
      </c>
      <c r="E8" s="59">
        <v>15656100</v>
      </c>
      <c r="F8" s="59">
        <v>4584182</v>
      </c>
      <c r="G8" s="59">
        <v>1129801</v>
      </c>
      <c r="H8" s="59">
        <v>1148160</v>
      </c>
      <c r="I8" s="59">
        <v>6862143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6862143</v>
      </c>
      <c r="W8" s="59">
        <v>7682472</v>
      </c>
      <c r="X8" s="59">
        <v>-820329</v>
      </c>
      <c r="Y8" s="60">
        <v>-10.68</v>
      </c>
      <c r="Z8" s="61">
        <v>15656100</v>
      </c>
    </row>
    <row r="9" spans="1:26" ht="13.5">
      <c r="A9" s="57" t="s">
        <v>35</v>
      </c>
      <c r="B9" s="18">
        <v>0</v>
      </c>
      <c r="C9" s="18">
        <v>0</v>
      </c>
      <c r="D9" s="58">
        <v>5407800</v>
      </c>
      <c r="E9" s="59">
        <v>5407800</v>
      </c>
      <c r="F9" s="59">
        <v>698103</v>
      </c>
      <c r="G9" s="59">
        <v>768522</v>
      </c>
      <c r="H9" s="59">
        <v>590109</v>
      </c>
      <c r="I9" s="59">
        <v>2056734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2056734</v>
      </c>
      <c r="W9" s="59">
        <v>1332753</v>
      </c>
      <c r="X9" s="59">
        <v>723981</v>
      </c>
      <c r="Y9" s="60">
        <v>54.32</v>
      </c>
      <c r="Z9" s="61">
        <v>5407800</v>
      </c>
    </row>
    <row r="10" spans="1:26" ht="25.5">
      <c r="A10" s="62" t="s">
        <v>105</v>
      </c>
      <c r="B10" s="63">
        <f>SUM(B5:B9)</f>
        <v>0</v>
      </c>
      <c r="C10" s="63">
        <f>SUM(C5:C9)</f>
        <v>0</v>
      </c>
      <c r="D10" s="64">
        <f aca="true" t="shared" si="0" ref="D10:Z10">SUM(D5:D9)</f>
        <v>40932200</v>
      </c>
      <c r="E10" s="65">
        <f t="shared" si="0"/>
        <v>40932200</v>
      </c>
      <c r="F10" s="65">
        <f t="shared" si="0"/>
        <v>9810302</v>
      </c>
      <c r="G10" s="65">
        <f t="shared" si="0"/>
        <v>3315765</v>
      </c>
      <c r="H10" s="65">
        <f t="shared" si="0"/>
        <v>3015775</v>
      </c>
      <c r="I10" s="65">
        <f t="shared" si="0"/>
        <v>16141842</v>
      </c>
      <c r="J10" s="65">
        <f t="shared" si="0"/>
        <v>0</v>
      </c>
      <c r="K10" s="65">
        <f t="shared" si="0"/>
        <v>0</v>
      </c>
      <c r="L10" s="65">
        <f t="shared" si="0"/>
        <v>0</v>
      </c>
      <c r="M10" s="65">
        <f t="shared" si="0"/>
        <v>0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16141842</v>
      </c>
      <c r="W10" s="65">
        <f t="shared" si="0"/>
        <v>16136996</v>
      </c>
      <c r="X10" s="65">
        <f t="shared" si="0"/>
        <v>4846</v>
      </c>
      <c r="Y10" s="66">
        <f>+IF(W10&lt;&gt;0,(X10/W10)*100,0)</f>
        <v>0.030030372443545256</v>
      </c>
      <c r="Z10" s="67">
        <f t="shared" si="0"/>
        <v>40932200</v>
      </c>
    </row>
    <row r="11" spans="1:26" ht="13.5">
      <c r="A11" s="57" t="s">
        <v>36</v>
      </c>
      <c r="B11" s="18">
        <v>0</v>
      </c>
      <c r="C11" s="18">
        <v>0</v>
      </c>
      <c r="D11" s="58">
        <v>13789500</v>
      </c>
      <c r="E11" s="59">
        <v>13789500</v>
      </c>
      <c r="F11" s="59">
        <v>915812</v>
      </c>
      <c r="G11" s="59">
        <v>908910</v>
      </c>
      <c r="H11" s="59">
        <v>904321</v>
      </c>
      <c r="I11" s="59">
        <v>2729043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2729043</v>
      </c>
      <c r="W11" s="59">
        <v>3069403</v>
      </c>
      <c r="X11" s="59">
        <v>-340360</v>
      </c>
      <c r="Y11" s="60">
        <v>-11.09</v>
      </c>
      <c r="Z11" s="61">
        <v>13789500</v>
      </c>
    </row>
    <row r="12" spans="1:26" ht="13.5">
      <c r="A12" s="57" t="s">
        <v>37</v>
      </c>
      <c r="B12" s="18">
        <v>0</v>
      </c>
      <c r="C12" s="18">
        <v>0</v>
      </c>
      <c r="D12" s="58">
        <v>2336200</v>
      </c>
      <c r="E12" s="59">
        <v>2336200</v>
      </c>
      <c r="F12" s="59">
        <v>181942</v>
      </c>
      <c r="G12" s="59">
        <v>181942</v>
      </c>
      <c r="H12" s="59">
        <v>181942</v>
      </c>
      <c r="I12" s="59">
        <v>545826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545826</v>
      </c>
      <c r="W12" s="59">
        <v>554847</v>
      </c>
      <c r="X12" s="59">
        <v>-9021</v>
      </c>
      <c r="Y12" s="60">
        <v>-1.63</v>
      </c>
      <c r="Z12" s="61">
        <v>2336200</v>
      </c>
    </row>
    <row r="13" spans="1:26" ht="13.5">
      <c r="A13" s="57" t="s">
        <v>106</v>
      </c>
      <c r="B13" s="18">
        <v>0</v>
      </c>
      <c r="C13" s="18">
        <v>0</v>
      </c>
      <c r="D13" s="58">
        <v>12159900</v>
      </c>
      <c r="E13" s="59">
        <v>12159900</v>
      </c>
      <c r="F13" s="59">
        <v>880178</v>
      </c>
      <c r="G13" s="59">
        <v>1083460</v>
      </c>
      <c r="H13" s="59">
        <v>-53603</v>
      </c>
      <c r="I13" s="59">
        <v>1910035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1910035</v>
      </c>
      <c r="W13" s="59">
        <v>2515023</v>
      </c>
      <c r="X13" s="59">
        <v>-604988</v>
      </c>
      <c r="Y13" s="60">
        <v>-24.05</v>
      </c>
      <c r="Z13" s="61">
        <v>12159900</v>
      </c>
    </row>
    <row r="14" spans="1:26" ht="13.5">
      <c r="A14" s="57" t="s">
        <v>38</v>
      </c>
      <c r="B14" s="18">
        <v>0</v>
      </c>
      <c r="C14" s="18">
        <v>0</v>
      </c>
      <c r="D14" s="58">
        <v>0</v>
      </c>
      <c r="E14" s="59">
        <v>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>
        <v>0</v>
      </c>
      <c r="X14" s="59">
        <v>0</v>
      </c>
      <c r="Y14" s="60">
        <v>0</v>
      </c>
      <c r="Z14" s="61">
        <v>0</v>
      </c>
    </row>
    <row r="15" spans="1:26" ht="13.5">
      <c r="A15" s="57" t="s">
        <v>39</v>
      </c>
      <c r="B15" s="18">
        <v>0</v>
      </c>
      <c r="C15" s="18">
        <v>0</v>
      </c>
      <c r="D15" s="58">
        <v>6522800</v>
      </c>
      <c r="E15" s="59">
        <v>6522800</v>
      </c>
      <c r="F15" s="59">
        <v>758580</v>
      </c>
      <c r="G15" s="59">
        <v>776795</v>
      </c>
      <c r="H15" s="59">
        <v>631989</v>
      </c>
      <c r="I15" s="59">
        <v>2167364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2167364</v>
      </c>
      <c r="W15" s="59">
        <v>2160351</v>
      </c>
      <c r="X15" s="59">
        <v>7013</v>
      </c>
      <c r="Y15" s="60">
        <v>0.32</v>
      </c>
      <c r="Z15" s="61">
        <v>6522800</v>
      </c>
    </row>
    <row r="16" spans="1:26" ht="13.5">
      <c r="A16" s="68" t="s">
        <v>40</v>
      </c>
      <c r="B16" s="18">
        <v>0</v>
      </c>
      <c r="C16" s="18">
        <v>0</v>
      </c>
      <c r="D16" s="58">
        <v>4214900</v>
      </c>
      <c r="E16" s="59">
        <v>4214900</v>
      </c>
      <c r="F16" s="59">
        <v>-5530</v>
      </c>
      <c r="G16" s="59">
        <v>559378</v>
      </c>
      <c r="H16" s="59">
        <v>716438</v>
      </c>
      <c r="I16" s="59">
        <v>1270286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1270286</v>
      </c>
      <c r="W16" s="59">
        <v>1053726</v>
      </c>
      <c r="X16" s="59">
        <v>216560</v>
      </c>
      <c r="Y16" s="60">
        <v>20.55</v>
      </c>
      <c r="Z16" s="61">
        <v>4214900</v>
      </c>
    </row>
    <row r="17" spans="1:26" ht="13.5">
      <c r="A17" s="57" t="s">
        <v>41</v>
      </c>
      <c r="B17" s="18">
        <v>0</v>
      </c>
      <c r="C17" s="18">
        <v>0</v>
      </c>
      <c r="D17" s="58">
        <v>11929300</v>
      </c>
      <c r="E17" s="59">
        <v>11929300</v>
      </c>
      <c r="F17" s="59">
        <v>589944</v>
      </c>
      <c r="G17" s="59">
        <v>1030451</v>
      </c>
      <c r="H17" s="59">
        <v>1864526</v>
      </c>
      <c r="I17" s="59">
        <v>3484921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3484921</v>
      </c>
      <c r="W17" s="59">
        <v>3449994</v>
      </c>
      <c r="X17" s="59">
        <v>34927</v>
      </c>
      <c r="Y17" s="60">
        <v>1.01</v>
      </c>
      <c r="Z17" s="61">
        <v>11929300</v>
      </c>
    </row>
    <row r="18" spans="1:26" ht="13.5">
      <c r="A18" s="69" t="s">
        <v>42</v>
      </c>
      <c r="B18" s="70">
        <f>SUM(B11:B17)</f>
        <v>0</v>
      </c>
      <c r="C18" s="70">
        <f>SUM(C11:C17)</f>
        <v>0</v>
      </c>
      <c r="D18" s="71">
        <f aca="true" t="shared" si="1" ref="D18:Z18">SUM(D11:D17)</f>
        <v>50952600</v>
      </c>
      <c r="E18" s="72">
        <f t="shared" si="1"/>
        <v>50952600</v>
      </c>
      <c r="F18" s="72">
        <f t="shared" si="1"/>
        <v>3320926</v>
      </c>
      <c r="G18" s="72">
        <f t="shared" si="1"/>
        <v>4540936</v>
      </c>
      <c r="H18" s="72">
        <f t="shared" si="1"/>
        <v>4245613</v>
      </c>
      <c r="I18" s="72">
        <f t="shared" si="1"/>
        <v>12107475</v>
      </c>
      <c r="J18" s="72">
        <f t="shared" si="1"/>
        <v>0</v>
      </c>
      <c r="K18" s="72">
        <f t="shared" si="1"/>
        <v>0</v>
      </c>
      <c r="L18" s="72">
        <f t="shared" si="1"/>
        <v>0</v>
      </c>
      <c r="M18" s="72">
        <f t="shared" si="1"/>
        <v>0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12107475</v>
      </c>
      <c r="W18" s="72">
        <f t="shared" si="1"/>
        <v>12803344</v>
      </c>
      <c r="X18" s="72">
        <f t="shared" si="1"/>
        <v>-695869</v>
      </c>
      <c r="Y18" s="66">
        <f>+IF(W18&lt;&gt;0,(X18/W18)*100,0)</f>
        <v>-5.435056653949156</v>
      </c>
      <c r="Z18" s="73">
        <f t="shared" si="1"/>
        <v>50952600</v>
      </c>
    </row>
    <row r="19" spans="1:26" ht="13.5">
      <c r="A19" s="69" t="s">
        <v>43</v>
      </c>
      <c r="B19" s="74">
        <f>+B10-B18</f>
        <v>0</v>
      </c>
      <c r="C19" s="74">
        <f>+C10-C18</f>
        <v>0</v>
      </c>
      <c r="D19" s="75">
        <f aca="true" t="shared" si="2" ref="D19:Z19">+D10-D18</f>
        <v>-10020400</v>
      </c>
      <c r="E19" s="76">
        <f t="shared" si="2"/>
        <v>-10020400</v>
      </c>
      <c r="F19" s="76">
        <f t="shared" si="2"/>
        <v>6489376</v>
      </c>
      <c r="G19" s="76">
        <f t="shared" si="2"/>
        <v>-1225171</v>
      </c>
      <c r="H19" s="76">
        <f t="shared" si="2"/>
        <v>-1229838</v>
      </c>
      <c r="I19" s="76">
        <f t="shared" si="2"/>
        <v>4034367</v>
      </c>
      <c r="J19" s="76">
        <f t="shared" si="2"/>
        <v>0</v>
      </c>
      <c r="K19" s="76">
        <f t="shared" si="2"/>
        <v>0</v>
      </c>
      <c r="L19" s="76">
        <f t="shared" si="2"/>
        <v>0</v>
      </c>
      <c r="M19" s="76">
        <f t="shared" si="2"/>
        <v>0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4034367</v>
      </c>
      <c r="W19" s="76">
        <f>IF(E10=E18,0,W10-W18)</f>
        <v>3333652</v>
      </c>
      <c r="X19" s="76">
        <f t="shared" si="2"/>
        <v>700715</v>
      </c>
      <c r="Y19" s="77">
        <f>+IF(W19&lt;&gt;0,(X19/W19)*100,0)</f>
        <v>21.019440541484233</v>
      </c>
      <c r="Z19" s="78">
        <f t="shared" si="2"/>
        <v>-10020400</v>
      </c>
    </row>
    <row r="20" spans="1:26" ht="13.5">
      <c r="A20" s="57" t="s">
        <v>44</v>
      </c>
      <c r="B20" s="18">
        <v>0</v>
      </c>
      <c r="C20" s="18">
        <v>0</v>
      </c>
      <c r="D20" s="58">
        <v>11893000</v>
      </c>
      <c r="E20" s="59">
        <v>11893000</v>
      </c>
      <c r="F20" s="59">
        <v>70887</v>
      </c>
      <c r="G20" s="59">
        <v>528</v>
      </c>
      <c r="H20" s="59">
        <v>255362</v>
      </c>
      <c r="I20" s="59">
        <v>326777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326777</v>
      </c>
      <c r="W20" s="59">
        <v>8932250</v>
      </c>
      <c r="X20" s="59">
        <v>-8605473</v>
      </c>
      <c r="Y20" s="60">
        <v>-96.34</v>
      </c>
      <c r="Z20" s="61">
        <v>11893000</v>
      </c>
    </row>
    <row r="21" spans="1:26" ht="13.5">
      <c r="A21" s="57" t="s">
        <v>107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>
        <v>0</v>
      </c>
      <c r="X21" s="81">
        <v>0</v>
      </c>
      <c r="Y21" s="82">
        <v>0</v>
      </c>
      <c r="Z21" s="83">
        <v>0</v>
      </c>
    </row>
    <row r="22" spans="1:26" ht="25.5">
      <c r="A22" s="84" t="s">
        <v>108</v>
      </c>
      <c r="B22" s="85">
        <f>SUM(B19:B21)</f>
        <v>0</v>
      </c>
      <c r="C22" s="85">
        <f>SUM(C19:C21)</f>
        <v>0</v>
      </c>
      <c r="D22" s="86">
        <f aca="true" t="shared" si="3" ref="D22:Z22">SUM(D19:D21)</f>
        <v>1872600</v>
      </c>
      <c r="E22" s="87">
        <f t="shared" si="3"/>
        <v>1872600</v>
      </c>
      <c r="F22" s="87">
        <f t="shared" si="3"/>
        <v>6560263</v>
      </c>
      <c r="G22" s="87">
        <f t="shared" si="3"/>
        <v>-1224643</v>
      </c>
      <c r="H22" s="87">
        <f t="shared" si="3"/>
        <v>-974476</v>
      </c>
      <c r="I22" s="87">
        <f t="shared" si="3"/>
        <v>4361144</v>
      </c>
      <c r="J22" s="87">
        <f t="shared" si="3"/>
        <v>0</v>
      </c>
      <c r="K22" s="87">
        <f t="shared" si="3"/>
        <v>0</v>
      </c>
      <c r="L22" s="87">
        <f t="shared" si="3"/>
        <v>0</v>
      </c>
      <c r="M22" s="87">
        <f t="shared" si="3"/>
        <v>0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4361144</v>
      </c>
      <c r="W22" s="87">
        <f t="shared" si="3"/>
        <v>12265902</v>
      </c>
      <c r="X22" s="87">
        <f t="shared" si="3"/>
        <v>-7904758</v>
      </c>
      <c r="Y22" s="88">
        <f>+IF(W22&lt;&gt;0,(X22/W22)*100,0)</f>
        <v>-64.44497926039195</v>
      </c>
      <c r="Z22" s="89">
        <f t="shared" si="3"/>
        <v>1872600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0</v>
      </c>
      <c r="C24" s="74">
        <f>SUM(C22:C23)</f>
        <v>0</v>
      </c>
      <c r="D24" s="75">
        <f aca="true" t="shared" si="4" ref="D24:Z24">SUM(D22:D23)</f>
        <v>1872600</v>
      </c>
      <c r="E24" s="76">
        <f t="shared" si="4"/>
        <v>1872600</v>
      </c>
      <c r="F24" s="76">
        <f t="shared" si="4"/>
        <v>6560263</v>
      </c>
      <c r="G24" s="76">
        <f t="shared" si="4"/>
        <v>-1224643</v>
      </c>
      <c r="H24" s="76">
        <f t="shared" si="4"/>
        <v>-974476</v>
      </c>
      <c r="I24" s="76">
        <f t="shared" si="4"/>
        <v>4361144</v>
      </c>
      <c r="J24" s="76">
        <f t="shared" si="4"/>
        <v>0</v>
      </c>
      <c r="K24" s="76">
        <f t="shared" si="4"/>
        <v>0</v>
      </c>
      <c r="L24" s="76">
        <f t="shared" si="4"/>
        <v>0</v>
      </c>
      <c r="M24" s="76">
        <f t="shared" si="4"/>
        <v>0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4361144</v>
      </c>
      <c r="W24" s="76">
        <f t="shared" si="4"/>
        <v>12265902</v>
      </c>
      <c r="X24" s="76">
        <f t="shared" si="4"/>
        <v>-7904758</v>
      </c>
      <c r="Y24" s="77">
        <f>+IF(W24&lt;&gt;0,(X24/W24)*100,0)</f>
        <v>-64.44497926039195</v>
      </c>
      <c r="Z24" s="78">
        <f t="shared" si="4"/>
        <v>1872600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109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0</v>
      </c>
      <c r="C27" s="21">
        <v>0</v>
      </c>
      <c r="D27" s="98">
        <v>11978800</v>
      </c>
      <c r="E27" s="99">
        <v>11978800</v>
      </c>
      <c r="F27" s="99">
        <v>402144</v>
      </c>
      <c r="G27" s="99">
        <v>701011</v>
      </c>
      <c r="H27" s="99">
        <v>301753</v>
      </c>
      <c r="I27" s="99">
        <v>1404908</v>
      </c>
      <c r="J27" s="99">
        <v>0</v>
      </c>
      <c r="K27" s="99">
        <v>0</v>
      </c>
      <c r="L27" s="99">
        <v>0</v>
      </c>
      <c r="M27" s="99">
        <v>0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1404908</v>
      </c>
      <c r="W27" s="99">
        <v>1238000</v>
      </c>
      <c r="X27" s="99">
        <v>166908</v>
      </c>
      <c r="Y27" s="100">
        <v>13.48</v>
      </c>
      <c r="Z27" s="101">
        <v>11978800</v>
      </c>
    </row>
    <row r="28" spans="1:26" ht="13.5">
      <c r="A28" s="102" t="s">
        <v>44</v>
      </c>
      <c r="B28" s="18">
        <v>0</v>
      </c>
      <c r="C28" s="18">
        <v>0</v>
      </c>
      <c r="D28" s="58">
        <v>11280800</v>
      </c>
      <c r="E28" s="59">
        <v>11280800</v>
      </c>
      <c r="F28" s="59">
        <v>402144</v>
      </c>
      <c r="G28" s="59">
        <v>699796</v>
      </c>
      <c r="H28" s="59">
        <v>301753</v>
      </c>
      <c r="I28" s="59">
        <v>1403693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1403693</v>
      </c>
      <c r="W28" s="59">
        <v>0</v>
      </c>
      <c r="X28" s="59">
        <v>1403693</v>
      </c>
      <c r="Y28" s="60">
        <v>0</v>
      </c>
      <c r="Z28" s="61">
        <v>11280800</v>
      </c>
    </row>
    <row r="29" spans="1:26" ht="13.5">
      <c r="A29" s="57" t="s">
        <v>110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>
        <v>0</v>
      </c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0</v>
      </c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0</v>
      </c>
      <c r="C31" s="18">
        <v>0</v>
      </c>
      <c r="D31" s="58">
        <v>698000</v>
      </c>
      <c r="E31" s="59">
        <v>698000</v>
      </c>
      <c r="F31" s="59">
        <v>0</v>
      </c>
      <c r="G31" s="59">
        <v>1215</v>
      </c>
      <c r="H31" s="59">
        <v>0</v>
      </c>
      <c r="I31" s="59">
        <v>1215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1215</v>
      </c>
      <c r="W31" s="59">
        <v>0</v>
      </c>
      <c r="X31" s="59">
        <v>1215</v>
      </c>
      <c r="Y31" s="60">
        <v>0</v>
      </c>
      <c r="Z31" s="61">
        <v>698000</v>
      </c>
    </row>
    <row r="32" spans="1:26" ht="13.5">
      <c r="A32" s="69" t="s">
        <v>50</v>
      </c>
      <c r="B32" s="21">
        <f>SUM(B28:B31)</f>
        <v>0</v>
      </c>
      <c r="C32" s="21">
        <f>SUM(C28:C31)</f>
        <v>0</v>
      </c>
      <c r="D32" s="98">
        <f aca="true" t="shared" si="5" ref="D32:Z32">SUM(D28:D31)</f>
        <v>11978800</v>
      </c>
      <c r="E32" s="99">
        <f t="shared" si="5"/>
        <v>11978800</v>
      </c>
      <c r="F32" s="99">
        <f t="shared" si="5"/>
        <v>402144</v>
      </c>
      <c r="G32" s="99">
        <f t="shared" si="5"/>
        <v>701011</v>
      </c>
      <c r="H32" s="99">
        <f t="shared" si="5"/>
        <v>301753</v>
      </c>
      <c r="I32" s="99">
        <f t="shared" si="5"/>
        <v>1404908</v>
      </c>
      <c r="J32" s="99">
        <f t="shared" si="5"/>
        <v>0</v>
      </c>
      <c r="K32" s="99">
        <f t="shared" si="5"/>
        <v>0</v>
      </c>
      <c r="L32" s="99">
        <f t="shared" si="5"/>
        <v>0</v>
      </c>
      <c r="M32" s="99">
        <f t="shared" si="5"/>
        <v>0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1404908</v>
      </c>
      <c r="W32" s="99">
        <f t="shared" si="5"/>
        <v>0</v>
      </c>
      <c r="X32" s="99">
        <f t="shared" si="5"/>
        <v>1404908</v>
      </c>
      <c r="Y32" s="100">
        <f>+IF(W32&lt;&gt;0,(X32/W32)*100,0)</f>
        <v>0</v>
      </c>
      <c r="Z32" s="101">
        <f t="shared" si="5"/>
        <v>11978800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0</v>
      </c>
      <c r="C35" s="18">
        <v>0</v>
      </c>
      <c r="D35" s="58">
        <v>17528507</v>
      </c>
      <c r="E35" s="59">
        <v>17528507</v>
      </c>
      <c r="F35" s="59">
        <v>26937797</v>
      </c>
      <c r="G35" s="59">
        <v>26688921</v>
      </c>
      <c r="H35" s="59">
        <v>31181140</v>
      </c>
      <c r="I35" s="59">
        <v>31181140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31181140</v>
      </c>
      <c r="W35" s="59">
        <v>4382127</v>
      </c>
      <c r="X35" s="59">
        <v>26799013</v>
      </c>
      <c r="Y35" s="60">
        <v>611.55</v>
      </c>
      <c r="Z35" s="61">
        <v>17528507</v>
      </c>
    </row>
    <row r="36" spans="1:26" ht="13.5">
      <c r="A36" s="57" t="s">
        <v>53</v>
      </c>
      <c r="B36" s="18">
        <v>0</v>
      </c>
      <c r="C36" s="18">
        <v>0</v>
      </c>
      <c r="D36" s="58">
        <v>152241185</v>
      </c>
      <c r="E36" s="59">
        <v>152241185</v>
      </c>
      <c r="F36" s="59">
        <v>156867936</v>
      </c>
      <c r="G36" s="59">
        <v>156731640</v>
      </c>
      <c r="H36" s="59">
        <v>152022464</v>
      </c>
      <c r="I36" s="59">
        <v>152022464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152022464</v>
      </c>
      <c r="W36" s="59">
        <v>38060296</v>
      </c>
      <c r="X36" s="59">
        <v>113962168</v>
      </c>
      <c r="Y36" s="60">
        <v>299.43</v>
      </c>
      <c r="Z36" s="61">
        <v>152241185</v>
      </c>
    </row>
    <row r="37" spans="1:26" ht="13.5">
      <c r="A37" s="57" t="s">
        <v>54</v>
      </c>
      <c r="B37" s="18">
        <v>0</v>
      </c>
      <c r="C37" s="18">
        <v>0</v>
      </c>
      <c r="D37" s="58">
        <v>8219476</v>
      </c>
      <c r="E37" s="59">
        <v>8219476</v>
      </c>
      <c r="F37" s="59">
        <v>17906126</v>
      </c>
      <c r="G37" s="59">
        <v>18745588</v>
      </c>
      <c r="H37" s="59">
        <v>17017391</v>
      </c>
      <c r="I37" s="59">
        <v>17017391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17017391</v>
      </c>
      <c r="W37" s="59">
        <v>2054869</v>
      </c>
      <c r="X37" s="59">
        <v>14962522</v>
      </c>
      <c r="Y37" s="60">
        <v>728.15</v>
      </c>
      <c r="Z37" s="61">
        <v>8219476</v>
      </c>
    </row>
    <row r="38" spans="1:26" ht="13.5">
      <c r="A38" s="57" t="s">
        <v>55</v>
      </c>
      <c r="B38" s="18">
        <v>0</v>
      </c>
      <c r="C38" s="18">
        <v>0</v>
      </c>
      <c r="D38" s="58">
        <v>8303181</v>
      </c>
      <c r="E38" s="59">
        <v>8303181</v>
      </c>
      <c r="F38" s="59">
        <v>4182319</v>
      </c>
      <c r="G38" s="59">
        <v>4182319</v>
      </c>
      <c r="H38" s="59">
        <v>4182319</v>
      </c>
      <c r="I38" s="59">
        <v>4182319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4182319</v>
      </c>
      <c r="W38" s="59">
        <v>2075795</v>
      </c>
      <c r="X38" s="59">
        <v>2106524</v>
      </c>
      <c r="Y38" s="60">
        <v>101.48</v>
      </c>
      <c r="Z38" s="61">
        <v>8303181</v>
      </c>
    </row>
    <row r="39" spans="1:26" ht="13.5">
      <c r="A39" s="57" t="s">
        <v>56</v>
      </c>
      <c r="B39" s="18">
        <v>0</v>
      </c>
      <c r="C39" s="18">
        <v>0</v>
      </c>
      <c r="D39" s="58">
        <v>153247035</v>
      </c>
      <c r="E39" s="59">
        <v>153247035</v>
      </c>
      <c r="F39" s="59">
        <v>161717289</v>
      </c>
      <c r="G39" s="59">
        <v>160492653</v>
      </c>
      <c r="H39" s="59">
        <v>162003894</v>
      </c>
      <c r="I39" s="59">
        <v>162003894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162003894</v>
      </c>
      <c r="W39" s="59">
        <v>38311759</v>
      </c>
      <c r="X39" s="59">
        <v>123692135</v>
      </c>
      <c r="Y39" s="60">
        <v>322.86</v>
      </c>
      <c r="Z39" s="61">
        <v>153247035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0</v>
      </c>
      <c r="C42" s="18">
        <v>0</v>
      </c>
      <c r="D42" s="58">
        <v>12955434</v>
      </c>
      <c r="E42" s="59">
        <v>12955434</v>
      </c>
      <c r="F42" s="59">
        <v>12855835</v>
      </c>
      <c r="G42" s="59">
        <v>1381183</v>
      </c>
      <c r="H42" s="59">
        <v>-1246316</v>
      </c>
      <c r="I42" s="59">
        <v>12990702</v>
      </c>
      <c r="J42" s="59">
        <v>0</v>
      </c>
      <c r="K42" s="59">
        <v>0</v>
      </c>
      <c r="L42" s="59">
        <v>0</v>
      </c>
      <c r="M42" s="59">
        <v>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12990702</v>
      </c>
      <c r="W42" s="59">
        <v>13305879</v>
      </c>
      <c r="X42" s="59">
        <v>-315177</v>
      </c>
      <c r="Y42" s="60">
        <v>-2.37</v>
      </c>
      <c r="Z42" s="61">
        <v>12955434</v>
      </c>
    </row>
    <row r="43" spans="1:26" ht="13.5">
      <c r="A43" s="57" t="s">
        <v>59</v>
      </c>
      <c r="B43" s="18">
        <v>0</v>
      </c>
      <c r="C43" s="18">
        <v>0</v>
      </c>
      <c r="D43" s="58">
        <v>-12484000</v>
      </c>
      <c r="E43" s="59">
        <v>-12484000</v>
      </c>
      <c r="F43" s="59">
        <v>-402144</v>
      </c>
      <c r="G43" s="59">
        <v>-701011</v>
      </c>
      <c r="H43" s="59">
        <v>-301753</v>
      </c>
      <c r="I43" s="59">
        <v>-1404908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-1404908</v>
      </c>
      <c r="W43" s="59">
        <v>-57500</v>
      </c>
      <c r="X43" s="59">
        <v>-1347408</v>
      </c>
      <c r="Y43" s="60">
        <v>2343.32</v>
      </c>
      <c r="Z43" s="61">
        <v>-12484000</v>
      </c>
    </row>
    <row r="44" spans="1:26" ht="13.5">
      <c r="A44" s="57" t="s">
        <v>60</v>
      </c>
      <c r="B44" s="18">
        <v>0</v>
      </c>
      <c r="C44" s="18">
        <v>0</v>
      </c>
      <c r="D44" s="58">
        <v>0</v>
      </c>
      <c r="E44" s="59">
        <v>0</v>
      </c>
      <c r="F44" s="59">
        <v>502</v>
      </c>
      <c r="G44" s="59">
        <v>6780</v>
      </c>
      <c r="H44" s="59">
        <v>3685</v>
      </c>
      <c r="I44" s="59">
        <v>10967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10967</v>
      </c>
      <c r="W44" s="59">
        <v>0</v>
      </c>
      <c r="X44" s="59">
        <v>10967</v>
      </c>
      <c r="Y44" s="60">
        <v>0</v>
      </c>
      <c r="Z44" s="61">
        <v>0</v>
      </c>
    </row>
    <row r="45" spans="1:26" ht="13.5">
      <c r="A45" s="69" t="s">
        <v>61</v>
      </c>
      <c r="B45" s="21">
        <v>0</v>
      </c>
      <c r="C45" s="21">
        <v>0</v>
      </c>
      <c r="D45" s="98">
        <v>8443906</v>
      </c>
      <c r="E45" s="99">
        <v>8443906</v>
      </c>
      <c r="F45" s="99">
        <v>20508660</v>
      </c>
      <c r="G45" s="99">
        <v>21195612</v>
      </c>
      <c r="H45" s="99">
        <v>19651228</v>
      </c>
      <c r="I45" s="99">
        <v>19651228</v>
      </c>
      <c r="J45" s="99">
        <v>0</v>
      </c>
      <c r="K45" s="99">
        <v>0</v>
      </c>
      <c r="L45" s="99">
        <v>0</v>
      </c>
      <c r="M45" s="99">
        <v>0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19651228</v>
      </c>
      <c r="W45" s="99">
        <v>21220851</v>
      </c>
      <c r="X45" s="99">
        <v>-1569623</v>
      </c>
      <c r="Y45" s="100">
        <v>-7.4</v>
      </c>
      <c r="Z45" s="101">
        <v>8443906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111</v>
      </c>
      <c r="B47" s="114" t="s">
        <v>96</v>
      </c>
      <c r="C47" s="114"/>
      <c r="D47" s="115" t="s">
        <v>97</v>
      </c>
      <c r="E47" s="116" t="s">
        <v>98</v>
      </c>
      <c r="F47" s="117"/>
      <c r="G47" s="117"/>
      <c r="H47" s="117"/>
      <c r="I47" s="118" t="s">
        <v>99</v>
      </c>
      <c r="J47" s="117"/>
      <c r="K47" s="117"/>
      <c r="L47" s="117"/>
      <c r="M47" s="119"/>
      <c r="N47" s="119"/>
      <c r="O47" s="119"/>
      <c r="P47" s="119"/>
      <c r="Q47" s="119"/>
      <c r="R47" s="119"/>
      <c r="S47" s="119"/>
      <c r="T47" s="119"/>
      <c r="U47" s="119"/>
      <c r="V47" s="118" t="s">
        <v>100</v>
      </c>
      <c r="W47" s="118" t="s">
        <v>101</v>
      </c>
      <c r="X47" s="118" t="s">
        <v>102</v>
      </c>
      <c r="Y47" s="118" t="s">
        <v>103</v>
      </c>
      <c r="Z47" s="120" t="s">
        <v>104</v>
      </c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3271103</v>
      </c>
      <c r="C49" s="51">
        <v>0</v>
      </c>
      <c r="D49" s="128">
        <v>141994</v>
      </c>
      <c r="E49" s="53">
        <v>110268</v>
      </c>
      <c r="F49" s="53">
        <v>0</v>
      </c>
      <c r="G49" s="53">
        <v>0</v>
      </c>
      <c r="H49" s="53">
        <v>0</v>
      </c>
      <c r="I49" s="53">
        <v>91078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96001</v>
      </c>
      <c r="W49" s="53">
        <v>111787</v>
      </c>
      <c r="X49" s="53">
        <v>77927</v>
      </c>
      <c r="Y49" s="53">
        <v>3846310</v>
      </c>
      <c r="Z49" s="129">
        <v>7746468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0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112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91.21249005364615</v>
      </c>
      <c r="E58" s="7">
        <f t="shared" si="6"/>
        <v>91.21249005364615</v>
      </c>
      <c r="F58" s="7">
        <f t="shared" si="6"/>
        <v>23.44714553176106</v>
      </c>
      <c r="G58" s="7">
        <f t="shared" si="6"/>
        <v>136.23782411732563</v>
      </c>
      <c r="H58" s="7">
        <f t="shared" si="6"/>
        <v>129.98426384821911</v>
      </c>
      <c r="I58" s="7">
        <f t="shared" si="6"/>
        <v>64.10171459050805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64.10171459050805</v>
      </c>
      <c r="W58" s="7">
        <f t="shared" si="6"/>
        <v>99.12324238301804</v>
      </c>
      <c r="X58" s="7">
        <f t="shared" si="6"/>
        <v>0</v>
      </c>
      <c r="Y58" s="7">
        <f t="shared" si="6"/>
        <v>0</v>
      </c>
      <c r="Z58" s="8">
        <f t="shared" si="6"/>
        <v>91.21249005364615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90</v>
      </c>
      <c r="E59" s="10">
        <f t="shared" si="7"/>
        <v>90</v>
      </c>
      <c r="F59" s="10">
        <f t="shared" si="7"/>
        <v>5.147921559796478</v>
      </c>
      <c r="G59" s="10">
        <f t="shared" si="7"/>
        <v>6541.935178165277</v>
      </c>
      <c r="H59" s="10">
        <f t="shared" si="7"/>
        <v>-701.2652880592211</v>
      </c>
      <c r="I59" s="10">
        <f t="shared" si="7"/>
        <v>41.367698259322225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41.367698259322225</v>
      </c>
      <c r="W59" s="10">
        <f t="shared" si="7"/>
        <v>38.297872340425535</v>
      </c>
      <c r="X59" s="10">
        <f t="shared" si="7"/>
        <v>0</v>
      </c>
      <c r="Y59" s="10">
        <f t="shared" si="7"/>
        <v>0</v>
      </c>
      <c r="Z59" s="11">
        <f t="shared" si="7"/>
        <v>90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91.33513608877101</v>
      </c>
      <c r="E60" s="13">
        <f t="shared" si="7"/>
        <v>91.33513608877101</v>
      </c>
      <c r="F60" s="13">
        <f t="shared" si="7"/>
        <v>56.23781602529845</v>
      </c>
      <c r="G60" s="13">
        <f t="shared" si="7"/>
        <v>87.83018140847551</v>
      </c>
      <c r="H60" s="13">
        <f t="shared" si="7"/>
        <v>97.72100561918775</v>
      </c>
      <c r="I60" s="13">
        <f t="shared" si="7"/>
        <v>78.89256102400232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78.89256102400232</v>
      </c>
      <c r="W60" s="13">
        <f t="shared" si="7"/>
        <v>91.26669018968475</v>
      </c>
      <c r="X60" s="13">
        <f t="shared" si="7"/>
        <v>0</v>
      </c>
      <c r="Y60" s="13">
        <f t="shared" si="7"/>
        <v>0</v>
      </c>
      <c r="Z60" s="14">
        <f t="shared" si="7"/>
        <v>91.33513608877101</v>
      </c>
    </row>
    <row r="61" spans="1:26" ht="13.5">
      <c r="A61" s="38" t="s">
        <v>113</v>
      </c>
      <c r="B61" s="12">
        <f t="shared" si="7"/>
        <v>0</v>
      </c>
      <c r="C61" s="12">
        <f t="shared" si="7"/>
        <v>0</v>
      </c>
      <c r="D61" s="3">
        <f t="shared" si="7"/>
        <v>92.14791761305973</v>
      </c>
      <c r="E61" s="13">
        <f t="shared" si="7"/>
        <v>92.14791761305973</v>
      </c>
      <c r="F61" s="13">
        <f t="shared" si="7"/>
        <v>61.38576199068214</v>
      </c>
      <c r="G61" s="13">
        <f t="shared" si="7"/>
        <v>89.69796642131726</v>
      </c>
      <c r="H61" s="13">
        <f t="shared" si="7"/>
        <v>100.04782845870852</v>
      </c>
      <c r="I61" s="13">
        <f t="shared" si="7"/>
        <v>82.90449970637198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82.90449970637198</v>
      </c>
      <c r="W61" s="13">
        <f t="shared" si="7"/>
        <v>90.80150544588858</v>
      </c>
      <c r="X61" s="13">
        <f t="shared" si="7"/>
        <v>0</v>
      </c>
      <c r="Y61" s="13">
        <f t="shared" si="7"/>
        <v>0</v>
      </c>
      <c r="Z61" s="14">
        <f t="shared" si="7"/>
        <v>92.14791761305973</v>
      </c>
    </row>
    <row r="62" spans="1:26" ht="13.5">
      <c r="A62" s="38" t="s">
        <v>114</v>
      </c>
      <c r="B62" s="12">
        <f t="shared" si="7"/>
        <v>0</v>
      </c>
      <c r="C62" s="12">
        <f t="shared" si="7"/>
        <v>0</v>
      </c>
      <c r="D62" s="3">
        <f t="shared" si="7"/>
        <v>86.92245314169176</v>
      </c>
      <c r="E62" s="13">
        <f t="shared" si="7"/>
        <v>86.92245314169176</v>
      </c>
      <c r="F62" s="13">
        <f t="shared" si="7"/>
        <v>40.20336196265929</v>
      </c>
      <c r="G62" s="13">
        <f t="shared" si="7"/>
        <v>62.34658980429835</v>
      </c>
      <c r="H62" s="13">
        <f t="shared" si="7"/>
        <v>79.57192284836805</v>
      </c>
      <c r="I62" s="13">
        <f t="shared" si="7"/>
        <v>58.90647982881539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58.90647982881539</v>
      </c>
      <c r="W62" s="13">
        <f t="shared" si="7"/>
        <v>81.5055670148417</v>
      </c>
      <c r="X62" s="13">
        <f t="shared" si="7"/>
        <v>0</v>
      </c>
      <c r="Y62" s="13">
        <f t="shared" si="7"/>
        <v>0</v>
      </c>
      <c r="Z62" s="14">
        <f t="shared" si="7"/>
        <v>86.92245314169176</v>
      </c>
    </row>
    <row r="63" spans="1:26" ht="13.5">
      <c r="A63" s="38" t="s">
        <v>115</v>
      </c>
      <c r="B63" s="12">
        <f t="shared" si="7"/>
        <v>0</v>
      </c>
      <c r="C63" s="12">
        <f t="shared" si="7"/>
        <v>0</v>
      </c>
      <c r="D63" s="3">
        <f t="shared" si="7"/>
        <v>91.63786842725771</v>
      </c>
      <c r="E63" s="13">
        <f t="shared" si="7"/>
        <v>91.63786842725771</v>
      </c>
      <c r="F63" s="13">
        <f t="shared" si="7"/>
        <v>46.51389910062459</v>
      </c>
      <c r="G63" s="13">
        <f t="shared" si="7"/>
        <v>103.6747531585094</v>
      </c>
      <c r="H63" s="13">
        <f t="shared" si="7"/>
        <v>125.36369386464263</v>
      </c>
      <c r="I63" s="13">
        <f t="shared" si="7"/>
        <v>82.27186713001393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82.27186713001393</v>
      </c>
      <c r="W63" s="13">
        <f t="shared" si="7"/>
        <v>80.23203393253888</v>
      </c>
      <c r="X63" s="13">
        <f t="shared" si="7"/>
        <v>0</v>
      </c>
      <c r="Y63" s="13">
        <f t="shared" si="7"/>
        <v>0</v>
      </c>
      <c r="Z63" s="14">
        <f t="shared" si="7"/>
        <v>91.63786842725771</v>
      </c>
    </row>
    <row r="64" spans="1:26" ht="13.5">
      <c r="A64" s="38" t="s">
        <v>116</v>
      </c>
      <c r="B64" s="12">
        <f t="shared" si="7"/>
        <v>0</v>
      </c>
      <c r="C64" s="12">
        <f t="shared" si="7"/>
        <v>0</v>
      </c>
      <c r="D64" s="3">
        <f t="shared" si="7"/>
        <v>90.91893818899797</v>
      </c>
      <c r="E64" s="13">
        <f t="shared" si="7"/>
        <v>90.91893818899797</v>
      </c>
      <c r="F64" s="13">
        <f t="shared" si="7"/>
        <v>66.09054797043117</v>
      </c>
      <c r="G64" s="13">
        <f t="shared" si="7"/>
        <v>69.75917732258456</v>
      </c>
      <c r="H64" s="13">
        <f t="shared" si="7"/>
        <v>78.16828220898996</v>
      </c>
      <c r="I64" s="13">
        <f t="shared" si="7"/>
        <v>71.33914981635581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71.33914981635581</v>
      </c>
      <c r="W64" s="13">
        <f t="shared" si="7"/>
        <v>90.9151167261013</v>
      </c>
      <c r="X64" s="13">
        <f t="shared" si="7"/>
        <v>0</v>
      </c>
      <c r="Y64" s="13">
        <f t="shared" si="7"/>
        <v>0</v>
      </c>
      <c r="Z64" s="14">
        <f t="shared" si="7"/>
        <v>90.91893818899797</v>
      </c>
    </row>
    <row r="65" spans="1:26" ht="13.5">
      <c r="A65" s="38" t="s">
        <v>117</v>
      </c>
      <c r="B65" s="12">
        <f t="shared" si="7"/>
        <v>0</v>
      </c>
      <c r="C65" s="12">
        <f t="shared" si="7"/>
        <v>0</v>
      </c>
      <c r="D65" s="3">
        <f t="shared" si="7"/>
        <v>100.33975084937711</v>
      </c>
      <c r="E65" s="13">
        <f t="shared" si="7"/>
        <v>100.33975084937711</v>
      </c>
      <c r="F65" s="13">
        <f t="shared" si="7"/>
        <v>62.29645624285533</v>
      </c>
      <c r="G65" s="13">
        <f t="shared" si="7"/>
        <v>416.5676301742371</v>
      </c>
      <c r="H65" s="13">
        <f t="shared" si="7"/>
        <v>225.6830601092896</v>
      </c>
      <c r="I65" s="13">
        <f t="shared" si="7"/>
        <v>138.50957935394607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138.50957935394607</v>
      </c>
      <c r="W65" s="13">
        <f t="shared" si="7"/>
        <v>46.8533835381719</v>
      </c>
      <c r="X65" s="13">
        <f t="shared" si="7"/>
        <v>0</v>
      </c>
      <c r="Y65" s="13">
        <f t="shared" si="7"/>
        <v>0</v>
      </c>
      <c r="Z65" s="14">
        <f t="shared" si="7"/>
        <v>100.33975084937711</v>
      </c>
    </row>
    <row r="66" spans="1:26" ht="13.5">
      <c r="A66" s="39" t="s">
        <v>118</v>
      </c>
      <c r="B66" s="15">
        <f t="shared" si="7"/>
        <v>0</v>
      </c>
      <c r="C66" s="15">
        <f t="shared" si="7"/>
        <v>0</v>
      </c>
      <c r="D66" s="4">
        <f t="shared" si="7"/>
        <v>100</v>
      </c>
      <c r="E66" s="16">
        <f t="shared" si="7"/>
        <v>100</v>
      </c>
      <c r="F66" s="16">
        <f t="shared" si="7"/>
        <v>100</v>
      </c>
      <c r="G66" s="16">
        <f t="shared" si="7"/>
        <v>100</v>
      </c>
      <c r="H66" s="16">
        <f t="shared" si="7"/>
        <v>100</v>
      </c>
      <c r="I66" s="16">
        <f t="shared" si="7"/>
        <v>100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100</v>
      </c>
      <c r="W66" s="16">
        <f t="shared" si="7"/>
        <v>100</v>
      </c>
      <c r="X66" s="16">
        <f t="shared" si="7"/>
        <v>0</v>
      </c>
      <c r="Y66" s="16">
        <f t="shared" si="7"/>
        <v>0</v>
      </c>
      <c r="Z66" s="17">
        <f t="shared" si="7"/>
        <v>100</v>
      </c>
    </row>
    <row r="67" spans="1:26" ht="13.5" hidden="1">
      <c r="A67" s="40" t="s">
        <v>119</v>
      </c>
      <c r="B67" s="23"/>
      <c r="C67" s="23"/>
      <c r="D67" s="24">
        <v>19479500</v>
      </c>
      <c r="E67" s="25">
        <v>19479500</v>
      </c>
      <c r="F67" s="25">
        <v>4514396</v>
      </c>
      <c r="G67" s="25">
        <v>1418275</v>
      </c>
      <c r="H67" s="25">
        <v>1232830</v>
      </c>
      <c r="I67" s="25">
        <v>7165501</v>
      </c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>
        <v>7165501</v>
      </c>
      <c r="W67" s="25">
        <v>4869875</v>
      </c>
      <c r="X67" s="25"/>
      <c r="Y67" s="24"/>
      <c r="Z67" s="26">
        <v>19479500</v>
      </c>
    </row>
    <row r="68" spans="1:26" ht="13.5" hidden="1">
      <c r="A68" s="36" t="s">
        <v>31</v>
      </c>
      <c r="B68" s="18"/>
      <c r="C68" s="18"/>
      <c r="D68" s="19">
        <v>2874500</v>
      </c>
      <c r="E68" s="20">
        <v>2874500</v>
      </c>
      <c r="F68" s="20">
        <v>2913098</v>
      </c>
      <c r="G68" s="20">
        <v>10552</v>
      </c>
      <c r="H68" s="20">
        <v>-49712</v>
      </c>
      <c r="I68" s="20">
        <v>2873938</v>
      </c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>
        <v>2873938</v>
      </c>
      <c r="W68" s="20">
        <v>2702030</v>
      </c>
      <c r="X68" s="20"/>
      <c r="Y68" s="19"/>
      <c r="Z68" s="22">
        <v>2874500</v>
      </c>
    </row>
    <row r="69" spans="1:26" ht="13.5" hidden="1">
      <c r="A69" s="37" t="s">
        <v>32</v>
      </c>
      <c r="B69" s="18"/>
      <c r="C69" s="18"/>
      <c r="D69" s="19">
        <v>16437800</v>
      </c>
      <c r="E69" s="20">
        <v>16437800</v>
      </c>
      <c r="F69" s="20">
        <v>1583022</v>
      </c>
      <c r="G69" s="20">
        <v>1362395</v>
      </c>
      <c r="H69" s="20">
        <v>1258011</v>
      </c>
      <c r="I69" s="20">
        <v>4203428</v>
      </c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>
        <v>4203428</v>
      </c>
      <c r="W69" s="20">
        <v>4109450</v>
      </c>
      <c r="X69" s="20"/>
      <c r="Y69" s="19"/>
      <c r="Z69" s="22">
        <v>16437800</v>
      </c>
    </row>
    <row r="70" spans="1:26" ht="13.5" hidden="1">
      <c r="A70" s="38" t="s">
        <v>113</v>
      </c>
      <c r="B70" s="18"/>
      <c r="C70" s="18"/>
      <c r="D70" s="19">
        <v>10346300</v>
      </c>
      <c r="E70" s="20">
        <v>10346300</v>
      </c>
      <c r="F70" s="20">
        <v>891192</v>
      </c>
      <c r="G70" s="20">
        <v>870731</v>
      </c>
      <c r="H70" s="20">
        <v>773598</v>
      </c>
      <c r="I70" s="20">
        <v>2535521</v>
      </c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>
        <v>2535521</v>
      </c>
      <c r="W70" s="20">
        <v>2616102</v>
      </c>
      <c r="X70" s="20"/>
      <c r="Y70" s="19"/>
      <c r="Z70" s="22">
        <v>10346300</v>
      </c>
    </row>
    <row r="71" spans="1:26" ht="13.5" hidden="1">
      <c r="A71" s="38" t="s">
        <v>114</v>
      </c>
      <c r="B71" s="18"/>
      <c r="C71" s="18"/>
      <c r="D71" s="19">
        <v>2059400</v>
      </c>
      <c r="E71" s="20">
        <v>2059400</v>
      </c>
      <c r="F71" s="20">
        <v>231115</v>
      </c>
      <c r="G71" s="20">
        <v>174858</v>
      </c>
      <c r="H71" s="20">
        <v>180061</v>
      </c>
      <c r="I71" s="20">
        <v>586034</v>
      </c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>
        <v>586034</v>
      </c>
      <c r="W71" s="20">
        <v>545894</v>
      </c>
      <c r="X71" s="20"/>
      <c r="Y71" s="19"/>
      <c r="Z71" s="22">
        <v>2059400</v>
      </c>
    </row>
    <row r="72" spans="1:26" ht="13.5" hidden="1">
      <c r="A72" s="38" t="s">
        <v>115</v>
      </c>
      <c r="B72" s="18"/>
      <c r="C72" s="18"/>
      <c r="D72" s="19">
        <v>2120500</v>
      </c>
      <c r="E72" s="20">
        <v>2120500</v>
      </c>
      <c r="F72" s="20">
        <v>269298</v>
      </c>
      <c r="G72" s="20">
        <v>150704</v>
      </c>
      <c r="H72" s="20">
        <v>148614</v>
      </c>
      <c r="I72" s="20">
        <v>568616</v>
      </c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>
        <v>568616</v>
      </c>
      <c r="W72" s="20">
        <v>618875</v>
      </c>
      <c r="X72" s="20"/>
      <c r="Y72" s="19"/>
      <c r="Z72" s="22">
        <v>2120500</v>
      </c>
    </row>
    <row r="73" spans="1:26" ht="13.5" hidden="1">
      <c r="A73" s="38" t="s">
        <v>116</v>
      </c>
      <c r="B73" s="18"/>
      <c r="C73" s="18"/>
      <c r="D73" s="19">
        <v>1823300</v>
      </c>
      <c r="E73" s="20">
        <v>1823300</v>
      </c>
      <c r="F73" s="20">
        <v>152052</v>
      </c>
      <c r="G73" s="20">
        <v>156173</v>
      </c>
      <c r="H73" s="20">
        <v>152993</v>
      </c>
      <c r="I73" s="20">
        <v>461218</v>
      </c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>
        <v>461218</v>
      </c>
      <c r="W73" s="20">
        <v>452598</v>
      </c>
      <c r="X73" s="20"/>
      <c r="Y73" s="19"/>
      <c r="Z73" s="22">
        <v>1823300</v>
      </c>
    </row>
    <row r="74" spans="1:26" ht="13.5" hidden="1">
      <c r="A74" s="38" t="s">
        <v>117</v>
      </c>
      <c r="B74" s="18"/>
      <c r="C74" s="18"/>
      <c r="D74" s="19">
        <v>88300</v>
      </c>
      <c r="E74" s="20">
        <v>88300</v>
      </c>
      <c r="F74" s="20">
        <v>39365</v>
      </c>
      <c r="G74" s="20">
        <v>9929</v>
      </c>
      <c r="H74" s="20">
        <v>2745</v>
      </c>
      <c r="I74" s="20">
        <v>52039</v>
      </c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>
        <v>52039</v>
      </c>
      <c r="W74" s="20">
        <v>47273</v>
      </c>
      <c r="X74" s="20"/>
      <c r="Y74" s="19"/>
      <c r="Z74" s="22">
        <v>88300</v>
      </c>
    </row>
    <row r="75" spans="1:26" ht="13.5" hidden="1">
      <c r="A75" s="39" t="s">
        <v>118</v>
      </c>
      <c r="B75" s="27"/>
      <c r="C75" s="27"/>
      <c r="D75" s="28">
        <v>167200</v>
      </c>
      <c r="E75" s="29">
        <v>167200</v>
      </c>
      <c r="F75" s="29">
        <v>18276</v>
      </c>
      <c r="G75" s="29">
        <v>45328</v>
      </c>
      <c r="H75" s="29">
        <v>24531</v>
      </c>
      <c r="I75" s="29">
        <v>88135</v>
      </c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>
        <v>88135</v>
      </c>
      <c r="W75" s="29">
        <v>41799</v>
      </c>
      <c r="X75" s="29"/>
      <c r="Y75" s="28"/>
      <c r="Z75" s="30">
        <v>167200</v>
      </c>
    </row>
    <row r="76" spans="1:26" ht="13.5" hidden="1">
      <c r="A76" s="41" t="s">
        <v>120</v>
      </c>
      <c r="B76" s="31"/>
      <c r="C76" s="31"/>
      <c r="D76" s="32">
        <v>17767737</v>
      </c>
      <c r="E76" s="33">
        <v>17767737</v>
      </c>
      <c r="F76" s="33">
        <v>1058497</v>
      </c>
      <c r="G76" s="33">
        <v>1932227</v>
      </c>
      <c r="H76" s="33">
        <v>1602485</v>
      </c>
      <c r="I76" s="33">
        <v>4593209</v>
      </c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>
        <v>4593209</v>
      </c>
      <c r="W76" s="33">
        <v>4827178</v>
      </c>
      <c r="X76" s="33"/>
      <c r="Y76" s="32"/>
      <c r="Z76" s="34">
        <v>17767737</v>
      </c>
    </row>
    <row r="77" spans="1:26" ht="13.5" hidden="1">
      <c r="A77" s="36" t="s">
        <v>31</v>
      </c>
      <c r="B77" s="18"/>
      <c r="C77" s="18"/>
      <c r="D77" s="19">
        <v>2587050</v>
      </c>
      <c r="E77" s="20">
        <v>2587050</v>
      </c>
      <c r="F77" s="20">
        <v>149964</v>
      </c>
      <c r="G77" s="20">
        <v>690305</v>
      </c>
      <c r="H77" s="20">
        <v>348613</v>
      </c>
      <c r="I77" s="20">
        <v>1188882</v>
      </c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>
        <v>1188882</v>
      </c>
      <c r="W77" s="20">
        <v>1034820</v>
      </c>
      <c r="X77" s="20"/>
      <c r="Y77" s="19"/>
      <c r="Z77" s="22">
        <v>2587050</v>
      </c>
    </row>
    <row r="78" spans="1:26" ht="13.5" hidden="1">
      <c r="A78" s="37" t="s">
        <v>32</v>
      </c>
      <c r="B78" s="18"/>
      <c r="C78" s="18"/>
      <c r="D78" s="19">
        <v>15013487</v>
      </c>
      <c r="E78" s="20">
        <v>15013487</v>
      </c>
      <c r="F78" s="20">
        <v>890257</v>
      </c>
      <c r="G78" s="20">
        <v>1196594</v>
      </c>
      <c r="H78" s="20">
        <v>1229341</v>
      </c>
      <c r="I78" s="20">
        <v>3316192</v>
      </c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>
        <v>3316192</v>
      </c>
      <c r="W78" s="20">
        <v>3750559</v>
      </c>
      <c r="X78" s="20"/>
      <c r="Y78" s="19"/>
      <c r="Z78" s="22">
        <v>15013487</v>
      </c>
    </row>
    <row r="79" spans="1:26" ht="13.5" hidden="1">
      <c r="A79" s="38" t="s">
        <v>113</v>
      </c>
      <c r="B79" s="18"/>
      <c r="C79" s="18"/>
      <c r="D79" s="19">
        <v>9533900</v>
      </c>
      <c r="E79" s="20">
        <v>9533900</v>
      </c>
      <c r="F79" s="20">
        <v>547065</v>
      </c>
      <c r="G79" s="20">
        <v>781028</v>
      </c>
      <c r="H79" s="20">
        <v>773968</v>
      </c>
      <c r="I79" s="20">
        <v>2102061</v>
      </c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>
        <v>2102061</v>
      </c>
      <c r="W79" s="20">
        <v>2375460</v>
      </c>
      <c r="X79" s="20"/>
      <c r="Y79" s="19"/>
      <c r="Z79" s="22">
        <v>9533900</v>
      </c>
    </row>
    <row r="80" spans="1:26" ht="13.5" hidden="1">
      <c r="A80" s="38" t="s">
        <v>114</v>
      </c>
      <c r="B80" s="18"/>
      <c r="C80" s="18"/>
      <c r="D80" s="19">
        <v>1790081</v>
      </c>
      <c r="E80" s="20">
        <v>1790081</v>
      </c>
      <c r="F80" s="20">
        <v>92916</v>
      </c>
      <c r="G80" s="20">
        <v>109018</v>
      </c>
      <c r="H80" s="20">
        <v>143278</v>
      </c>
      <c r="I80" s="20">
        <v>345212</v>
      </c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>
        <v>345212</v>
      </c>
      <c r="W80" s="20">
        <v>444934</v>
      </c>
      <c r="X80" s="20"/>
      <c r="Y80" s="19"/>
      <c r="Z80" s="22">
        <v>1790081</v>
      </c>
    </row>
    <row r="81" spans="1:26" ht="13.5" hidden="1">
      <c r="A81" s="38" t="s">
        <v>115</v>
      </c>
      <c r="B81" s="18"/>
      <c r="C81" s="18"/>
      <c r="D81" s="19">
        <v>1943181</v>
      </c>
      <c r="E81" s="20">
        <v>1943181</v>
      </c>
      <c r="F81" s="20">
        <v>125261</v>
      </c>
      <c r="G81" s="20">
        <v>156242</v>
      </c>
      <c r="H81" s="20">
        <v>186308</v>
      </c>
      <c r="I81" s="20">
        <v>467811</v>
      </c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>
        <v>467811</v>
      </c>
      <c r="W81" s="20">
        <v>496536</v>
      </c>
      <c r="X81" s="20"/>
      <c r="Y81" s="19"/>
      <c r="Z81" s="22">
        <v>1943181</v>
      </c>
    </row>
    <row r="82" spans="1:26" ht="13.5" hidden="1">
      <c r="A82" s="38" t="s">
        <v>116</v>
      </c>
      <c r="B82" s="18"/>
      <c r="C82" s="18"/>
      <c r="D82" s="19">
        <v>1657725</v>
      </c>
      <c r="E82" s="20">
        <v>1657725</v>
      </c>
      <c r="F82" s="20">
        <v>100492</v>
      </c>
      <c r="G82" s="20">
        <v>108945</v>
      </c>
      <c r="H82" s="20">
        <v>119592</v>
      </c>
      <c r="I82" s="20">
        <v>329029</v>
      </c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>
        <v>329029</v>
      </c>
      <c r="W82" s="20">
        <v>411480</v>
      </c>
      <c r="X82" s="20"/>
      <c r="Y82" s="19"/>
      <c r="Z82" s="22">
        <v>1657725</v>
      </c>
    </row>
    <row r="83" spans="1:26" ht="13.5" hidden="1">
      <c r="A83" s="38" t="s">
        <v>117</v>
      </c>
      <c r="B83" s="18"/>
      <c r="C83" s="18"/>
      <c r="D83" s="19">
        <v>88600</v>
      </c>
      <c r="E83" s="20">
        <v>88600</v>
      </c>
      <c r="F83" s="20">
        <v>24523</v>
      </c>
      <c r="G83" s="20">
        <v>41361</v>
      </c>
      <c r="H83" s="20">
        <v>6195</v>
      </c>
      <c r="I83" s="20">
        <v>72079</v>
      </c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>
        <v>72079</v>
      </c>
      <c r="W83" s="20">
        <v>22149</v>
      </c>
      <c r="X83" s="20"/>
      <c r="Y83" s="19"/>
      <c r="Z83" s="22">
        <v>88600</v>
      </c>
    </row>
    <row r="84" spans="1:26" ht="13.5" hidden="1">
      <c r="A84" s="39" t="s">
        <v>118</v>
      </c>
      <c r="B84" s="27"/>
      <c r="C84" s="27"/>
      <c r="D84" s="28">
        <v>167200</v>
      </c>
      <c r="E84" s="29">
        <v>167200</v>
      </c>
      <c r="F84" s="29">
        <v>18276</v>
      </c>
      <c r="G84" s="29">
        <v>45328</v>
      </c>
      <c r="H84" s="29">
        <v>24531</v>
      </c>
      <c r="I84" s="29">
        <v>88135</v>
      </c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>
        <v>88135</v>
      </c>
      <c r="W84" s="29">
        <v>41799</v>
      </c>
      <c r="X84" s="29"/>
      <c r="Y84" s="28"/>
      <c r="Z84" s="30">
        <v>167200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133" t="s">
        <v>92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2128647</v>
      </c>
      <c r="C5" s="18">
        <v>0</v>
      </c>
      <c r="D5" s="58">
        <v>2418600</v>
      </c>
      <c r="E5" s="59">
        <v>2418600</v>
      </c>
      <c r="F5" s="59">
        <v>792371</v>
      </c>
      <c r="G5" s="59">
        <v>151795</v>
      </c>
      <c r="H5" s="59">
        <v>149992</v>
      </c>
      <c r="I5" s="59">
        <v>1094158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1094158</v>
      </c>
      <c r="W5" s="59">
        <v>604650</v>
      </c>
      <c r="X5" s="59">
        <v>489508</v>
      </c>
      <c r="Y5" s="60">
        <v>80.96</v>
      </c>
      <c r="Z5" s="61">
        <v>2418600</v>
      </c>
    </row>
    <row r="6" spans="1:26" ht="13.5">
      <c r="A6" s="57" t="s">
        <v>32</v>
      </c>
      <c r="B6" s="18">
        <v>13876276</v>
      </c>
      <c r="C6" s="18">
        <v>0</v>
      </c>
      <c r="D6" s="58">
        <v>15570797</v>
      </c>
      <c r="E6" s="59">
        <v>15570797</v>
      </c>
      <c r="F6" s="59">
        <v>1480696</v>
      </c>
      <c r="G6" s="59">
        <v>1358268</v>
      </c>
      <c r="H6" s="59">
        <v>1334336</v>
      </c>
      <c r="I6" s="59">
        <v>4173300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4173300</v>
      </c>
      <c r="W6" s="59">
        <v>3892698</v>
      </c>
      <c r="X6" s="59">
        <v>280602</v>
      </c>
      <c r="Y6" s="60">
        <v>7.21</v>
      </c>
      <c r="Z6" s="61">
        <v>15570797</v>
      </c>
    </row>
    <row r="7" spans="1:26" ht="13.5">
      <c r="A7" s="57" t="s">
        <v>33</v>
      </c>
      <c r="B7" s="18">
        <v>541928</v>
      </c>
      <c r="C7" s="18">
        <v>0</v>
      </c>
      <c r="D7" s="58">
        <v>360000</v>
      </c>
      <c r="E7" s="59">
        <v>360000</v>
      </c>
      <c r="F7" s="59">
        <v>50908</v>
      </c>
      <c r="G7" s="59">
        <v>99012</v>
      </c>
      <c r="H7" s="59">
        <v>91485</v>
      </c>
      <c r="I7" s="59">
        <v>241405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241405</v>
      </c>
      <c r="W7" s="59">
        <v>90000</v>
      </c>
      <c r="X7" s="59">
        <v>151405</v>
      </c>
      <c r="Y7" s="60">
        <v>168.23</v>
      </c>
      <c r="Z7" s="61">
        <v>360000</v>
      </c>
    </row>
    <row r="8" spans="1:26" ht="13.5">
      <c r="A8" s="57" t="s">
        <v>34</v>
      </c>
      <c r="B8" s="18">
        <v>22581250</v>
      </c>
      <c r="C8" s="18">
        <v>0</v>
      </c>
      <c r="D8" s="58">
        <v>29092950</v>
      </c>
      <c r="E8" s="59">
        <v>29092950</v>
      </c>
      <c r="F8" s="59">
        <v>5538333</v>
      </c>
      <c r="G8" s="59">
        <v>0</v>
      </c>
      <c r="H8" s="59">
        <v>473484</v>
      </c>
      <c r="I8" s="59">
        <v>6011817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6011817</v>
      </c>
      <c r="W8" s="59">
        <v>7273239</v>
      </c>
      <c r="X8" s="59">
        <v>-1261422</v>
      </c>
      <c r="Y8" s="60">
        <v>-17.34</v>
      </c>
      <c r="Z8" s="61">
        <v>29092950</v>
      </c>
    </row>
    <row r="9" spans="1:26" ht="13.5">
      <c r="A9" s="57" t="s">
        <v>35</v>
      </c>
      <c r="B9" s="18">
        <v>14641741</v>
      </c>
      <c r="C9" s="18">
        <v>0</v>
      </c>
      <c r="D9" s="58">
        <v>4925300</v>
      </c>
      <c r="E9" s="59">
        <v>4925300</v>
      </c>
      <c r="F9" s="59">
        <v>673401</v>
      </c>
      <c r="G9" s="59">
        <v>720602</v>
      </c>
      <c r="H9" s="59">
        <v>497373</v>
      </c>
      <c r="I9" s="59">
        <v>1891376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1891376</v>
      </c>
      <c r="W9" s="59">
        <v>1231326</v>
      </c>
      <c r="X9" s="59">
        <v>660050</v>
      </c>
      <c r="Y9" s="60">
        <v>53.6</v>
      </c>
      <c r="Z9" s="61">
        <v>4925300</v>
      </c>
    </row>
    <row r="10" spans="1:26" ht="25.5">
      <c r="A10" s="62" t="s">
        <v>105</v>
      </c>
      <c r="B10" s="63">
        <f>SUM(B5:B9)</f>
        <v>53769842</v>
      </c>
      <c r="C10" s="63">
        <f>SUM(C5:C9)</f>
        <v>0</v>
      </c>
      <c r="D10" s="64">
        <f aca="true" t="shared" si="0" ref="D10:Z10">SUM(D5:D9)</f>
        <v>52367647</v>
      </c>
      <c r="E10" s="65">
        <f t="shared" si="0"/>
        <v>52367647</v>
      </c>
      <c r="F10" s="65">
        <f t="shared" si="0"/>
        <v>8535709</v>
      </c>
      <c r="G10" s="65">
        <f t="shared" si="0"/>
        <v>2329677</v>
      </c>
      <c r="H10" s="65">
        <f t="shared" si="0"/>
        <v>2546670</v>
      </c>
      <c r="I10" s="65">
        <f t="shared" si="0"/>
        <v>13412056</v>
      </c>
      <c r="J10" s="65">
        <f t="shared" si="0"/>
        <v>0</v>
      </c>
      <c r="K10" s="65">
        <f t="shared" si="0"/>
        <v>0</v>
      </c>
      <c r="L10" s="65">
        <f t="shared" si="0"/>
        <v>0</v>
      </c>
      <c r="M10" s="65">
        <f t="shared" si="0"/>
        <v>0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13412056</v>
      </c>
      <c r="W10" s="65">
        <f t="shared" si="0"/>
        <v>13091913</v>
      </c>
      <c r="X10" s="65">
        <f t="shared" si="0"/>
        <v>320143</v>
      </c>
      <c r="Y10" s="66">
        <f>+IF(W10&lt;&gt;0,(X10/W10)*100,0)</f>
        <v>2.4453492778328116</v>
      </c>
      <c r="Z10" s="67">
        <f t="shared" si="0"/>
        <v>52367647</v>
      </c>
    </row>
    <row r="11" spans="1:26" ht="13.5">
      <c r="A11" s="57" t="s">
        <v>36</v>
      </c>
      <c r="B11" s="18">
        <v>10887286</v>
      </c>
      <c r="C11" s="18">
        <v>0</v>
      </c>
      <c r="D11" s="58">
        <v>13143759</v>
      </c>
      <c r="E11" s="59">
        <v>13143759</v>
      </c>
      <c r="F11" s="59">
        <v>916933</v>
      </c>
      <c r="G11" s="59">
        <v>931197</v>
      </c>
      <c r="H11" s="59">
        <v>899240</v>
      </c>
      <c r="I11" s="59">
        <v>2747370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2747370</v>
      </c>
      <c r="W11" s="59">
        <v>3285939</v>
      </c>
      <c r="X11" s="59">
        <v>-538569</v>
      </c>
      <c r="Y11" s="60">
        <v>-16.39</v>
      </c>
      <c r="Z11" s="61">
        <v>13143759</v>
      </c>
    </row>
    <row r="12" spans="1:26" ht="13.5">
      <c r="A12" s="57" t="s">
        <v>37</v>
      </c>
      <c r="B12" s="18">
        <v>2309463</v>
      </c>
      <c r="C12" s="18">
        <v>0</v>
      </c>
      <c r="D12" s="58">
        <v>2450000</v>
      </c>
      <c r="E12" s="59">
        <v>2450000</v>
      </c>
      <c r="F12" s="59">
        <v>191497</v>
      </c>
      <c r="G12" s="59">
        <v>191497</v>
      </c>
      <c r="H12" s="59">
        <v>188243</v>
      </c>
      <c r="I12" s="59">
        <v>571237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571237</v>
      </c>
      <c r="W12" s="59">
        <v>612501</v>
      </c>
      <c r="X12" s="59">
        <v>-41264</v>
      </c>
      <c r="Y12" s="60">
        <v>-6.74</v>
      </c>
      <c r="Z12" s="61">
        <v>2450000</v>
      </c>
    </row>
    <row r="13" spans="1:26" ht="13.5">
      <c r="A13" s="57" t="s">
        <v>106</v>
      </c>
      <c r="B13" s="18">
        <v>4196463</v>
      </c>
      <c r="C13" s="18">
        <v>0</v>
      </c>
      <c r="D13" s="58">
        <v>1705000</v>
      </c>
      <c r="E13" s="59">
        <v>1705000</v>
      </c>
      <c r="F13" s="59">
        <v>142083</v>
      </c>
      <c r="G13" s="59">
        <v>142083</v>
      </c>
      <c r="H13" s="59">
        <v>142083</v>
      </c>
      <c r="I13" s="59">
        <v>426249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426249</v>
      </c>
      <c r="W13" s="59">
        <v>426249</v>
      </c>
      <c r="X13" s="59">
        <v>0</v>
      </c>
      <c r="Y13" s="60">
        <v>0</v>
      </c>
      <c r="Z13" s="61">
        <v>1705000</v>
      </c>
    </row>
    <row r="14" spans="1:26" ht="13.5">
      <c r="A14" s="57" t="s">
        <v>38</v>
      </c>
      <c r="B14" s="18">
        <v>396691</v>
      </c>
      <c r="C14" s="18">
        <v>0</v>
      </c>
      <c r="D14" s="58">
        <v>337400</v>
      </c>
      <c r="E14" s="59">
        <v>337400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>
        <v>84351</v>
      </c>
      <c r="X14" s="59">
        <v>-84351</v>
      </c>
      <c r="Y14" s="60">
        <v>-100</v>
      </c>
      <c r="Z14" s="61">
        <v>337400</v>
      </c>
    </row>
    <row r="15" spans="1:26" ht="13.5">
      <c r="A15" s="57" t="s">
        <v>39</v>
      </c>
      <c r="B15" s="18">
        <v>7630228</v>
      </c>
      <c r="C15" s="18">
        <v>0</v>
      </c>
      <c r="D15" s="58">
        <v>9000000</v>
      </c>
      <c r="E15" s="59">
        <v>9000000</v>
      </c>
      <c r="F15" s="59">
        <v>592571</v>
      </c>
      <c r="G15" s="59">
        <v>1167513</v>
      </c>
      <c r="H15" s="59">
        <v>0</v>
      </c>
      <c r="I15" s="59">
        <v>1760084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1760084</v>
      </c>
      <c r="W15" s="59">
        <v>2250000</v>
      </c>
      <c r="X15" s="59">
        <v>-489916</v>
      </c>
      <c r="Y15" s="60">
        <v>-21.77</v>
      </c>
      <c r="Z15" s="61">
        <v>9000000</v>
      </c>
    </row>
    <row r="16" spans="1:26" ht="13.5">
      <c r="A16" s="68" t="s">
        <v>40</v>
      </c>
      <c r="B16" s="18">
        <v>0</v>
      </c>
      <c r="C16" s="18">
        <v>0</v>
      </c>
      <c r="D16" s="58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>
        <v>0</v>
      </c>
      <c r="X16" s="59">
        <v>0</v>
      </c>
      <c r="Y16" s="60">
        <v>0</v>
      </c>
      <c r="Z16" s="61">
        <v>0</v>
      </c>
    </row>
    <row r="17" spans="1:26" ht="13.5">
      <c r="A17" s="57" t="s">
        <v>41</v>
      </c>
      <c r="B17" s="18">
        <v>32504352</v>
      </c>
      <c r="C17" s="18">
        <v>0</v>
      </c>
      <c r="D17" s="58">
        <v>25729199</v>
      </c>
      <c r="E17" s="59">
        <v>25729199</v>
      </c>
      <c r="F17" s="59">
        <v>1216347</v>
      </c>
      <c r="G17" s="59">
        <v>2168422</v>
      </c>
      <c r="H17" s="59">
        <v>2590011</v>
      </c>
      <c r="I17" s="59">
        <v>5974780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5974780</v>
      </c>
      <c r="W17" s="59">
        <v>6432300</v>
      </c>
      <c r="X17" s="59">
        <v>-457520</v>
      </c>
      <c r="Y17" s="60">
        <v>-7.11</v>
      </c>
      <c r="Z17" s="61">
        <v>25729199</v>
      </c>
    </row>
    <row r="18" spans="1:26" ht="13.5">
      <c r="A18" s="69" t="s">
        <v>42</v>
      </c>
      <c r="B18" s="70">
        <f>SUM(B11:B17)</f>
        <v>57924483</v>
      </c>
      <c r="C18" s="70">
        <f>SUM(C11:C17)</f>
        <v>0</v>
      </c>
      <c r="D18" s="71">
        <f aca="true" t="shared" si="1" ref="D18:Z18">SUM(D11:D17)</f>
        <v>52365358</v>
      </c>
      <c r="E18" s="72">
        <f t="shared" si="1"/>
        <v>52365358</v>
      </c>
      <c r="F18" s="72">
        <f t="shared" si="1"/>
        <v>3059431</v>
      </c>
      <c r="G18" s="72">
        <f t="shared" si="1"/>
        <v>4600712</v>
      </c>
      <c r="H18" s="72">
        <f t="shared" si="1"/>
        <v>3819577</v>
      </c>
      <c r="I18" s="72">
        <f t="shared" si="1"/>
        <v>11479720</v>
      </c>
      <c r="J18" s="72">
        <f t="shared" si="1"/>
        <v>0</v>
      </c>
      <c r="K18" s="72">
        <f t="shared" si="1"/>
        <v>0</v>
      </c>
      <c r="L18" s="72">
        <f t="shared" si="1"/>
        <v>0</v>
      </c>
      <c r="M18" s="72">
        <f t="shared" si="1"/>
        <v>0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11479720</v>
      </c>
      <c r="W18" s="72">
        <f t="shared" si="1"/>
        <v>13091340</v>
      </c>
      <c r="X18" s="72">
        <f t="shared" si="1"/>
        <v>-1611620</v>
      </c>
      <c r="Y18" s="66">
        <f>+IF(W18&lt;&gt;0,(X18/W18)*100,0)</f>
        <v>-12.310580887823553</v>
      </c>
      <c r="Z18" s="73">
        <f t="shared" si="1"/>
        <v>52365358</v>
      </c>
    </row>
    <row r="19" spans="1:26" ht="13.5">
      <c r="A19" s="69" t="s">
        <v>43</v>
      </c>
      <c r="B19" s="74">
        <f>+B10-B18</f>
        <v>-4154641</v>
      </c>
      <c r="C19" s="74">
        <f>+C10-C18</f>
        <v>0</v>
      </c>
      <c r="D19" s="75">
        <f aca="true" t="shared" si="2" ref="D19:Z19">+D10-D18</f>
        <v>2289</v>
      </c>
      <c r="E19" s="76">
        <f t="shared" si="2"/>
        <v>2289</v>
      </c>
      <c r="F19" s="76">
        <f t="shared" si="2"/>
        <v>5476278</v>
      </c>
      <c r="G19" s="76">
        <f t="shared" si="2"/>
        <v>-2271035</v>
      </c>
      <c r="H19" s="76">
        <f t="shared" si="2"/>
        <v>-1272907</v>
      </c>
      <c r="I19" s="76">
        <f t="shared" si="2"/>
        <v>1932336</v>
      </c>
      <c r="J19" s="76">
        <f t="shared" si="2"/>
        <v>0</v>
      </c>
      <c r="K19" s="76">
        <f t="shared" si="2"/>
        <v>0</v>
      </c>
      <c r="L19" s="76">
        <f t="shared" si="2"/>
        <v>0</v>
      </c>
      <c r="M19" s="76">
        <f t="shared" si="2"/>
        <v>0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1932336</v>
      </c>
      <c r="W19" s="76">
        <f>IF(E10=E18,0,W10-W18)</f>
        <v>573</v>
      </c>
      <c r="X19" s="76">
        <f t="shared" si="2"/>
        <v>1931763</v>
      </c>
      <c r="Y19" s="77">
        <f>+IF(W19&lt;&gt;0,(X19/W19)*100,0)</f>
        <v>337131.41361256543</v>
      </c>
      <c r="Z19" s="78">
        <f t="shared" si="2"/>
        <v>2289</v>
      </c>
    </row>
    <row r="20" spans="1:26" ht="13.5">
      <c r="A20" s="57" t="s">
        <v>44</v>
      </c>
      <c r="B20" s="18">
        <v>20245206</v>
      </c>
      <c r="C20" s="18">
        <v>0</v>
      </c>
      <c r="D20" s="58">
        <v>17008050</v>
      </c>
      <c r="E20" s="59">
        <v>17008050</v>
      </c>
      <c r="F20" s="59">
        <v>0</v>
      </c>
      <c r="G20" s="59">
        <v>0</v>
      </c>
      <c r="H20" s="59">
        <v>6358410</v>
      </c>
      <c r="I20" s="59">
        <v>6358410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6358410</v>
      </c>
      <c r="W20" s="59">
        <v>4252014</v>
      </c>
      <c r="X20" s="59">
        <v>2106396</v>
      </c>
      <c r="Y20" s="60">
        <v>49.54</v>
      </c>
      <c r="Z20" s="61">
        <v>17008050</v>
      </c>
    </row>
    <row r="21" spans="1:26" ht="13.5">
      <c r="A21" s="57" t="s">
        <v>107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>
        <v>0</v>
      </c>
      <c r="X21" s="81">
        <v>0</v>
      </c>
      <c r="Y21" s="82">
        <v>0</v>
      </c>
      <c r="Z21" s="83">
        <v>0</v>
      </c>
    </row>
    <row r="22" spans="1:26" ht="25.5">
      <c r="A22" s="84" t="s">
        <v>108</v>
      </c>
      <c r="B22" s="85">
        <f>SUM(B19:B21)</f>
        <v>16090565</v>
      </c>
      <c r="C22" s="85">
        <f>SUM(C19:C21)</f>
        <v>0</v>
      </c>
      <c r="D22" s="86">
        <f aca="true" t="shared" si="3" ref="D22:Z22">SUM(D19:D21)</f>
        <v>17010339</v>
      </c>
      <c r="E22" s="87">
        <f t="shared" si="3"/>
        <v>17010339</v>
      </c>
      <c r="F22" s="87">
        <f t="shared" si="3"/>
        <v>5476278</v>
      </c>
      <c r="G22" s="87">
        <f t="shared" si="3"/>
        <v>-2271035</v>
      </c>
      <c r="H22" s="87">
        <f t="shared" si="3"/>
        <v>5085503</v>
      </c>
      <c r="I22" s="87">
        <f t="shared" si="3"/>
        <v>8290746</v>
      </c>
      <c r="J22" s="87">
        <f t="shared" si="3"/>
        <v>0</v>
      </c>
      <c r="K22" s="87">
        <f t="shared" si="3"/>
        <v>0</v>
      </c>
      <c r="L22" s="87">
        <f t="shared" si="3"/>
        <v>0</v>
      </c>
      <c r="M22" s="87">
        <f t="shared" si="3"/>
        <v>0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8290746</v>
      </c>
      <c r="W22" s="87">
        <f t="shared" si="3"/>
        <v>4252587</v>
      </c>
      <c r="X22" s="87">
        <f t="shared" si="3"/>
        <v>4038159</v>
      </c>
      <c r="Y22" s="88">
        <f>+IF(W22&lt;&gt;0,(X22/W22)*100,0)</f>
        <v>94.95770456900705</v>
      </c>
      <c r="Z22" s="89">
        <f t="shared" si="3"/>
        <v>17010339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16090565</v>
      </c>
      <c r="C24" s="74">
        <f>SUM(C22:C23)</f>
        <v>0</v>
      </c>
      <c r="D24" s="75">
        <f aca="true" t="shared" si="4" ref="D24:Z24">SUM(D22:D23)</f>
        <v>17010339</v>
      </c>
      <c r="E24" s="76">
        <f t="shared" si="4"/>
        <v>17010339</v>
      </c>
      <c r="F24" s="76">
        <f t="shared" si="4"/>
        <v>5476278</v>
      </c>
      <c r="G24" s="76">
        <f t="shared" si="4"/>
        <v>-2271035</v>
      </c>
      <c r="H24" s="76">
        <f t="shared" si="4"/>
        <v>5085503</v>
      </c>
      <c r="I24" s="76">
        <f t="shared" si="4"/>
        <v>8290746</v>
      </c>
      <c r="J24" s="76">
        <f t="shared" si="4"/>
        <v>0</v>
      </c>
      <c r="K24" s="76">
        <f t="shared" si="4"/>
        <v>0</v>
      </c>
      <c r="L24" s="76">
        <f t="shared" si="4"/>
        <v>0</v>
      </c>
      <c r="M24" s="76">
        <f t="shared" si="4"/>
        <v>0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8290746</v>
      </c>
      <c r="W24" s="76">
        <f t="shared" si="4"/>
        <v>4252587</v>
      </c>
      <c r="X24" s="76">
        <f t="shared" si="4"/>
        <v>4038159</v>
      </c>
      <c r="Y24" s="77">
        <f>+IF(W24&lt;&gt;0,(X24/W24)*100,0)</f>
        <v>94.95770456900705</v>
      </c>
      <c r="Z24" s="78">
        <f t="shared" si="4"/>
        <v>17010339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109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20438123</v>
      </c>
      <c r="C27" s="21">
        <v>0</v>
      </c>
      <c r="D27" s="98">
        <v>17008050</v>
      </c>
      <c r="E27" s="99">
        <v>17008050</v>
      </c>
      <c r="F27" s="99">
        <v>594284</v>
      </c>
      <c r="G27" s="99">
        <v>5764126</v>
      </c>
      <c r="H27" s="99">
        <v>1294399</v>
      </c>
      <c r="I27" s="99">
        <v>7652809</v>
      </c>
      <c r="J27" s="99">
        <v>0</v>
      </c>
      <c r="K27" s="99">
        <v>0</v>
      </c>
      <c r="L27" s="99">
        <v>0</v>
      </c>
      <c r="M27" s="99">
        <v>0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7652809</v>
      </c>
      <c r="W27" s="99">
        <v>4252011</v>
      </c>
      <c r="X27" s="99">
        <v>3400798</v>
      </c>
      <c r="Y27" s="100">
        <v>79.98</v>
      </c>
      <c r="Z27" s="101">
        <v>17008050</v>
      </c>
    </row>
    <row r="28" spans="1:26" ht="13.5">
      <c r="A28" s="102" t="s">
        <v>44</v>
      </c>
      <c r="B28" s="18">
        <v>20245206</v>
      </c>
      <c r="C28" s="18">
        <v>0</v>
      </c>
      <c r="D28" s="58">
        <v>17008050</v>
      </c>
      <c r="E28" s="59">
        <v>17008050</v>
      </c>
      <c r="F28" s="59">
        <v>594284</v>
      </c>
      <c r="G28" s="59">
        <v>5764126</v>
      </c>
      <c r="H28" s="59">
        <v>1294399</v>
      </c>
      <c r="I28" s="59">
        <v>7652809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7652809</v>
      </c>
      <c r="W28" s="59">
        <v>0</v>
      </c>
      <c r="X28" s="59">
        <v>7652809</v>
      </c>
      <c r="Y28" s="60">
        <v>0</v>
      </c>
      <c r="Z28" s="61">
        <v>17008050</v>
      </c>
    </row>
    <row r="29" spans="1:26" ht="13.5">
      <c r="A29" s="57" t="s">
        <v>110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>
        <v>0</v>
      </c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0</v>
      </c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192918</v>
      </c>
      <c r="C31" s="18">
        <v>0</v>
      </c>
      <c r="D31" s="58">
        <v>0</v>
      </c>
      <c r="E31" s="59">
        <v>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>
        <v>0</v>
      </c>
      <c r="X31" s="59">
        <v>0</v>
      </c>
      <c r="Y31" s="60">
        <v>0</v>
      </c>
      <c r="Z31" s="61">
        <v>0</v>
      </c>
    </row>
    <row r="32" spans="1:26" ht="13.5">
      <c r="A32" s="69" t="s">
        <v>50</v>
      </c>
      <c r="B32" s="21">
        <f>SUM(B28:B31)</f>
        <v>20438124</v>
      </c>
      <c r="C32" s="21">
        <f>SUM(C28:C31)</f>
        <v>0</v>
      </c>
      <c r="D32" s="98">
        <f aca="true" t="shared" si="5" ref="D32:Z32">SUM(D28:D31)</f>
        <v>17008050</v>
      </c>
      <c r="E32" s="99">
        <f t="shared" si="5"/>
        <v>17008050</v>
      </c>
      <c r="F32" s="99">
        <f t="shared" si="5"/>
        <v>594284</v>
      </c>
      <c r="G32" s="99">
        <f t="shared" si="5"/>
        <v>5764126</v>
      </c>
      <c r="H32" s="99">
        <f t="shared" si="5"/>
        <v>1294399</v>
      </c>
      <c r="I32" s="99">
        <f t="shared" si="5"/>
        <v>7652809</v>
      </c>
      <c r="J32" s="99">
        <f t="shared" si="5"/>
        <v>0</v>
      </c>
      <c r="K32" s="99">
        <f t="shared" si="5"/>
        <v>0</v>
      </c>
      <c r="L32" s="99">
        <f t="shared" si="5"/>
        <v>0</v>
      </c>
      <c r="M32" s="99">
        <f t="shared" si="5"/>
        <v>0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7652809</v>
      </c>
      <c r="W32" s="99">
        <f t="shared" si="5"/>
        <v>0</v>
      </c>
      <c r="X32" s="99">
        <f t="shared" si="5"/>
        <v>7652809</v>
      </c>
      <c r="Y32" s="100">
        <f>+IF(W32&lt;&gt;0,(X32/W32)*100,0)</f>
        <v>0</v>
      </c>
      <c r="Z32" s="101">
        <f t="shared" si="5"/>
        <v>17008050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14184329</v>
      </c>
      <c r="C35" s="18">
        <v>0</v>
      </c>
      <c r="D35" s="58">
        <v>10465276</v>
      </c>
      <c r="E35" s="59">
        <v>10465276</v>
      </c>
      <c r="F35" s="59">
        <v>27728284</v>
      </c>
      <c r="G35" s="59">
        <v>24968710</v>
      </c>
      <c r="H35" s="59">
        <v>24224544</v>
      </c>
      <c r="I35" s="59">
        <v>24224544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24224544</v>
      </c>
      <c r="W35" s="59">
        <v>2616319</v>
      </c>
      <c r="X35" s="59">
        <v>21608225</v>
      </c>
      <c r="Y35" s="60">
        <v>825.9</v>
      </c>
      <c r="Z35" s="61">
        <v>10465276</v>
      </c>
    </row>
    <row r="36" spans="1:26" ht="13.5">
      <c r="A36" s="57" t="s">
        <v>53</v>
      </c>
      <c r="B36" s="18">
        <v>91657757</v>
      </c>
      <c r="C36" s="18">
        <v>0</v>
      </c>
      <c r="D36" s="58">
        <v>113095265</v>
      </c>
      <c r="E36" s="59">
        <v>113095265</v>
      </c>
      <c r="F36" s="59">
        <v>93972472</v>
      </c>
      <c r="G36" s="59">
        <v>91373318</v>
      </c>
      <c r="H36" s="59">
        <v>91231234</v>
      </c>
      <c r="I36" s="59">
        <v>91231234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91231234</v>
      </c>
      <c r="W36" s="59">
        <v>28273816</v>
      </c>
      <c r="X36" s="59">
        <v>62957418</v>
      </c>
      <c r="Y36" s="60">
        <v>222.67</v>
      </c>
      <c r="Z36" s="61">
        <v>113095265</v>
      </c>
    </row>
    <row r="37" spans="1:26" ht="13.5">
      <c r="A37" s="57" t="s">
        <v>54</v>
      </c>
      <c r="B37" s="18">
        <v>17249794</v>
      </c>
      <c r="C37" s="18">
        <v>0</v>
      </c>
      <c r="D37" s="58">
        <v>9796154</v>
      </c>
      <c r="E37" s="59">
        <v>9796154</v>
      </c>
      <c r="F37" s="59">
        <v>24390099</v>
      </c>
      <c r="G37" s="59">
        <v>29646574</v>
      </c>
      <c r="H37" s="59">
        <v>25462256</v>
      </c>
      <c r="I37" s="59">
        <v>25462256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25462256</v>
      </c>
      <c r="W37" s="59">
        <v>2449039</v>
      </c>
      <c r="X37" s="59">
        <v>23013217</v>
      </c>
      <c r="Y37" s="60">
        <v>939.68</v>
      </c>
      <c r="Z37" s="61">
        <v>9796154</v>
      </c>
    </row>
    <row r="38" spans="1:26" ht="13.5">
      <c r="A38" s="57" t="s">
        <v>55</v>
      </c>
      <c r="B38" s="18">
        <v>4573129</v>
      </c>
      <c r="C38" s="18">
        <v>0</v>
      </c>
      <c r="D38" s="58">
        <v>4899795</v>
      </c>
      <c r="E38" s="59">
        <v>4899795</v>
      </c>
      <c r="F38" s="59">
        <v>5987125</v>
      </c>
      <c r="G38" s="59">
        <v>5987125</v>
      </c>
      <c r="H38" s="59">
        <v>5987125</v>
      </c>
      <c r="I38" s="59">
        <v>5987125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5987125</v>
      </c>
      <c r="W38" s="59">
        <v>1224949</v>
      </c>
      <c r="X38" s="59">
        <v>4762176</v>
      </c>
      <c r="Y38" s="60">
        <v>388.77</v>
      </c>
      <c r="Z38" s="61">
        <v>4899795</v>
      </c>
    </row>
    <row r="39" spans="1:26" ht="13.5">
      <c r="A39" s="57" t="s">
        <v>56</v>
      </c>
      <c r="B39" s="18">
        <v>84019163</v>
      </c>
      <c r="C39" s="18">
        <v>0</v>
      </c>
      <c r="D39" s="58">
        <v>108864592</v>
      </c>
      <c r="E39" s="59">
        <v>108864592</v>
      </c>
      <c r="F39" s="59">
        <v>91323530</v>
      </c>
      <c r="G39" s="59">
        <v>80708327</v>
      </c>
      <c r="H39" s="59">
        <v>84006397</v>
      </c>
      <c r="I39" s="59">
        <v>84006397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84006397</v>
      </c>
      <c r="W39" s="59">
        <v>27216148</v>
      </c>
      <c r="X39" s="59">
        <v>56790249</v>
      </c>
      <c r="Y39" s="60">
        <v>208.66</v>
      </c>
      <c r="Z39" s="61">
        <v>108864592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27700540</v>
      </c>
      <c r="C42" s="18">
        <v>0</v>
      </c>
      <c r="D42" s="58">
        <v>19061428</v>
      </c>
      <c r="E42" s="59">
        <v>19061428</v>
      </c>
      <c r="F42" s="59">
        <v>14397084</v>
      </c>
      <c r="G42" s="59">
        <v>2283407</v>
      </c>
      <c r="H42" s="59">
        <v>990822</v>
      </c>
      <c r="I42" s="59">
        <v>17671313</v>
      </c>
      <c r="J42" s="59">
        <v>0</v>
      </c>
      <c r="K42" s="59">
        <v>0</v>
      </c>
      <c r="L42" s="59">
        <v>0</v>
      </c>
      <c r="M42" s="59">
        <v>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17671313</v>
      </c>
      <c r="W42" s="59">
        <v>1029570</v>
      </c>
      <c r="X42" s="59">
        <v>16641743</v>
      </c>
      <c r="Y42" s="60">
        <v>1616.38</v>
      </c>
      <c r="Z42" s="61">
        <v>19061428</v>
      </c>
    </row>
    <row r="43" spans="1:26" ht="13.5">
      <c r="A43" s="57" t="s">
        <v>59</v>
      </c>
      <c r="B43" s="18">
        <v>-20385490</v>
      </c>
      <c r="C43" s="18">
        <v>0</v>
      </c>
      <c r="D43" s="58">
        <v>-17008056</v>
      </c>
      <c r="E43" s="59">
        <v>-17008056</v>
      </c>
      <c r="F43" s="59">
        <v>-594284</v>
      </c>
      <c r="G43" s="59">
        <v>-5764126</v>
      </c>
      <c r="H43" s="59">
        <v>-1801278</v>
      </c>
      <c r="I43" s="59">
        <v>-8159688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-8159688</v>
      </c>
      <c r="W43" s="59">
        <v>-4252014</v>
      </c>
      <c r="X43" s="59">
        <v>-3907674</v>
      </c>
      <c r="Y43" s="60">
        <v>91.9</v>
      </c>
      <c r="Z43" s="61">
        <v>-17008056</v>
      </c>
    </row>
    <row r="44" spans="1:26" ht="13.5">
      <c r="A44" s="57" t="s">
        <v>60</v>
      </c>
      <c r="B44" s="18">
        <v>-53548</v>
      </c>
      <c r="C44" s="18">
        <v>0</v>
      </c>
      <c r="D44" s="58">
        <v>-39235</v>
      </c>
      <c r="E44" s="59">
        <v>-39235</v>
      </c>
      <c r="F44" s="59">
        <v>0</v>
      </c>
      <c r="G44" s="59">
        <v>0</v>
      </c>
      <c r="H44" s="59">
        <v>2394</v>
      </c>
      <c r="I44" s="59">
        <v>2394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2394</v>
      </c>
      <c r="W44" s="59">
        <v>-9765</v>
      </c>
      <c r="X44" s="59">
        <v>12159</v>
      </c>
      <c r="Y44" s="60">
        <v>-124.52</v>
      </c>
      <c r="Z44" s="61">
        <v>-39235</v>
      </c>
    </row>
    <row r="45" spans="1:26" ht="13.5">
      <c r="A45" s="69" t="s">
        <v>61</v>
      </c>
      <c r="B45" s="21">
        <v>9754560</v>
      </c>
      <c r="C45" s="21">
        <v>0</v>
      </c>
      <c r="D45" s="98">
        <v>5255627</v>
      </c>
      <c r="E45" s="99">
        <v>5255627</v>
      </c>
      <c r="F45" s="99">
        <v>17044288</v>
      </c>
      <c r="G45" s="99">
        <v>13563569</v>
      </c>
      <c r="H45" s="99">
        <v>12755507</v>
      </c>
      <c r="I45" s="99">
        <v>12755507</v>
      </c>
      <c r="J45" s="99">
        <v>0</v>
      </c>
      <c r="K45" s="99">
        <v>0</v>
      </c>
      <c r="L45" s="99">
        <v>0</v>
      </c>
      <c r="M45" s="99">
        <v>0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12755507</v>
      </c>
      <c r="W45" s="99">
        <v>9281</v>
      </c>
      <c r="X45" s="99">
        <v>12746226</v>
      </c>
      <c r="Y45" s="100">
        <v>137336.77</v>
      </c>
      <c r="Z45" s="101">
        <v>5255627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111</v>
      </c>
      <c r="B47" s="114" t="s">
        <v>96</v>
      </c>
      <c r="C47" s="114"/>
      <c r="D47" s="115" t="s">
        <v>97</v>
      </c>
      <c r="E47" s="116" t="s">
        <v>98</v>
      </c>
      <c r="F47" s="117"/>
      <c r="G47" s="117"/>
      <c r="H47" s="117"/>
      <c r="I47" s="118" t="s">
        <v>99</v>
      </c>
      <c r="J47" s="117"/>
      <c r="K47" s="117"/>
      <c r="L47" s="117"/>
      <c r="M47" s="119"/>
      <c r="N47" s="119"/>
      <c r="O47" s="119"/>
      <c r="P47" s="119"/>
      <c r="Q47" s="119"/>
      <c r="R47" s="119"/>
      <c r="S47" s="119"/>
      <c r="T47" s="119"/>
      <c r="U47" s="119"/>
      <c r="V47" s="118" t="s">
        <v>100</v>
      </c>
      <c r="W47" s="118" t="s">
        <v>101</v>
      </c>
      <c r="X47" s="118" t="s">
        <v>102</v>
      </c>
      <c r="Y47" s="118" t="s">
        <v>103</v>
      </c>
      <c r="Z47" s="120" t="s">
        <v>104</v>
      </c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1271695</v>
      </c>
      <c r="C49" s="51">
        <v>0</v>
      </c>
      <c r="D49" s="128">
        <v>601942</v>
      </c>
      <c r="E49" s="53">
        <v>796932</v>
      </c>
      <c r="F49" s="53">
        <v>0</v>
      </c>
      <c r="G49" s="53">
        <v>0</v>
      </c>
      <c r="H49" s="53">
        <v>0</v>
      </c>
      <c r="I49" s="53">
        <v>307148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290475</v>
      </c>
      <c r="W49" s="53">
        <v>6452882</v>
      </c>
      <c r="X49" s="53">
        <v>0</v>
      </c>
      <c r="Y49" s="53">
        <v>0</v>
      </c>
      <c r="Z49" s="129">
        <v>9721074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2041676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29">
        <v>2041676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112</v>
      </c>
      <c r="B58" s="5">
        <f>IF(B67=0,0,+(B76/B67)*100)</f>
        <v>100</v>
      </c>
      <c r="C58" s="5">
        <f>IF(C67=0,0,+(C76/C67)*100)</f>
        <v>0</v>
      </c>
      <c r="D58" s="6">
        <f aca="true" t="shared" si="6" ref="D58:Z58">IF(D67=0,0,+(D76/D67)*100)</f>
        <v>82.45099610333425</v>
      </c>
      <c r="E58" s="7">
        <f t="shared" si="6"/>
        <v>82.45099610333425</v>
      </c>
      <c r="F58" s="7">
        <f t="shared" si="6"/>
        <v>71.17062349903242</v>
      </c>
      <c r="G58" s="7">
        <f t="shared" si="6"/>
        <v>105.99241809347095</v>
      </c>
      <c r="H58" s="7">
        <f t="shared" si="6"/>
        <v>115.64781179052102</v>
      </c>
      <c r="I58" s="7">
        <f t="shared" si="6"/>
        <v>93.81435053573924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93.81435053573924</v>
      </c>
      <c r="W58" s="7">
        <f t="shared" si="6"/>
        <v>82.45098272523717</v>
      </c>
      <c r="X58" s="7">
        <f t="shared" si="6"/>
        <v>0</v>
      </c>
      <c r="Y58" s="7">
        <f t="shared" si="6"/>
        <v>0</v>
      </c>
      <c r="Z58" s="8">
        <f t="shared" si="6"/>
        <v>82.45099610333425</v>
      </c>
    </row>
    <row r="59" spans="1:26" ht="13.5">
      <c r="A59" s="36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100</v>
      </c>
      <c r="E59" s="10">
        <f t="shared" si="7"/>
        <v>100</v>
      </c>
      <c r="F59" s="10">
        <f t="shared" si="7"/>
        <v>28.710793302632226</v>
      </c>
      <c r="G59" s="10">
        <f t="shared" si="7"/>
        <v>189.9252281036925</v>
      </c>
      <c r="H59" s="10">
        <f t="shared" si="7"/>
        <v>248.6179262894021</v>
      </c>
      <c r="I59" s="10">
        <f t="shared" si="7"/>
        <v>81.22227320003144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81.22227320003144</v>
      </c>
      <c r="W59" s="10">
        <f t="shared" si="7"/>
        <v>100</v>
      </c>
      <c r="X59" s="10">
        <f t="shared" si="7"/>
        <v>0</v>
      </c>
      <c r="Y59" s="10">
        <f t="shared" si="7"/>
        <v>0</v>
      </c>
      <c r="Z59" s="11">
        <f t="shared" si="7"/>
        <v>100</v>
      </c>
    </row>
    <row r="60" spans="1:26" ht="13.5">
      <c r="A60" s="37" t="s">
        <v>32</v>
      </c>
      <c r="B60" s="12">
        <f t="shared" si="7"/>
        <v>100</v>
      </c>
      <c r="C60" s="12">
        <f t="shared" si="7"/>
        <v>0</v>
      </c>
      <c r="D60" s="3">
        <f t="shared" si="7"/>
        <v>82.37273917320995</v>
      </c>
      <c r="E60" s="13">
        <f t="shared" si="7"/>
        <v>82.37273917320995</v>
      </c>
      <c r="F60" s="13">
        <f t="shared" si="7"/>
        <v>96.3565107219848</v>
      </c>
      <c r="G60" s="13">
        <f t="shared" si="7"/>
        <v>100.7791540402925</v>
      </c>
      <c r="H60" s="13">
        <f t="shared" si="7"/>
        <v>105.39938965897645</v>
      </c>
      <c r="I60" s="13">
        <f t="shared" si="7"/>
        <v>100.68722593630939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100.68722593630939</v>
      </c>
      <c r="W60" s="13">
        <f t="shared" si="7"/>
        <v>82.37272330259204</v>
      </c>
      <c r="X60" s="13">
        <f t="shared" si="7"/>
        <v>0</v>
      </c>
      <c r="Y60" s="13">
        <f t="shared" si="7"/>
        <v>0</v>
      </c>
      <c r="Z60" s="14">
        <f t="shared" si="7"/>
        <v>82.37273917320995</v>
      </c>
    </row>
    <row r="61" spans="1:26" ht="13.5">
      <c r="A61" s="38" t="s">
        <v>113</v>
      </c>
      <c r="B61" s="12">
        <f t="shared" si="7"/>
        <v>0</v>
      </c>
      <c r="C61" s="12">
        <f t="shared" si="7"/>
        <v>0</v>
      </c>
      <c r="D61" s="3">
        <f t="shared" si="7"/>
        <v>73.29082106799659</v>
      </c>
      <c r="E61" s="13">
        <f t="shared" si="7"/>
        <v>73.29082106799659</v>
      </c>
      <c r="F61" s="13">
        <f t="shared" si="7"/>
        <v>95.75837532623147</v>
      </c>
      <c r="G61" s="13">
        <f t="shared" si="7"/>
        <v>105.65747737304171</v>
      </c>
      <c r="H61" s="13">
        <f t="shared" si="7"/>
        <v>108.92366468124115</v>
      </c>
      <c r="I61" s="13">
        <f t="shared" si="7"/>
        <v>103.07744889312951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103.07744889312951</v>
      </c>
      <c r="W61" s="13">
        <f t="shared" si="7"/>
        <v>73.29083533211733</v>
      </c>
      <c r="X61" s="13">
        <f t="shared" si="7"/>
        <v>0</v>
      </c>
      <c r="Y61" s="13">
        <f t="shared" si="7"/>
        <v>0</v>
      </c>
      <c r="Z61" s="14">
        <f t="shared" si="7"/>
        <v>73.29082106799659</v>
      </c>
    </row>
    <row r="62" spans="1:26" ht="13.5">
      <c r="A62" s="38" t="s">
        <v>114</v>
      </c>
      <c r="B62" s="12">
        <f t="shared" si="7"/>
        <v>0</v>
      </c>
      <c r="C62" s="12">
        <f t="shared" si="7"/>
        <v>0</v>
      </c>
      <c r="D62" s="3">
        <f t="shared" si="7"/>
        <v>99.99981334096894</v>
      </c>
      <c r="E62" s="13">
        <f t="shared" si="7"/>
        <v>99.99981334096894</v>
      </c>
      <c r="F62" s="13">
        <f t="shared" si="7"/>
        <v>88.88190457335182</v>
      </c>
      <c r="G62" s="13">
        <f t="shared" si="7"/>
        <v>86.1078906090159</v>
      </c>
      <c r="H62" s="13">
        <f t="shared" si="7"/>
        <v>89.42692109958568</v>
      </c>
      <c r="I62" s="13">
        <f t="shared" si="7"/>
        <v>88.09575013351399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88.09575013351399</v>
      </c>
      <c r="W62" s="13">
        <f t="shared" si="7"/>
        <v>100</v>
      </c>
      <c r="X62" s="13">
        <f t="shared" si="7"/>
        <v>0</v>
      </c>
      <c r="Y62" s="13">
        <f t="shared" si="7"/>
        <v>0</v>
      </c>
      <c r="Z62" s="14">
        <f t="shared" si="7"/>
        <v>99.99981334096894</v>
      </c>
    </row>
    <row r="63" spans="1:26" ht="13.5">
      <c r="A63" s="38" t="s">
        <v>115</v>
      </c>
      <c r="B63" s="12">
        <f t="shared" si="7"/>
        <v>0</v>
      </c>
      <c r="C63" s="12">
        <f t="shared" si="7"/>
        <v>0</v>
      </c>
      <c r="D63" s="3">
        <f t="shared" si="7"/>
        <v>100.00024369203176</v>
      </c>
      <c r="E63" s="13">
        <f t="shared" si="7"/>
        <v>100.00024369203176</v>
      </c>
      <c r="F63" s="13">
        <f t="shared" si="7"/>
        <v>101.03539216203386</v>
      </c>
      <c r="G63" s="13">
        <f t="shared" si="7"/>
        <v>98.86058249601048</v>
      </c>
      <c r="H63" s="13">
        <f t="shared" si="7"/>
        <v>77.72178558586326</v>
      </c>
      <c r="I63" s="13">
        <f t="shared" si="7"/>
        <v>92.43929043994596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92.43929043994596</v>
      </c>
      <c r="W63" s="13">
        <f t="shared" si="7"/>
        <v>100</v>
      </c>
      <c r="X63" s="13">
        <f t="shared" si="7"/>
        <v>0</v>
      </c>
      <c r="Y63" s="13">
        <f t="shared" si="7"/>
        <v>0</v>
      </c>
      <c r="Z63" s="14">
        <f t="shared" si="7"/>
        <v>100.00024369203176</v>
      </c>
    </row>
    <row r="64" spans="1:26" ht="13.5">
      <c r="A64" s="38" t="s">
        <v>116</v>
      </c>
      <c r="B64" s="12">
        <f t="shared" si="7"/>
        <v>0</v>
      </c>
      <c r="C64" s="12">
        <f t="shared" si="7"/>
        <v>0</v>
      </c>
      <c r="D64" s="3">
        <f t="shared" si="7"/>
        <v>99.99979475601621</v>
      </c>
      <c r="E64" s="13">
        <f t="shared" si="7"/>
        <v>99.99979475601621</v>
      </c>
      <c r="F64" s="13">
        <f t="shared" si="7"/>
        <v>106.90913226828116</v>
      </c>
      <c r="G64" s="13">
        <f t="shared" si="7"/>
        <v>93.23585178018274</v>
      </c>
      <c r="H64" s="13">
        <f t="shared" si="7"/>
        <v>83.66020230151217</v>
      </c>
      <c r="I64" s="13">
        <f t="shared" si="7"/>
        <v>94.15076913105474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94.15076913105474</v>
      </c>
      <c r="W64" s="13">
        <f t="shared" si="7"/>
        <v>100</v>
      </c>
      <c r="X64" s="13">
        <f t="shared" si="7"/>
        <v>0</v>
      </c>
      <c r="Y64" s="13">
        <f t="shared" si="7"/>
        <v>0</v>
      </c>
      <c r="Z64" s="14">
        <f t="shared" si="7"/>
        <v>99.99979475601621</v>
      </c>
    </row>
    <row r="65" spans="1:26" ht="13.5">
      <c r="A65" s="38" t="s">
        <v>117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118</v>
      </c>
      <c r="B66" s="15">
        <f t="shared" si="7"/>
        <v>100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119</v>
      </c>
      <c r="B67" s="23">
        <v>16567491</v>
      </c>
      <c r="C67" s="23"/>
      <c r="D67" s="24">
        <v>18489397</v>
      </c>
      <c r="E67" s="25">
        <v>18489397</v>
      </c>
      <c r="F67" s="25">
        <v>2324334</v>
      </c>
      <c r="G67" s="25">
        <v>1563459</v>
      </c>
      <c r="H67" s="25">
        <v>1538541</v>
      </c>
      <c r="I67" s="25">
        <v>5426334</v>
      </c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>
        <v>5426334</v>
      </c>
      <c r="W67" s="25">
        <v>4622350</v>
      </c>
      <c r="X67" s="25"/>
      <c r="Y67" s="24"/>
      <c r="Z67" s="26">
        <v>18489397</v>
      </c>
    </row>
    <row r="68" spans="1:26" ht="13.5" hidden="1">
      <c r="A68" s="36" t="s">
        <v>31</v>
      </c>
      <c r="B68" s="18">
        <v>2128647</v>
      </c>
      <c r="C68" s="18"/>
      <c r="D68" s="19">
        <v>2418600</v>
      </c>
      <c r="E68" s="20">
        <v>2418600</v>
      </c>
      <c r="F68" s="20">
        <v>792371</v>
      </c>
      <c r="G68" s="20">
        <v>151795</v>
      </c>
      <c r="H68" s="20">
        <v>149992</v>
      </c>
      <c r="I68" s="20">
        <v>1094158</v>
      </c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>
        <v>1094158</v>
      </c>
      <c r="W68" s="20">
        <v>604650</v>
      </c>
      <c r="X68" s="20"/>
      <c r="Y68" s="19"/>
      <c r="Z68" s="22">
        <v>2418600</v>
      </c>
    </row>
    <row r="69" spans="1:26" ht="13.5" hidden="1">
      <c r="A69" s="37" t="s">
        <v>32</v>
      </c>
      <c r="B69" s="18">
        <v>13876276</v>
      </c>
      <c r="C69" s="18"/>
      <c r="D69" s="19">
        <v>15570797</v>
      </c>
      <c r="E69" s="20">
        <v>15570797</v>
      </c>
      <c r="F69" s="20">
        <v>1480696</v>
      </c>
      <c r="G69" s="20">
        <v>1358268</v>
      </c>
      <c r="H69" s="20">
        <v>1334336</v>
      </c>
      <c r="I69" s="20">
        <v>4173300</v>
      </c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>
        <v>4173300</v>
      </c>
      <c r="W69" s="20">
        <v>3892700</v>
      </c>
      <c r="X69" s="20"/>
      <c r="Y69" s="19"/>
      <c r="Z69" s="22">
        <v>15570797</v>
      </c>
    </row>
    <row r="70" spans="1:26" ht="13.5" hidden="1">
      <c r="A70" s="38" t="s">
        <v>113</v>
      </c>
      <c r="B70" s="18"/>
      <c r="C70" s="18"/>
      <c r="D70" s="19">
        <v>10276250</v>
      </c>
      <c r="E70" s="20">
        <v>10276250</v>
      </c>
      <c r="F70" s="20">
        <v>974768</v>
      </c>
      <c r="G70" s="20">
        <v>847109</v>
      </c>
      <c r="H70" s="20">
        <v>846502</v>
      </c>
      <c r="I70" s="20">
        <v>2668379</v>
      </c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>
        <v>2668379</v>
      </c>
      <c r="W70" s="20">
        <v>2569062</v>
      </c>
      <c r="X70" s="20"/>
      <c r="Y70" s="19"/>
      <c r="Z70" s="22">
        <v>10276250</v>
      </c>
    </row>
    <row r="71" spans="1:26" ht="13.5" hidden="1">
      <c r="A71" s="38" t="s">
        <v>114</v>
      </c>
      <c r="B71" s="18"/>
      <c r="C71" s="18"/>
      <c r="D71" s="19">
        <v>2678681</v>
      </c>
      <c r="E71" s="20">
        <v>2678681</v>
      </c>
      <c r="F71" s="20">
        <v>202040</v>
      </c>
      <c r="G71" s="20">
        <v>190619</v>
      </c>
      <c r="H71" s="20">
        <v>165335</v>
      </c>
      <c r="I71" s="20">
        <v>557994</v>
      </c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>
        <v>557994</v>
      </c>
      <c r="W71" s="20">
        <v>669669</v>
      </c>
      <c r="X71" s="20"/>
      <c r="Y71" s="19"/>
      <c r="Z71" s="22">
        <v>2678681</v>
      </c>
    </row>
    <row r="72" spans="1:26" ht="13.5" hidden="1">
      <c r="A72" s="38" t="s">
        <v>115</v>
      </c>
      <c r="B72" s="18"/>
      <c r="C72" s="18"/>
      <c r="D72" s="19">
        <v>1641416</v>
      </c>
      <c r="E72" s="20">
        <v>1641416</v>
      </c>
      <c r="F72" s="20">
        <v>189590</v>
      </c>
      <c r="G72" s="20">
        <v>192379</v>
      </c>
      <c r="H72" s="20">
        <v>194670</v>
      </c>
      <c r="I72" s="20">
        <v>576639</v>
      </c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>
        <v>576639</v>
      </c>
      <c r="W72" s="20">
        <v>410355</v>
      </c>
      <c r="X72" s="20"/>
      <c r="Y72" s="19"/>
      <c r="Z72" s="22">
        <v>1641416</v>
      </c>
    </row>
    <row r="73" spans="1:26" ht="13.5" hidden="1">
      <c r="A73" s="38" t="s">
        <v>116</v>
      </c>
      <c r="B73" s="18"/>
      <c r="C73" s="18"/>
      <c r="D73" s="19">
        <v>974450</v>
      </c>
      <c r="E73" s="20">
        <v>974450</v>
      </c>
      <c r="F73" s="20">
        <v>114298</v>
      </c>
      <c r="G73" s="20">
        <v>128161</v>
      </c>
      <c r="H73" s="20">
        <v>127829</v>
      </c>
      <c r="I73" s="20">
        <v>370288</v>
      </c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>
        <v>370288</v>
      </c>
      <c r="W73" s="20">
        <v>243612</v>
      </c>
      <c r="X73" s="20"/>
      <c r="Y73" s="19"/>
      <c r="Z73" s="22">
        <v>974450</v>
      </c>
    </row>
    <row r="74" spans="1:26" ht="13.5" hidden="1">
      <c r="A74" s="38" t="s">
        <v>117</v>
      </c>
      <c r="B74" s="18">
        <v>13876276</v>
      </c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118</v>
      </c>
      <c r="B75" s="27">
        <v>562568</v>
      </c>
      <c r="C75" s="27"/>
      <c r="D75" s="28">
        <v>500000</v>
      </c>
      <c r="E75" s="29">
        <v>500000</v>
      </c>
      <c r="F75" s="29">
        <v>51267</v>
      </c>
      <c r="G75" s="29">
        <v>53396</v>
      </c>
      <c r="H75" s="29">
        <v>54213</v>
      </c>
      <c r="I75" s="29">
        <v>158876</v>
      </c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>
        <v>158876</v>
      </c>
      <c r="W75" s="29">
        <v>125001</v>
      </c>
      <c r="X75" s="29"/>
      <c r="Y75" s="28"/>
      <c r="Z75" s="30">
        <v>500000</v>
      </c>
    </row>
    <row r="76" spans="1:26" ht="13.5" hidden="1">
      <c r="A76" s="41" t="s">
        <v>120</v>
      </c>
      <c r="B76" s="31">
        <v>16567491</v>
      </c>
      <c r="C76" s="31"/>
      <c r="D76" s="32">
        <v>15244692</v>
      </c>
      <c r="E76" s="33">
        <v>15244692</v>
      </c>
      <c r="F76" s="33">
        <v>1654243</v>
      </c>
      <c r="G76" s="33">
        <v>1657148</v>
      </c>
      <c r="H76" s="33">
        <v>1779289</v>
      </c>
      <c r="I76" s="33">
        <v>5090680</v>
      </c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>
        <v>5090680</v>
      </c>
      <c r="W76" s="33">
        <v>3811173</v>
      </c>
      <c r="X76" s="33"/>
      <c r="Y76" s="32"/>
      <c r="Z76" s="34">
        <v>15244692</v>
      </c>
    </row>
    <row r="77" spans="1:26" ht="13.5" hidden="1">
      <c r="A77" s="36" t="s">
        <v>31</v>
      </c>
      <c r="B77" s="18">
        <v>2128647</v>
      </c>
      <c r="C77" s="18"/>
      <c r="D77" s="19">
        <v>2418600</v>
      </c>
      <c r="E77" s="20">
        <v>2418600</v>
      </c>
      <c r="F77" s="20">
        <v>227496</v>
      </c>
      <c r="G77" s="20">
        <v>288297</v>
      </c>
      <c r="H77" s="20">
        <v>372907</v>
      </c>
      <c r="I77" s="20">
        <v>888700</v>
      </c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>
        <v>888700</v>
      </c>
      <c r="W77" s="20">
        <v>604650</v>
      </c>
      <c r="X77" s="20"/>
      <c r="Y77" s="19"/>
      <c r="Z77" s="22">
        <v>2418600</v>
      </c>
    </row>
    <row r="78" spans="1:26" ht="13.5" hidden="1">
      <c r="A78" s="37" t="s">
        <v>32</v>
      </c>
      <c r="B78" s="18">
        <v>13876276</v>
      </c>
      <c r="C78" s="18"/>
      <c r="D78" s="19">
        <v>12826092</v>
      </c>
      <c r="E78" s="20">
        <v>12826092</v>
      </c>
      <c r="F78" s="20">
        <v>1426747</v>
      </c>
      <c r="G78" s="20">
        <v>1368851</v>
      </c>
      <c r="H78" s="20">
        <v>1406382</v>
      </c>
      <c r="I78" s="20">
        <v>4201980</v>
      </c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>
        <v>4201980</v>
      </c>
      <c r="W78" s="20">
        <v>3206523</v>
      </c>
      <c r="X78" s="20"/>
      <c r="Y78" s="19"/>
      <c r="Z78" s="22">
        <v>12826092</v>
      </c>
    </row>
    <row r="79" spans="1:26" ht="13.5" hidden="1">
      <c r="A79" s="38" t="s">
        <v>113</v>
      </c>
      <c r="B79" s="18">
        <v>8327217</v>
      </c>
      <c r="C79" s="18"/>
      <c r="D79" s="19">
        <v>7531548</v>
      </c>
      <c r="E79" s="20">
        <v>7531548</v>
      </c>
      <c r="F79" s="20">
        <v>933422</v>
      </c>
      <c r="G79" s="20">
        <v>895034</v>
      </c>
      <c r="H79" s="20">
        <v>922041</v>
      </c>
      <c r="I79" s="20">
        <v>2750497</v>
      </c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>
        <v>2750497</v>
      </c>
      <c r="W79" s="20">
        <v>1882887</v>
      </c>
      <c r="X79" s="20"/>
      <c r="Y79" s="19"/>
      <c r="Z79" s="22">
        <v>7531548</v>
      </c>
    </row>
    <row r="80" spans="1:26" ht="13.5" hidden="1">
      <c r="A80" s="38" t="s">
        <v>114</v>
      </c>
      <c r="B80" s="18">
        <v>2576805</v>
      </c>
      <c r="C80" s="18"/>
      <c r="D80" s="19">
        <v>2678676</v>
      </c>
      <c r="E80" s="20">
        <v>2678676</v>
      </c>
      <c r="F80" s="20">
        <v>179577</v>
      </c>
      <c r="G80" s="20">
        <v>164138</v>
      </c>
      <c r="H80" s="20">
        <v>147854</v>
      </c>
      <c r="I80" s="20">
        <v>491569</v>
      </c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>
        <v>491569</v>
      </c>
      <c r="W80" s="20">
        <v>669669</v>
      </c>
      <c r="X80" s="20"/>
      <c r="Y80" s="19"/>
      <c r="Z80" s="22">
        <v>2678676</v>
      </c>
    </row>
    <row r="81" spans="1:26" ht="13.5" hidden="1">
      <c r="A81" s="38" t="s">
        <v>115</v>
      </c>
      <c r="B81" s="18">
        <v>1973218</v>
      </c>
      <c r="C81" s="18"/>
      <c r="D81" s="19">
        <v>1641420</v>
      </c>
      <c r="E81" s="20">
        <v>1641420</v>
      </c>
      <c r="F81" s="20">
        <v>191553</v>
      </c>
      <c r="G81" s="20">
        <v>190187</v>
      </c>
      <c r="H81" s="20">
        <v>151301</v>
      </c>
      <c r="I81" s="20">
        <v>533041</v>
      </c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>
        <v>533041</v>
      </c>
      <c r="W81" s="20">
        <v>410355</v>
      </c>
      <c r="X81" s="20"/>
      <c r="Y81" s="19"/>
      <c r="Z81" s="22">
        <v>1641420</v>
      </c>
    </row>
    <row r="82" spans="1:26" ht="13.5" hidden="1">
      <c r="A82" s="38" t="s">
        <v>116</v>
      </c>
      <c r="B82" s="18">
        <v>999036</v>
      </c>
      <c r="C82" s="18"/>
      <c r="D82" s="19">
        <v>974448</v>
      </c>
      <c r="E82" s="20">
        <v>974448</v>
      </c>
      <c r="F82" s="20">
        <v>122195</v>
      </c>
      <c r="G82" s="20">
        <v>119492</v>
      </c>
      <c r="H82" s="20">
        <v>106942</v>
      </c>
      <c r="I82" s="20">
        <v>348629</v>
      </c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>
        <v>348629</v>
      </c>
      <c r="W82" s="20">
        <v>243612</v>
      </c>
      <c r="X82" s="20"/>
      <c r="Y82" s="19"/>
      <c r="Z82" s="22">
        <v>974448</v>
      </c>
    </row>
    <row r="83" spans="1:26" ht="13.5" hidden="1">
      <c r="A83" s="38" t="s">
        <v>117</v>
      </c>
      <c r="B83" s="18"/>
      <c r="C83" s="18"/>
      <c r="D83" s="19"/>
      <c r="E83" s="20"/>
      <c r="F83" s="20"/>
      <c r="G83" s="20"/>
      <c r="H83" s="20">
        <v>78244</v>
      </c>
      <c r="I83" s="20">
        <v>78244</v>
      </c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>
        <v>78244</v>
      </c>
      <c r="W83" s="20"/>
      <c r="X83" s="20"/>
      <c r="Y83" s="19"/>
      <c r="Z83" s="22"/>
    </row>
    <row r="84" spans="1:26" ht="13.5" hidden="1">
      <c r="A84" s="39" t="s">
        <v>118</v>
      </c>
      <c r="B84" s="27">
        <v>562568</v>
      </c>
      <c r="C84" s="27"/>
      <c r="D84" s="2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133" t="s">
        <v>93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23192103</v>
      </c>
      <c r="C5" s="18">
        <v>0</v>
      </c>
      <c r="D5" s="58">
        <v>24983900</v>
      </c>
      <c r="E5" s="59">
        <v>24983900</v>
      </c>
      <c r="F5" s="59">
        <v>24527045</v>
      </c>
      <c r="G5" s="59">
        <v>37345</v>
      </c>
      <c r="H5" s="59">
        <v>34634</v>
      </c>
      <c r="I5" s="59">
        <v>24599024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24599024</v>
      </c>
      <c r="W5" s="59">
        <v>6245748</v>
      </c>
      <c r="X5" s="59">
        <v>18353276</v>
      </c>
      <c r="Y5" s="60">
        <v>293.85</v>
      </c>
      <c r="Z5" s="61">
        <v>24983900</v>
      </c>
    </row>
    <row r="6" spans="1:26" ht="13.5">
      <c r="A6" s="57" t="s">
        <v>32</v>
      </c>
      <c r="B6" s="18">
        <v>85099374</v>
      </c>
      <c r="C6" s="18">
        <v>0</v>
      </c>
      <c r="D6" s="58">
        <v>97492438</v>
      </c>
      <c r="E6" s="59">
        <v>97492438</v>
      </c>
      <c r="F6" s="59">
        <v>6119154</v>
      </c>
      <c r="G6" s="59">
        <v>8283225</v>
      </c>
      <c r="H6" s="59">
        <v>8268871</v>
      </c>
      <c r="I6" s="59">
        <v>22671250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22671250</v>
      </c>
      <c r="W6" s="59">
        <v>24373104</v>
      </c>
      <c r="X6" s="59">
        <v>-1701854</v>
      </c>
      <c r="Y6" s="60">
        <v>-6.98</v>
      </c>
      <c r="Z6" s="61">
        <v>97492438</v>
      </c>
    </row>
    <row r="7" spans="1:26" ht="13.5">
      <c r="A7" s="57" t="s">
        <v>33</v>
      </c>
      <c r="B7" s="18">
        <v>1011514</v>
      </c>
      <c r="C7" s="18">
        <v>0</v>
      </c>
      <c r="D7" s="58">
        <v>1060000</v>
      </c>
      <c r="E7" s="59">
        <v>1060000</v>
      </c>
      <c r="F7" s="59">
        <v>1095</v>
      </c>
      <c r="G7" s="59">
        <v>2130</v>
      </c>
      <c r="H7" s="59">
        <v>195395</v>
      </c>
      <c r="I7" s="59">
        <v>198620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198620</v>
      </c>
      <c r="W7" s="59">
        <v>264999</v>
      </c>
      <c r="X7" s="59">
        <v>-66379</v>
      </c>
      <c r="Y7" s="60">
        <v>-25.05</v>
      </c>
      <c r="Z7" s="61">
        <v>1060000</v>
      </c>
    </row>
    <row r="8" spans="1:26" ht="13.5">
      <c r="A8" s="57" t="s">
        <v>34</v>
      </c>
      <c r="B8" s="18">
        <v>78056248</v>
      </c>
      <c r="C8" s="18">
        <v>0</v>
      </c>
      <c r="D8" s="58">
        <v>83795800</v>
      </c>
      <c r="E8" s="59">
        <v>84671150</v>
      </c>
      <c r="F8" s="59">
        <v>16796115</v>
      </c>
      <c r="G8" s="59">
        <v>3373326</v>
      </c>
      <c r="H8" s="59">
        <v>644215</v>
      </c>
      <c r="I8" s="59">
        <v>20813656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20813656</v>
      </c>
      <c r="W8" s="59">
        <v>20948748</v>
      </c>
      <c r="X8" s="59">
        <v>-135092</v>
      </c>
      <c r="Y8" s="60">
        <v>-0.64</v>
      </c>
      <c r="Z8" s="61">
        <v>84671150</v>
      </c>
    </row>
    <row r="9" spans="1:26" ht="13.5">
      <c r="A9" s="57" t="s">
        <v>35</v>
      </c>
      <c r="B9" s="18">
        <v>44997683</v>
      </c>
      <c r="C9" s="18">
        <v>0</v>
      </c>
      <c r="D9" s="58">
        <v>24962647</v>
      </c>
      <c r="E9" s="59">
        <v>24792647</v>
      </c>
      <c r="F9" s="59">
        <v>1195541</v>
      </c>
      <c r="G9" s="59">
        <v>1094592</v>
      </c>
      <c r="H9" s="59">
        <v>1068052</v>
      </c>
      <c r="I9" s="59">
        <v>3358185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3358185</v>
      </c>
      <c r="W9" s="59">
        <v>6198156</v>
      </c>
      <c r="X9" s="59">
        <v>-2839971</v>
      </c>
      <c r="Y9" s="60">
        <v>-45.82</v>
      </c>
      <c r="Z9" s="61">
        <v>24792647</v>
      </c>
    </row>
    <row r="10" spans="1:26" ht="25.5">
      <c r="A10" s="62" t="s">
        <v>105</v>
      </c>
      <c r="B10" s="63">
        <f>SUM(B5:B9)</f>
        <v>232356922</v>
      </c>
      <c r="C10" s="63">
        <f>SUM(C5:C9)</f>
        <v>0</v>
      </c>
      <c r="D10" s="64">
        <f aca="true" t="shared" si="0" ref="D10:Z10">SUM(D5:D9)</f>
        <v>232294785</v>
      </c>
      <c r="E10" s="65">
        <f t="shared" si="0"/>
        <v>233000135</v>
      </c>
      <c r="F10" s="65">
        <f t="shared" si="0"/>
        <v>48638950</v>
      </c>
      <c r="G10" s="65">
        <f t="shared" si="0"/>
        <v>12790618</v>
      </c>
      <c r="H10" s="65">
        <f t="shared" si="0"/>
        <v>10211167</v>
      </c>
      <c r="I10" s="65">
        <f t="shared" si="0"/>
        <v>71640735</v>
      </c>
      <c r="J10" s="65">
        <f t="shared" si="0"/>
        <v>0</v>
      </c>
      <c r="K10" s="65">
        <f t="shared" si="0"/>
        <v>0</v>
      </c>
      <c r="L10" s="65">
        <f t="shared" si="0"/>
        <v>0</v>
      </c>
      <c r="M10" s="65">
        <f t="shared" si="0"/>
        <v>0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71640735</v>
      </c>
      <c r="W10" s="65">
        <f t="shared" si="0"/>
        <v>58030755</v>
      </c>
      <c r="X10" s="65">
        <f t="shared" si="0"/>
        <v>13609980</v>
      </c>
      <c r="Y10" s="66">
        <f>+IF(W10&lt;&gt;0,(X10/W10)*100,0)</f>
        <v>23.45304657849101</v>
      </c>
      <c r="Z10" s="67">
        <f t="shared" si="0"/>
        <v>233000135</v>
      </c>
    </row>
    <row r="11" spans="1:26" ht="13.5">
      <c r="A11" s="57" t="s">
        <v>36</v>
      </c>
      <c r="B11" s="18">
        <v>65903771</v>
      </c>
      <c r="C11" s="18">
        <v>0</v>
      </c>
      <c r="D11" s="58">
        <v>74294530</v>
      </c>
      <c r="E11" s="59">
        <v>74294530</v>
      </c>
      <c r="F11" s="59">
        <v>5600895</v>
      </c>
      <c r="G11" s="59">
        <v>5503280</v>
      </c>
      <c r="H11" s="59">
        <v>5504872</v>
      </c>
      <c r="I11" s="59">
        <v>16609047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16609047</v>
      </c>
      <c r="W11" s="59">
        <v>17524953</v>
      </c>
      <c r="X11" s="59">
        <v>-915906</v>
      </c>
      <c r="Y11" s="60">
        <v>-5.23</v>
      </c>
      <c r="Z11" s="61">
        <v>74294530</v>
      </c>
    </row>
    <row r="12" spans="1:26" ht="13.5">
      <c r="A12" s="57" t="s">
        <v>37</v>
      </c>
      <c r="B12" s="18">
        <v>3864683</v>
      </c>
      <c r="C12" s="18">
        <v>0</v>
      </c>
      <c r="D12" s="58">
        <v>4448975</v>
      </c>
      <c r="E12" s="59">
        <v>4448975</v>
      </c>
      <c r="F12" s="59">
        <v>316148</v>
      </c>
      <c r="G12" s="59">
        <v>338246</v>
      </c>
      <c r="H12" s="59">
        <v>342593</v>
      </c>
      <c r="I12" s="59">
        <v>996987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996987</v>
      </c>
      <c r="W12" s="59">
        <v>1112241</v>
      </c>
      <c r="X12" s="59">
        <v>-115254</v>
      </c>
      <c r="Y12" s="60">
        <v>-10.36</v>
      </c>
      <c r="Z12" s="61">
        <v>4448975</v>
      </c>
    </row>
    <row r="13" spans="1:26" ht="13.5">
      <c r="A13" s="57" t="s">
        <v>106</v>
      </c>
      <c r="B13" s="18">
        <v>14138578</v>
      </c>
      <c r="C13" s="18">
        <v>0</v>
      </c>
      <c r="D13" s="58">
        <v>15080784</v>
      </c>
      <c r="E13" s="59">
        <v>15080784</v>
      </c>
      <c r="F13" s="59">
        <v>1256737</v>
      </c>
      <c r="G13" s="59">
        <v>1256737</v>
      </c>
      <c r="H13" s="59">
        <v>1256737</v>
      </c>
      <c r="I13" s="59">
        <v>3770211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3770211</v>
      </c>
      <c r="W13" s="59">
        <v>3770196</v>
      </c>
      <c r="X13" s="59">
        <v>15</v>
      </c>
      <c r="Y13" s="60">
        <v>0</v>
      </c>
      <c r="Z13" s="61">
        <v>15080784</v>
      </c>
    </row>
    <row r="14" spans="1:26" ht="13.5">
      <c r="A14" s="57" t="s">
        <v>38</v>
      </c>
      <c r="B14" s="18">
        <v>4086726</v>
      </c>
      <c r="C14" s="18">
        <v>0</v>
      </c>
      <c r="D14" s="58">
        <v>1940356</v>
      </c>
      <c r="E14" s="59">
        <v>1940356</v>
      </c>
      <c r="F14" s="59">
        <v>113567</v>
      </c>
      <c r="G14" s="59">
        <v>-55365</v>
      </c>
      <c r="H14" s="59">
        <v>125117</v>
      </c>
      <c r="I14" s="59">
        <v>183319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183319</v>
      </c>
      <c r="W14" s="59">
        <v>485088</v>
      </c>
      <c r="X14" s="59">
        <v>-301769</v>
      </c>
      <c r="Y14" s="60">
        <v>-62.21</v>
      </c>
      <c r="Z14" s="61">
        <v>1940356</v>
      </c>
    </row>
    <row r="15" spans="1:26" ht="13.5">
      <c r="A15" s="57" t="s">
        <v>39</v>
      </c>
      <c r="B15" s="18">
        <v>56992426</v>
      </c>
      <c r="C15" s="18">
        <v>0</v>
      </c>
      <c r="D15" s="58">
        <v>74896540</v>
      </c>
      <c r="E15" s="59">
        <v>74896540</v>
      </c>
      <c r="F15" s="59">
        <v>179766</v>
      </c>
      <c r="G15" s="59">
        <v>6846145</v>
      </c>
      <c r="H15" s="59">
        <v>6078289</v>
      </c>
      <c r="I15" s="59">
        <v>13104200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13104200</v>
      </c>
      <c r="W15" s="59">
        <v>18724134</v>
      </c>
      <c r="X15" s="59">
        <v>-5619934</v>
      </c>
      <c r="Y15" s="60">
        <v>-30.01</v>
      </c>
      <c r="Z15" s="61">
        <v>74896540</v>
      </c>
    </row>
    <row r="16" spans="1:26" ht="13.5">
      <c r="A16" s="68" t="s">
        <v>40</v>
      </c>
      <c r="B16" s="18">
        <v>60000</v>
      </c>
      <c r="C16" s="18">
        <v>0</v>
      </c>
      <c r="D16" s="58">
        <v>60000</v>
      </c>
      <c r="E16" s="59">
        <v>60000</v>
      </c>
      <c r="F16" s="59">
        <v>0</v>
      </c>
      <c r="G16" s="59">
        <v>5890</v>
      </c>
      <c r="H16" s="59">
        <v>8000</v>
      </c>
      <c r="I16" s="59">
        <v>13890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13890</v>
      </c>
      <c r="W16" s="59">
        <v>15000</v>
      </c>
      <c r="X16" s="59">
        <v>-1110</v>
      </c>
      <c r="Y16" s="60">
        <v>-7.4</v>
      </c>
      <c r="Z16" s="61">
        <v>60000</v>
      </c>
    </row>
    <row r="17" spans="1:26" ht="13.5">
      <c r="A17" s="57" t="s">
        <v>41</v>
      </c>
      <c r="B17" s="18">
        <v>99137533</v>
      </c>
      <c r="C17" s="18">
        <v>0</v>
      </c>
      <c r="D17" s="58">
        <v>74923040</v>
      </c>
      <c r="E17" s="59">
        <v>75798390</v>
      </c>
      <c r="F17" s="59">
        <v>2639603</v>
      </c>
      <c r="G17" s="59">
        <v>6802674</v>
      </c>
      <c r="H17" s="59">
        <v>3949895</v>
      </c>
      <c r="I17" s="59">
        <v>13392172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13392172</v>
      </c>
      <c r="W17" s="59">
        <v>18730758</v>
      </c>
      <c r="X17" s="59">
        <v>-5338586</v>
      </c>
      <c r="Y17" s="60">
        <v>-28.5</v>
      </c>
      <c r="Z17" s="61">
        <v>75798390</v>
      </c>
    </row>
    <row r="18" spans="1:26" ht="13.5">
      <c r="A18" s="69" t="s">
        <v>42</v>
      </c>
      <c r="B18" s="70">
        <f>SUM(B11:B17)</f>
        <v>244183717</v>
      </c>
      <c r="C18" s="70">
        <f>SUM(C11:C17)</f>
        <v>0</v>
      </c>
      <c r="D18" s="71">
        <f aca="true" t="shared" si="1" ref="D18:Z18">SUM(D11:D17)</f>
        <v>245644225</v>
      </c>
      <c r="E18" s="72">
        <f t="shared" si="1"/>
        <v>246519575</v>
      </c>
      <c r="F18" s="72">
        <f t="shared" si="1"/>
        <v>10106716</v>
      </c>
      <c r="G18" s="72">
        <f t="shared" si="1"/>
        <v>20697607</v>
      </c>
      <c r="H18" s="72">
        <f t="shared" si="1"/>
        <v>17265503</v>
      </c>
      <c r="I18" s="72">
        <f t="shared" si="1"/>
        <v>48069826</v>
      </c>
      <c r="J18" s="72">
        <f t="shared" si="1"/>
        <v>0</v>
      </c>
      <c r="K18" s="72">
        <f t="shared" si="1"/>
        <v>0</v>
      </c>
      <c r="L18" s="72">
        <f t="shared" si="1"/>
        <v>0</v>
      </c>
      <c r="M18" s="72">
        <f t="shared" si="1"/>
        <v>0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48069826</v>
      </c>
      <c r="W18" s="72">
        <f t="shared" si="1"/>
        <v>60362370</v>
      </c>
      <c r="X18" s="72">
        <f t="shared" si="1"/>
        <v>-12292544</v>
      </c>
      <c r="Y18" s="66">
        <f>+IF(W18&lt;&gt;0,(X18/W18)*100,0)</f>
        <v>-20.364581443704083</v>
      </c>
      <c r="Z18" s="73">
        <f t="shared" si="1"/>
        <v>246519575</v>
      </c>
    </row>
    <row r="19" spans="1:26" ht="13.5">
      <c r="A19" s="69" t="s">
        <v>43</v>
      </c>
      <c r="B19" s="74">
        <f>+B10-B18</f>
        <v>-11826795</v>
      </c>
      <c r="C19" s="74">
        <f>+C10-C18</f>
        <v>0</v>
      </c>
      <c r="D19" s="75">
        <f aca="true" t="shared" si="2" ref="D19:Z19">+D10-D18</f>
        <v>-13349440</v>
      </c>
      <c r="E19" s="76">
        <f t="shared" si="2"/>
        <v>-13519440</v>
      </c>
      <c r="F19" s="76">
        <f t="shared" si="2"/>
        <v>38532234</v>
      </c>
      <c r="G19" s="76">
        <f t="shared" si="2"/>
        <v>-7906989</v>
      </c>
      <c r="H19" s="76">
        <f t="shared" si="2"/>
        <v>-7054336</v>
      </c>
      <c r="I19" s="76">
        <f t="shared" si="2"/>
        <v>23570909</v>
      </c>
      <c r="J19" s="76">
        <f t="shared" si="2"/>
        <v>0</v>
      </c>
      <c r="K19" s="76">
        <f t="shared" si="2"/>
        <v>0</v>
      </c>
      <c r="L19" s="76">
        <f t="shared" si="2"/>
        <v>0</v>
      </c>
      <c r="M19" s="76">
        <f t="shared" si="2"/>
        <v>0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23570909</v>
      </c>
      <c r="W19" s="76">
        <f>IF(E10=E18,0,W10-W18)</f>
        <v>-2331615</v>
      </c>
      <c r="X19" s="76">
        <f t="shared" si="2"/>
        <v>25902524</v>
      </c>
      <c r="Y19" s="77">
        <f>+IF(W19&lt;&gt;0,(X19/W19)*100,0)</f>
        <v>-1110.9262892887548</v>
      </c>
      <c r="Z19" s="78">
        <f t="shared" si="2"/>
        <v>-13519440</v>
      </c>
    </row>
    <row r="20" spans="1:26" ht="13.5">
      <c r="A20" s="57" t="s">
        <v>44</v>
      </c>
      <c r="B20" s="18">
        <v>21711221</v>
      </c>
      <c r="C20" s="18">
        <v>0</v>
      </c>
      <c r="D20" s="58">
        <v>22868200</v>
      </c>
      <c r="E20" s="59">
        <v>27659305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>
        <v>5759550</v>
      </c>
      <c r="X20" s="59">
        <v>-5759550</v>
      </c>
      <c r="Y20" s="60">
        <v>-100</v>
      </c>
      <c r="Z20" s="61">
        <v>27659305</v>
      </c>
    </row>
    <row r="21" spans="1:26" ht="13.5">
      <c r="A21" s="57" t="s">
        <v>107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>
        <v>0</v>
      </c>
      <c r="X21" s="81">
        <v>0</v>
      </c>
      <c r="Y21" s="82">
        <v>0</v>
      </c>
      <c r="Z21" s="83">
        <v>0</v>
      </c>
    </row>
    <row r="22" spans="1:26" ht="25.5">
      <c r="A22" s="84" t="s">
        <v>108</v>
      </c>
      <c r="B22" s="85">
        <f>SUM(B19:B21)</f>
        <v>9884426</v>
      </c>
      <c r="C22" s="85">
        <f>SUM(C19:C21)</f>
        <v>0</v>
      </c>
      <c r="D22" s="86">
        <f aca="true" t="shared" si="3" ref="D22:Z22">SUM(D19:D21)</f>
        <v>9518760</v>
      </c>
      <c r="E22" s="87">
        <f t="shared" si="3"/>
        <v>14139865</v>
      </c>
      <c r="F22" s="87">
        <f t="shared" si="3"/>
        <v>38532234</v>
      </c>
      <c r="G22" s="87">
        <f t="shared" si="3"/>
        <v>-7906989</v>
      </c>
      <c r="H22" s="87">
        <f t="shared" si="3"/>
        <v>-7054336</v>
      </c>
      <c r="I22" s="87">
        <f t="shared" si="3"/>
        <v>23570909</v>
      </c>
      <c r="J22" s="87">
        <f t="shared" si="3"/>
        <v>0</v>
      </c>
      <c r="K22" s="87">
        <f t="shared" si="3"/>
        <v>0</v>
      </c>
      <c r="L22" s="87">
        <f t="shared" si="3"/>
        <v>0</v>
      </c>
      <c r="M22" s="87">
        <f t="shared" si="3"/>
        <v>0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23570909</v>
      </c>
      <c r="W22" s="87">
        <f t="shared" si="3"/>
        <v>3427935</v>
      </c>
      <c r="X22" s="87">
        <f t="shared" si="3"/>
        <v>20142974</v>
      </c>
      <c r="Y22" s="88">
        <f>+IF(W22&lt;&gt;0,(X22/W22)*100,0)</f>
        <v>587.6124839006575</v>
      </c>
      <c r="Z22" s="89">
        <f t="shared" si="3"/>
        <v>14139865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9884426</v>
      </c>
      <c r="C24" s="74">
        <f>SUM(C22:C23)</f>
        <v>0</v>
      </c>
      <c r="D24" s="75">
        <f aca="true" t="shared" si="4" ref="D24:Z24">SUM(D22:D23)</f>
        <v>9518760</v>
      </c>
      <c r="E24" s="76">
        <f t="shared" si="4"/>
        <v>14139865</v>
      </c>
      <c r="F24" s="76">
        <f t="shared" si="4"/>
        <v>38532234</v>
      </c>
      <c r="G24" s="76">
        <f t="shared" si="4"/>
        <v>-7906989</v>
      </c>
      <c r="H24" s="76">
        <f t="shared" si="4"/>
        <v>-7054336</v>
      </c>
      <c r="I24" s="76">
        <f t="shared" si="4"/>
        <v>23570909</v>
      </c>
      <c r="J24" s="76">
        <f t="shared" si="4"/>
        <v>0</v>
      </c>
      <c r="K24" s="76">
        <f t="shared" si="4"/>
        <v>0</v>
      </c>
      <c r="L24" s="76">
        <f t="shared" si="4"/>
        <v>0</v>
      </c>
      <c r="M24" s="76">
        <f t="shared" si="4"/>
        <v>0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23570909</v>
      </c>
      <c r="W24" s="76">
        <f t="shared" si="4"/>
        <v>3427935</v>
      </c>
      <c r="X24" s="76">
        <f t="shared" si="4"/>
        <v>20142974</v>
      </c>
      <c r="Y24" s="77">
        <f>+IF(W24&lt;&gt;0,(X24/W24)*100,0)</f>
        <v>587.6124839006575</v>
      </c>
      <c r="Z24" s="78">
        <f t="shared" si="4"/>
        <v>14139865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109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31209233</v>
      </c>
      <c r="C27" s="21">
        <v>0</v>
      </c>
      <c r="D27" s="98">
        <v>29286134</v>
      </c>
      <c r="E27" s="99">
        <v>33907239</v>
      </c>
      <c r="F27" s="99">
        <v>1118600</v>
      </c>
      <c r="G27" s="99">
        <v>427806</v>
      </c>
      <c r="H27" s="99">
        <v>1630354</v>
      </c>
      <c r="I27" s="99">
        <v>3176760</v>
      </c>
      <c r="J27" s="99">
        <v>0</v>
      </c>
      <c r="K27" s="99">
        <v>0</v>
      </c>
      <c r="L27" s="99">
        <v>0</v>
      </c>
      <c r="M27" s="99">
        <v>0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3176760</v>
      </c>
      <c r="W27" s="99">
        <v>7321530</v>
      </c>
      <c r="X27" s="99">
        <v>-4144770</v>
      </c>
      <c r="Y27" s="100">
        <v>-56.61</v>
      </c>
      <c r="Z27" s="101">
        <v>33907239</v>
      </c>
    </row>
    <row r="28" spans="1:26" ht="13.5">
      <c r="A28" s="102" t="s">
        <v>44</v>
      </c>
      <c r="B28" s="18">
        <v>23869451</v>
      </c>
      <c r="C28" s="18">
        <v>0</v>
      </c>
      <c r="D28" s="58">
        <v>22868200</v>
      </c>
      <c r="E28" s="59">
        <v>27659305</v>
      </c>
      <c r="F28" s="59">
        <v>1118600</v>
      </c>
      <c r="G28" s="59">
        <v>426964</v>
      </c>
      <c r="H28" s="59">
        <v>1616948</v>
      </c>
      <c r="I28" s="59">
        <v>3162512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3162512</v>
      </c>
      <c r="W28" s="59">
        <v>0</v>
      </c>
      <c r="X28" s="59">
        <v>3162512</v>
      </c>
      <c r="Y28" s="60">
        <v>0</v>
      </c>
      <c r="Z28" s="61">
        <v>27659305</v>
      </c>
    </row>
    <row r="29" spans="1:26" ht="13.5">
      <c r="A29" s="57" t="s">
        <v>110</v>
      </c>
      <c r="B29" s="18">
        <v>421894</v>
      </c>
      <c r="C29" s="18">
        <v>0</v>
      </c>
      <c r="D29" s="58">
        <v>170000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>
        <v>0</v>
      </c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4093249</v>
      </c>
      <c r="C30" s="18">
        <v>0</v>
      </c>
      <c r="D30" s="58">
        <v>2460000</v>
      </c>
      <c r="E30" s="59">
        <v>2460000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0</v>
      </c>
      <c r="X30" s="59">
        <v>0</v>
      </c>
      <c r="Y30" s="60">
        <v>0</v>
      </c>
      <c r="Z30" s="61">
        <v>2460000</v>
      </c>
    </row>
    <row r="31" spans="1:26" ht="13.5">
      <c r="A31" s="57" t="s">
        <v>49</v>
      </c>
      <c r="B31" s="18">
        <v>2824639</v>
      </c>
      <c r="C31" s="18">
        <v>0</v>
      </c>
      <c r="D31" s="58">
        <v>3787934</v>
      </c>
      <c r="E31" s="59">
        <v>3787934</v>
      </c>
      <c r="F31" s="59">
        <v>0</v>
      </c>
      <c r="G31" s="59">
        <v>842</v>
      </c>
      <c r="H31" s="59">
        <v>13406</v>
      </c>
      <c r="I31" s="59">
        <v>14248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14248</v>
      </c>
      <c r="W31" s="59">
        <v>0</v>
      </c>
      <c r="X31" s="59">
        <v>14248</v>
      </c>
      <c r="Y31" s="60">
        <v>0</v>
      </c>
      <c r="Z31" s="61">
        <v>3787934</v>
      </c>
    </row>
    <row r="32" spans="1:26" ht="13.5">
      <c r="A32" s="69" t="s">
        <v>50</v>
      </c>
      <c r="B32" s="21">
        <f>SUM(B28:B31)</f>
        <v>31209233</v>
      </c>
      <c r="C32" s="21">
        <f>SUM(C28:C31)</f>
        <v>0</v>
      </c>
      <c r="D32" s="98">
        <f aca="true" t="shared" si="5" ref="D32:Z32">SUM(D28:D31)</f>
        <v>29286134</v>
      </c>
      <c r="E32" s="99">
        <f t="shared" si="5"/>
        <v>33907239</v>
      </c>
      <c r="F32" s="99">
        <f t="shared" si="5"/>
        <v>1118600</v>
      </c>
      <c r="G32" s="99">
        <f t="shared" si="5"/>
        <v>427806</v>
      </c>
      <c r="H32" s="99">
        <f t="shared" si="5"/>
        <v>1630354</v>
      </c>
      <c r="I32" s="99">
        <f t="shared" si="5"/>
        <v>3176760</v>
      </c>
      <c r="J32" s="99">
        <f t="shared" si="5"/>
        <v>0</v>
      </c>
      <c r="K32" s="99">
        <f t="shared" si="5"/>
        <v>0</v>
      </c>
      <c r="L32" s="99">
        <f t="shared" si="5"/>
        <v>0</v>
      </c>
      <c r="M32" s="99">
        <f t="shared" si="5"/>
        <v>0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3176760</v>
      </c>
      <c r="W32" s="99">
        <f t="shared" si="5"/>
        <v>0</v>
      </c>
      <c r="X32" s="99">
        <f t="shared" si="5"/>
        <v>3176760</v>
      </c>
      <c r="Y32" s="100">
        <f>+IF(W32&lt;&gt;0,(X32/W32)*100,0)</f>
        <v>0</v>
      </c>
      <c r="Z32" s="101">
        <f t="shared" si="5"/>
        <v>33907239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41325079</v>
      </c>
      <c r="C35" s="18">
        <v>0</v>
      </c>
      <c r="D35" s="58">
        <v>43252168</v>
      </c>
      <c r="E35" s="59">
        <v>43252168</v>
      </c>
      <c r="F35" s="59">
        <v>154437814</v>
      </c>
      <c r="G35" s="59">
        <v>152730940</v>
      </c>
      <c r="H35" s="59">
        <v>146364726</v>
      </c>
      <c r="I35" s="59">
        <v>146364726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146364726</v>
      </c>
      <c r="W35" s="59">
        <v>10813042</v>
      </c>
      <c r="X35" s="59">
        <v>135551684</v>
      </c>
      <c r="Y35" s="60">
        <v>1253.59</v>
      </c>
      <c r="Z35" s="61">
        <v>43252168</v>
      </c>
    </row>
    <row r="36" spans="1:26" ht="13.5">
      <c r="A36" s="57" t="s">
        <v>53</v>
      </c>
      <c r="B36" s="18">
        <v>398260381</v>
      </c>
      <c r="C36" s="18">
        <v>0</v>
      </c>
      <c r="D36" s="58">
        <v>409591565</v>
      </c>
      <c r="E36" s="59">
        <v>414212670</v>
      </c>
      <c r="F36" s="59">
        <v>397431308</v>
      </c>
      <c r="G36" s="59">
        <v>397303320</v>
      </c>
      <c r="H36" s="59">
        <v>397676937</v>
      </c>
      <c r="I36" s="59">
        <v>397676937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397676937</v>
      </c>
      <c r="W36" s="59">
        <v>103553168</v>
      </c>
      <c r="X36" s="59">
        <v>294123769</v>
      </c>
      <c r="Y36" s="60">
        <v>284.03</v>
      </c>
      <c r="Z36" s="61">
        <v>414212670</v>
      </c>
    </row>
    <row r="37" spans="1:26" ht="13.5">
      <c r="A37" s="57" t="s">
        <v>54</v>
      </c>
      <c r="B37" s="18">
        <v>44537372</v>
      </c>
      <c r="C37" s="18">
        <v>0</v>
      </c>
      <c r="D37" s="58">
        <v>41103845</v>
      </c>
      <c r="E37" s="59">
        <v>41103845</v>
      </c>
      <c r="F37" s="59">
        <v>111518294</v>
      </c>
      <c r="G37" s="59">
        <v>124330993</v>
      </c>
      <c r="H37" s="59">
        <v>125394250</v>
      </c>
      <c r="I37" s="59">
        <v>125394250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125394250</v>
      </c>
      <c r="W37" s="59">
        <v>10275961</v>
      </c>
      <c r="X37" s="59">
        <v>115118289</v>
      </c>
      <c r="Y37" s="60">
        <v>1120.27</v>
      </c>
      <c r="Z37" s="61">
        <v>41103845</v>
      </c>
    </row>
    <row r="38" spans="1:26" ht="13.5">
      <c r="A38" s="57" t="s">
        <v>55</v>
      </c>
      <c r="B38" s="18">
        <v>46091143</v>
      </c>
      <c r="C38" s="18">
        <v>0</v>
      </c>
      <c r="D38" s="58">
        <v>47054833</v>
      </c>
      <c r="E38" s="59">
        <v>47054833</v>
      </c>
      <c r="F38" s="59">
        <v>42610160</v>
      </c>
      <c r="G38" s="59">
        <v>46091143</v>
      </c>
      <c r="H38" s="59">
        <v>46091143</v>
      </c>
      <c r="I38" s="59">
        <v>46091143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46091143</v>
      </c>
      <c r="W38" s="59">
        <v>11763708</v>
      </c>
      <c r="X38" s="59">
        <v>34327435</v>
      </c>
      <c r="Y38" s="60">
        <v>291.81</v>
      </c>
      <c r="Z38" s="61">
        <v>47054833</v>
      </c>
    </row>
    <row r="39" spans="1:26" ht="13.5">
      <c r="A39" s="57" t="s">
        <v>56</v>
      </c>
      <c r="B39" s="18">
        <v>348956945</v>
      </c>
      <c r="C39" s="18">
        <v>0</v>
      </c>
      <c r="D39" s="58">
        <v>364685055</v>
      </c>
      <c r="E39" s="59">
        <v>369306160</v>
      </c>
      <c r="F39" s="59">
        <v>397740668</v>
      </c>
      <c r="G39" s="59">
        <v>379612124</v>
      </c>
      <c r="H39" s="59">
        <v>372556270</v>
      </c>
      <c r="I39" s="59">
        <v>372556270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372556270</v>
      </c>
      <c r="W39" s="59">
        <v>92326540</v>
      </c>
      <c r="X39" s="59">
        <v>280229730</v>
      </c>
      <c r="Y39" s="60">
        <v>303.52</v>
      </c>
      <c r="Z39" s="61">
        <v>369306160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19920776</v>
      </c>
      <c r="C42" s="18">
        <v>0</v>
      </c>
      <c r="D42" s="58">
        <v>30285334</v>
      </c>
      <c r="E42" s="59">
        <v>34906439</v>
      </c>
      <c r="F42" s="59">
        <v>41742382</v>
      </c>
      <c r="G42" s="59">
        <v>-2494599</v>
      </c>
      <c r="H42" s="59">
        <v>-161577</v>
      </c>
      <c r="I42" s="59">
        <v>39086206</v>
      </c>
      <c r="J42" s="59">
        <v>0</v>
      </c>
      <c r="K42" s="59">
        <v>0</v>
      </c>
      <c r="L42" s="59">
        <v>0</v>
      </c>
      <c r="M42" s="59">
        <v>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39086206</v>
      </c>
      <c r="W42" s="59">
        <v>8619804</v>
      </c>
      <c r="X42" s="59">
        <v>30466402</v>
      </c>
      <c r="Y42" s="60">
        <v>353.45</v>
      </c>
      <c r="Z42" s="61">
        <v>34906439</v>
      </c>
    </row>
    <row r="43" spans="1:26" ht="13.5">
      <c r="A43" s="57" t="s">
        <v>59</v>
      </c>
      <c r="B43" s="18">
        <v>-32974346</v>
      </c>
      <c r="C43" s="18">
        <v>0</v>
      </c>
      <c r="D43" s="58">
        <v>-28814627</v>
      </c>
      <c r="E43" s="59">
        <v>-33435732</v>
      </c>
      <c r="F43" s="59">
        <v>-1118600</v>
      </c>
      <c r="G43" s="59">
        <v>-427806</v>
      </c>
      <c r="H43" s="59">
        <v>-1630354</v>
      </c>
      <c r="I43" s="59">
        <v>-3176760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-3176760</v>
      </c>
      <c r="W43" s="59">
        <v>-7203657</v>
      </c>
      <c r="X43" s="59">
        <v>4026897</v>
      </c>
      <c r="Y43" s="60">
        <v>-55.9</v>
      </c>
      <c r="Z43" s="61">
        <v>-33435732</v>
      </c>
    </row>
    <row r="44" spans="1:26" ht="13.5">
      <c r="A44" s="57" t="s">
        <v>60</v>
      </c>
      <c r="B44" s="18">
        <v>545789</v>
      </c>
      <c r="C44" s="18">
        <v>0</v>
      </c>
      <c r="D44" s="58">
        <v>-391071</v>
      </c>
      <c r="E44" s="59">
        <v>-391071</v>
      </c>
      <c r="F44" s="59">
        <v>-20084</v>
      </c>
      <c r="G44" s="59">
        <v>-1090</v>
      </c>
      <c r="H44" s="59">
        <v>-113208</v>
      </c>
      <c r="I44" s="59">
        <v>-134382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-134382</v>
      </c>
      <c r="W44" s="59">
        <v>-712767</v>
      </c>
      <c r="X44" s="59">
        <v>578385</v>
      </c>
      <c r="Y44" s="60">
        <v>-81.15</v>
      </c>
      <c r="Z44" s="61">
        <v>-391071</v>
      </c>
    </row>
    <row r="45" spans="1:26" ht="13.5">
      <c r="A45" s="69" t="s">
        <v>61</v>
      </c>
      <c r="B45" s="21">
        <v>5589898</v>
      </c>
      <c r="C45" s="21">
        <v>0</v>
      </c>
      <c r="D45" s="98">
        <v>5734859</v>
      </c>
      <c r="E45" s="99">
        <v>5734859</v>
      </c>
      <c r="F45" s="99">
        <v>46193596</v>
      </c>
      <c r="G45" s="99">
        <v>43270101</v>
      </c>
      <c r="H45" s="99">
        <v>41364962</v>
      </c>
      <c r="I45" s="99">
        <v>41364962</v>
      </c>
      <c r="J45" s="99">
        <v>0</v>
      </c>
      <c r="K45" s="99">
        <v>0</v>
      </c>
      <c r="L45" s="99">
        <v>0</v>
      </c>
      <c r="M45" s="99">
        <v>0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41364962</v>
      </c>
      <c r="W45" s="99">
        <v>5358603</v>
      </c>
      <c r="X45" s="99">
        <v>36006359</v>
      </c>
      <c r="Y45" s="100">
        <v>671.94</v>
      </c>
      <c r="Z45" s="101">
        <v>5734859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111</v>
      </c>
      <c r="B47" s="114" t="s">
        <v>96</v>
      </c>
      <c r="C47" s="114"/>
      <c r="D47" s="115" t="s">
        <v>97</v>
      </c>
      <c r="E47" s="116" t="s">
        <v>98</v>
      </c>
      <c r="F47" s="117"/>
      <c r="G47" s="117"/>
      <c r="H47" s="117"/>
      <c r="I47" s="118" t="s">
        <v>99</v>
      </c>
      <c r="J47" s="117"/>
      <c r="K47" s="117"/>
      <c r="L47" s="117"/>
      <c r="M47" s="119"/>
      <c r="N47" s="119"/>
      <c r="O47" s="119"/>
      <c r="P47" s="119"/>
      <c r="Q47" s="119"/>
      <c r="R47" s="119"/>
      <c r="S47" s="119"/>
      <c r="T47" s="119"/>
      <c r="U47" s="119"/>
      <c r="V47" s="118" t="s">
        <v>100</v>
      </c>
      <c r="W47" s="118" t="s">
        <v>101</v>
      </c>
      <c r="X47" s="118" t="s">
        <v>102</v>
      </c>
      <c r="Y47" s="118" t="s">
        <v>103</v>
      </c>
      <c r="Z47" s="120" t="s">
        <v>104</v>
      </c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12212142</v>
      </c>
      <c r="C49" s="51">
        <v>0</v>
      </c>
      <c r="D49" s="128">
        <v>2366426</v>
      </c>
      <c r="E49" s="53">
        <v>6512209</v>
      </c>
      <c r="F49" s="53">
        <v>0</v>
      </c>
      <c r="G49" s="53">
        <v>0</v>
      </c>
      <c r="H49" s="53">
        <v>0</v>
      </c>
      <c r="I49" s="53">
        <v>38953179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0</v>
      </c>
      <c r="Z49" s="129">
        <v>60043956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4400970</v>
      </c>
      <c r="C51" s="51">
        <v>0</v>
      </c>
      <c r="D51" s="128">
        <v>64</v>
      </c>
      <c r="E51" s="53">
        <v>9573</v>
      </c>
      <c r="F51" s="53">
        <v>0</v>
      </c>
      <c r="G51" s="53">
        <v>0</v>
      </c>
      <c r="H51" s="53">
        <v>0</v>
      </c>
      <c r="I51" s="53">
        <v>3586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3951</v>
      </c>
      <c r="W51" s="53">
        <v>320</v>
      </c>
      <c r="X51" s="53">
        <v>2437</v>
      </c>
      <c r="Y51" s="53">
        <v>0</v>
      </c>
      <c r="Z51" s="129">
        <v>4420901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112</v>
      </c>
      <c r="B58" s="5">
        <f>IF(B67=0,0,+(B76/B67)*100)</f>
        <v>74.00768683686476</v>
      </c>
      <c r="C58" s="5">
        <f>IF(C67=0,0,+(C76/C67)*100)</f>
        <v>0</v>
      </c>
      <c r="D58" s="6">
        <f aca="true" t="shared" si="6" ref="D58:Z58">IF(D67=0,0,+(D76/D67)*100)</f>
        <v>97.11588689047868</v>
      </c>
      <c r="E58" s="7">
        <f t="shared" si="6"/>
        <v>97.11588689047868</v>
      </c>
      <c r="F58" s="7">
        <f t="shared" si="6"/>
        <v>29.479753887906853</v>
      </c>
      <c r="G58" s="7">
        <f t="shared" si="6"/>
        <v>131.99448350623132</v>
      </c>
      <c r="H58" s="7">
        <f t="shared" si="6"/>
        <v>147.50587945228517</v>
      </c>
      <c r="I58" s="7">
        <f t="shared" si="6"/>
        <v>68.49106216617479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68.49106216617479</v>
      </c>
      <c r="W58" s="7">
        <f t="shared" si="6"/>
        <v>97.11586913382072</v>
      </c>
      <c r="X58" s="7">
        <f t="shared" si="6"/>
        <v>0</v>
      </c>
      <c r="Y58" s="7">
        <f t="shared" si="6"/>
        <v>0</v>
      </c>
      <c r="Z58" s="8">
        <f t="shared" si="6"/>
        <v>97.11588689047868</v>
      </c>
    </row>
    <row r="59" spans="1:26" ht="13.5">
      <c r="A59" s="36" t="s">
        <v>31</v>
      </c>
      <c r="B59" s="9">
        <f aca="true" t="shared" si="7" ref="B59:Z66">IF(B68=0,0,+(B77/B68)*100)</f>
        <v>103.04585378438178</v>
      </c>
      <c r="C59" s="9">
        <f t="shared" si="7"/>
        <v>0</v>
      </c>
      <c r="D59" s="2">
        <f t="shared" si="7"/>
        <v>97</v>
      </c>
      <c r="E59" s="10">
        <f t="shared" si="7"/>
        <v>97</v>
      </c>
      <c r="F59" s="10">
        <f t="shared" si="7"/>
        <v>5.574937039427865</v>
      </c>
      <c r="G59" s="10">
        <f t="shared" si="7"/>
        <v>174470.21276595743</v>
      </c>
      <c r="H59" s="10">
        <f t="shared" si="7"/>
        <v>-195934.53339649455</v>
      </c>
      <c r="I59" s="10">
        <f t="shared" si="7"/>
        <v>32.498013191405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32.498013191405</v>
      </c>
      <c r="W59" s="10">
        <f t="shared" si="7"/>
        <v>97.00357098879448</v>
      </c>
      <c r="X59" s="10">
        <f t="shared" si="7"/>
        <v>0</v>
      </c>
      <c r="Y59" s="10">
        <f t="shared" si="7"/>
        <v>0</v>
      </c>
      <c r="Z59" s="11">
        <f t="shared" si="7"/>
        <v>97</v>
      </c>
    </row>
    <row r="60" spans="1:26" ht="13.5">
      <c r="A60" s="37" t="s">
        <v>32</v>
      </c>
      <c r="B60" s="12">
        <f t="shared" si="7"/>
        <v>65.66276739003979</v>
      </c>
      <c r="C60" s="12">
        <f t="shared" si="7"/>
        <v>0</v>
      </c>
      <c r="D60" s="3">
        <f t="shared" si="7"/>
        <v>97.09408333803285</v>
      </c>
      <c r="E60" s="13">
        <f t="shared" si="7"/>
        <v>97.09408333803285</v>
      </c>
      <c r="F60" s="13">
        <f t="shared" si="7"/>
        <v>122.6022747588964</v>
      </c>
      <c r="G60" s="13">
        <f t="shared" si="7"/>
        <v>103.04504586076075</v>
      </c>
      <c r="H60" s="13">
        <f t="shared" si="7"/>
        <v>98.32755886504941</v>
      </c>
      <c r="I60" s="13">
        <f t="shared" si="7"/>
        <v>106.60309422727022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106.60309422727022</v>
      </c>
      <c r="W60" s="13">
        <f t="shared" si="7"/>
        <v>97.09406390895539</v>
      </c>
      <c r="X60" s="13">
        <f t="shared" si="7"/>
        <v>0</v>
      </c>
      <c r="Y60" s="13">
        <f t="shared" si="7"/>
        <v>0</v>
      </c>
      <c r="Z60" s="14">
        <f t="shared" si="7"/>
        <v>97.09408333803285</v>
      </c>
    </row>
    <row r="61" spans="1:26" ht="13.5">
      <c r="A61" s="38" t="s">
        <v>113</v>
      </c>
      <c r="B61" s="12">
        <f t="shared" si="7"/>
        <v>97.68388668651964</v>
      </c>
      <c r="C61" s="12">
        <f t="shared" si="7"/>
        <v>0</v>
      </c>
      <c r="D61" s="3">
        <f t="shared" si="7"/>
        <v>97.72701705594397</v>
      </c>
      <c r="E61" s="13">
        <f t="shared" si="7"/>
        <v>97.72701705594397</v>
      </c>
      <c r="F61" s="13">
        <f t="shared" si="7"/>
        <v>180.50233334474333</v>
      </c>
      <c r="G61" s="13">
        <f t="shared" si="7"/>
        <v>103.31609099706114</v>
      </c>
      <c r="H61" s="13">
        <f t="shared" si="7"/>
        <v>99.20244356251746</v>
      </c>
      <c r="I61" s="13">
        <f t="shared" si="7"/>
        <v>117.54625103488476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117.54625103488476</v>
      </c>
      <c r="W61" s="13">
        <f t="shared" si="7"/>
        <v>97.72701529639649</v>
      </c>
      <c r="X61" s="13">
        <f t="shared" si="7"/>
        <v>0</v>
      </c>
      <c r="Y61" s="13">
        <f t="shared" si="7"/>
        <v>0</v>
      </c>
      <c r="Z61" s="14">
        <f t="shared" si="7"/>
        <v>97.72701705594397</v>
      </c>
    </row>
    <row r="62" spans="1:26" ht="13.5">
      <c r="A62" s="38" t="s">
        <v>114</v>
      </c>
      <c r="B62" s="12">
        <f t="shared" si="7"/>
        <v>90.7163092005538</v>
      </c>
      <c r="C62" s="12">
        <f t="shared" si="7"/>
        <v>0</v>
      </c>
      <c r="D62" s="3">
        <f t="shared" si="7"/>
        <v>97.0000001575382</v>
      </c>
      <c r="E62" s="13">
        <f t="shared" si="7"/>
        <v>97.0000001575382</v>
      </c>
      <c r="F62" s="13">
        <f t="shared" si="7"/>
        <v>1321.763621771053</v>
      </c>
      <c r="G62" s="13">
        <f t="shared" si="7"/>
        <v>106.47025462962962</v>
      </c>
      <c r="H62" s="13">
        <f t="shared" si="7"/>
        <v>76.31860952531285</v>
      </c>
      <c r="I62" s="13">
        <f t="shared" si="7"/>
        <v>129.34352571813642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129.34352571813642</v>
      </c>
      <c r="W62" s="13">
        <f t="shared" si="7"/>
        <v>97.0000302473477</v>
      </c>
      <c r="X62" s="13">
        <f t="shared" si="7"/>
        <v>0</v>
      </c>
      <c r="Y62" s="13">
        <f t="shared" si="7"/>
        <v>0</v>
      </c>
      <c r="Z62" s="14">
        <f t="shared" si="7"/>
        <v>97.0000001575382</v>
      </c>
    </row>
    <row r="63" spans="1:26" ht="13.5">
      <c r="A63" s="38" t="s">
        <v>115</v>
      </c>
      <c r="B63" s="12">
        <f t="shared" si="7"/>
        <v>80.92587151239518</v>
      </c>
      <c r="C63" s="12">
        <f t="shared" si="7"/>
        <v>0</v>
      </c>
      <c r="D63" s="3">
        <f t="shared" si="7"/>
        <v>97.00000685497277</v>
      </c>
      <c r="E63" s="13">
        <f t="shared" si="7"/>
        <v>97.00000685497277</v>
      </c>
      <c r="F63" s="13">
        <f t="shared" si="7"/>
        <v>36.03379719400742</v>
      </c>
      <c r="G63" s="13">
        <f t="shared" si="7"/>
        <v>111.31311516432186</v>
      </c>
      <c r="H63" s="13">
        <f t="shared" si="7"/>
        <v>130.74515744540932</v>
      </c>
      <c r="I63" s="13">
        <f t="shared" si="7"/>
        <v>73.32781902130351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73.32781902130351</v>
      </c>
      <c r="W63" s="13">
        <f t="shared" si="7"/>
        <v>96.99998971754084</v>
      </c>
      <c r="X63" s="13">
        <f t="shared" si="7"/>
        <v>0</v>
      </c>
      <c r="Y63" s="13">
        <f t="shared" si="7"/>
        <v>0</v>
      </c>
      <c r="Z63" s="14">
        <f t="shared" si="7"/>
        <v>97.00000685497277</v>
      </c>
    </row>
    <row r="64" spans="1:26" ht="13.5">
      <c r="A64" s="38" t="s">
        <v>116</v>
      </c>
      <c r="B64" s="12">
        <f t="shared" si="7"/>
        <v>71.18988382548763</v>
      </c>
      <c r="C64" s="12">
        <f t="shared" si="7"/>
        <v>0</v>
      </c>
      <c r="D64" s="3">
        <f t="shared" si="7"/>
        <v>90.34523446760356</v>
      </c>
      <c r="E64" s="13">
        <f t="shared" si="7"/>
        <v>90.34523446760356</v>
      </c>
      <c r="F64" s="13">
        <f t="shared" si="7"/>
        <v>36.11476982821799</v>
      </c>
      <c r="G64" s="13">
        <f t="shared" si="7"/>
        <v>78.18075584496964</v>
      </c>
      <c r="H64" s="13">
        <f t="shared" si="7"/>
        <v>82.13553500378679</v>
      </c>
      <c r="I64" s="13">
        <f t="shared" si="7"/>
        <v>59.99736061542611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59.99736061542611</v>
      </c>
      <c r="W64" s="13">
        <f t="shared" si="7"/>
        <v>90.3452886264971</v>
      </c>
      <c r="X64" s="13">
        <f t="shared" si="7"/>
        <v>0</v>
      </c>
      <c r="Y64" s="13">
        <f t="shared" si="7"/>
        <v>0</v>
      </c>
      <c r="Z64" s="14">
        <f t="shared" si="7"/>
        <v>90.34523446760356</v>
      </c>
    </row>
    <row r="65" spans="1:26" ht="13.5">
      <c r="A65" s="38" t="s">
        <v>117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118</v>
      </c>
      <c r="B66" s="15">
        <f t="shared" si="7"/>
        <v>100</v>
      </c>
      <c r="C66" s="15">
        <f t="shared" si="7"/>
        <v>0</v>
      </c>
      <c r="D66" s="4">
        <f t="shared" si="7"/>
        <v>100</v>
      </c>
      <c r="E66" s="16">
        <f t="shared" si="7"/>
        <v>100</v>
      </c>
      <c r="F66" s="16">
        <f t="shared" si="7"/>
        <v>99.99955541724091</v>
      </c>
      <c r="G66" s="16">
        <f t="shared" si="7"/>
        <v>99.86126896213176</v>
      </c>
      <c r="H66" s="16">
        <f t="shared" si="7"/>
        <v>99.99934743738662</v>
      </c>
      <c r="I66" s="16">
        <f t="shared" si="7"/>
        <v>99.95367628207961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99.95367628207961</v>
      </c>
      <c r="W66" s="16">
        <f t="shared" si="7"/>
        <v>100</v>
      </c>
      <c r="X66" s="16">
        <f t="shared" si="7"/>
        <v>0</v>
      </c>
      <c r="Y66" s="16">
        <f t="shared" si="7"/>
        <v>0</v>
      </c>
      <c r="Z66" s="17">
        <f t="shared" si="7"/>
        <v>100</v>
      </c>
    </row>
    <row r="67" spans="1:26" ht="13.5" hidden="1">
      <c r="A67" s="40" t="s">
        <v>119</v>
      </c>
      <c r="B67" s="23">
        <v>109749955</v>
      </c>
      <c r="C67" s="23"/>
      <c r="D67" s="24">
        <v>123572338</v>
      </c>
      <c r="E67" s="25">
        <v>123572338</v>
      </c>
      <c r="F67" s="25">
        <v>30845132</v>
      </c>
      <c r="G67" s="25">
        <v>8472048</v>
      </c>
      <c r="H67" s="25">
        <v>8420002</v>
      </c>
      <c r="I67" s="25">
        <v>47737182</v>
      </c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>
        <v>47737182</v>
      </c>
      <c r="W67" s="25">
        <v>30893085</v>
      </c>
      <c r="X67" s="25"/>
      <c r="Y67" s="24"/>
      <c r="Z67" s="26">
        <v>123572338</v>
      </c>
    </row>
    <row r="68" spans="1:26" ht="13.5" hidden="1">
      <c r="A68" s="36" t="s">
        <v>31</v>
      </c>
      <c r="B68" s="18">
        <v>22792230</v>
      </c>
      <c r="C68" s="18"/>
      <c r="D68" s="19">
        <v>24363900</v>
      </c>
      <c r="E68" s="20">
        <v>24363900</v>
      </c>
      <c r="F68" s="20">
        <v>24501048</v>
      </c>
      <c r="G68" s="20">
        <v>1410</v>
      </c>
      <c r="H68" s="20">
        <v>-2111</v>
      </c>
      <c r="I68" s="20">
        <v>24500347</v>
      </c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>
        <v>24500347</v>
      </c>
      <c r="W68" s="20">
        <v>6090750</v>
      </c>
      <c r="X68" s="20"/>
      <c r="Y68" s="19"/>
      <c r="Z68" s="22">
        <v>24363900</v>
      </c>
    </row>
    <row r="69" spans="1:26" ht="13.5" hidden="1">
      <c r="A69" s="37" t="s">
        <v>32</v>
      </c>
      <c r="B69" s="18">
        <v>85099374</v>
      </c>
      <c r="C69" s="18"/>
      <c r="D69" s="19">
        <v>97492438</v>
      </c>
      <c r="E69" s="20">
        <v>97492438</v>
      </c>
      <c r="F69" s="20">
        <v>6119154</v>
      </c>
      <c r="G69" s="20">
        <v>8283225</v>
      </c>
      <c r="H69" s="20">
        <v>8268871</v>
      </c>
      <c r="I69" s="20">
        <v>22671250</v>
      </c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>
        <v>22671250</v>
      </c>
      <c r="W69" s="20">
        <v>24373110</v>
      </c>
      <c r="X69" s="20"/>
      <c r="Y69" s="19"/>
      <c r="Z69" s="22">
        <v>97492438</v>
      </c>
    </row>
    <row r="70" spans="1:26" ht="13.5" hidden="1">
      <c r="A70" s="38" t="s">
        <v>113</v>
      </c>
      <c r="B70" s="18">
        <v>56620589</v>
      </c>
      <c r="C70" s="18"/>
      <c r="D70" s="19">
        <v>67167200</v>
      </c>
      <c r="E70" s="20">
        <v>67167200</v>
      </c>
      <c r="F70" s="20">
        <v>3067485</v>
      </c>
      <c r="G70" s="20">
        <v>6083669</v>
      </c>
      <c r="H70" s="20">
        <v>5808241</v>
      </c>
      <c r="I70" s="20">
        <v>14959395</v>
      </c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>
        <v>14959395</v>
      </c>
      <c r="W70" s="20">
        <v>16791798</v>
      </c>
      <c r="X70" s="20"/>
      <c r="Y70" s="19"/>
      <c r="Z70" s="22">
        <v>67167200</v>
      </c>
    </row>
    <row r="71" spans="1:26" ht="13.5" hidden="1">
      <c r="A71" s="38" t="s">
        <v>114</v>
      </c>
      <c r="B71" s="18">
        <v>12149823</v>
      </c>
      <c r="C71" s="18"/>
      <c r="D71" s="19">
        <v>12695334</v>
      </c>
      <c r="E71" s="20">
        <v>12695334</v>
      </c>
      <c r="F71" s="20">
        <v>67282</v>
      </c>
      <c r="G71" s="20">
        <v>864000</v>
      </c>
      <c r="H71" s="20">
        <v>1140330</v>
      </c>
      <c r="I71" s="20">
        <v>2071612</v>
      </c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>
        <v>2071612</v>
      </c>
      <c r="W71" s="20">
        <v>3173832</v>
      </c>
      <c r="X71" s="20"/>
      <c r="Y71" s="19"/>
      <c r="Z71" s="22">
        <v>12695334</v>
      </c>
    </row>
    <row r="72" spans="1:26" ht="13.5" hidden="1">
      <c r="A72" s="38" t="s">
        <v>115</v>
      </c>
      <c r="B72" s="18">
        <v>10223492</v>
      </c>
      <c r="C72" s="18"/>
      <c r="D72" s="19">
        <v>11670360</v>
      </c>
      <c r="E72" s="20">
        <v>11670360</v>
      </c>
      <c r="F72" s="20">
        <v>2190241</v>
      </c>
      <c r="G72" s="20">
        <v>863184</v>
      </c>
      <c r="H72" s="20">
        <v>851565</v>
      </c>
      <c r="I72" s="20">
        <v>3904990</v>
      </c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>
        <v>3904990</v>
      </c>
      <c r="W72" s="20">
        <v>2917590</v>
      </c>
      <c r="X72" s="20"/>
      <c r="Y72" s="19"/>
      <c r="Z72" s="22">
        <v>11670360</v>
      </c>
    </row>
    <row r="73" spans="1:26" ht="13.5" hidden="1">
      <c r="A73" s="38" t="s">
        <v>116</v>
      </c>
      <c r="B73" s="18">
        <v>6105470</v>
      </c>
      <c r="C73" s="18"/>
      <c r="D73" s="19">
        <v>5959544</v>
      </c>
      <c r="E73" s="20">
        <v>5959544</v>
      </c>
      <c r="F73" s="20">
        <v>794146</v>
      </c>
      <c r="G73" s="20">
        <v>472372</v>
      </c>
      <c r="H73" s="20">
        <v>468735</v>
      </c>
      <c r="I73" s="20">
        <v>1735253</v>
      </c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>
        <v>1735253</v>
      </c>
      <c r="W73" s="20">
        <v>1489884</v>
      </c>
      <c r="X73" s="20"/>
      <c r="Y73" s="19"/>
      <c r="Z73" s="22">
        <v>5959544</v>
      </c>
    </row>
    <row r="74" spans="1:26" ht="13.5" hidden="1">
      <c r="A74" s="38" t="s">
        <v>117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118</v>
      </c>
      <c r="B75" s="27">
        <v>1858351</v>
      </c>
      <c r="C75" s="27"/>
      <c r="D75" s="28">
        <v>1716000</v>
      </c>
      <c r="E75" s="29">
        <v>1716000</v>
      </c>
      <c r="F75" s="29">
        <v>224930</v>
      </c>
      <c r="G75" s="29">
        <v>187413</v>
      </c>
      <c r="H75" s="29">
        <v>153242</v>
      </c>
      <c r="I75" s="29">
        <v>565585</v>
      </c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>
        <v>565585</v>
      </c>
      <c r="W75" s="29">
        <v>429000</v>
      </c>
      <c r="X75" s="29"/>
      <c r="Y75" s="28"/>
      <c r="Z75" s="30">
        <v>1716000</v>
      </c>
    </row>
    <row r="76" spans="1:26" ht="13.5" hidden="1">
      <c r="A76" s="41" t="s">
        <v>120</v>
      </c>
      <c r="B76" s="31">
        <v>81223403</v>
      </c>
      <c r="C76" s="31"/>
      <c r="D76" s="32">
        <v>120008372</v>
      </c>
      <c r="E76" s="33">
        <v>120008372</v>
      </c>
      <c r="F76" s="33">
        <v>9093069</v>
      </c>
      <c r="G76" s="33">
        <v>11182636</v>
      </c>
      <c r="H76" s="33">
        <v>12419998</v>
      </c>
      <c r="I76" s="33">
        <v>32695703</v>
      </c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>
        <v>32695703</v>
      </c>
      <c r="W76" s="33">
        <v>30002088</v>
      </c>
      <c r="X76" s="33"/>
      <c r="Y76" s="32"/>
      <c r="Z76" s="34">
        <v>120008372</v>
      </c>
    </row>
    <row r="77" spans="1:26" ht="13.5" hidden="1">
      <c r="A77" s="36" t="s">
        <v>31</v>
      </c>
      <c r="B77" s="18">
        <v>23486448</v>
      </c>
      <c r="C77" s="18"/>
      <c r="D77" s="19">
        <v>23632983</v>
      </c>
      <c r="E77" s="20">
        <v>23632983</v>
      </c>
      <c r="F77" s="20">
        <v>1365918</v>
      </c>
      <c r="G77" s="20">
        <v>2460030</v>
      </c>
      <c r="H77" s="20">
        <v>4136178</v>
      </c>
      <c r="I77" s="20">
        <v>7962126</v>
      </c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>
        <v>7962126</v>
      </c>
      <c r="W77" s="20">
        <v>5908245</v>
      </c>
      <c r="X77" s="20"/>
      <c r="Y77" s="19"/>
      <c r="Z77" s="22">
        <v>23632983</v>
      </c>
    </row>
    <row r="78" spans="1:26" ht="13.5" hidden="1">
      <c r="A78" s="37" t="s">
        <v>32</v>
      </c>
      <c r="B78" s="18">
        <v>55878604</v>
      </c>
      <c r="C78" s="18"/>
      <c r="D78" s="19">
        <v>94659389</v>
      </c>
      <c r="E78" s="20">
        <v>94659389</v>
      </c>
      <c r="F78" s="20">
        <v>7502222</v>
      </c>
      <c r="G78" s="20">
        <v>8535453</v>
      </c>
      <c r="H78" s="20">
        <v>8130579</v>
      </c>
      <c r="I78" s="20">
        <v>24168254</v>
      </c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>
        <v>24168254</v>
      </c>
      <c r="W78" s="20">
        <v>23664843</v>
      </c>
      <c r="X78" s="20"/>
      <c r="Y78" s="19"/>
      <c r="Z78" s="22">
        <v>94659389</v>
      </c>
    </row>
    <row r="79" spans="1:26" ht="13.5" hidden="1">
      <c r="A79" s="38" t="s">
        <v>113</v>
      </c>
      <c r="B79" s="18">
        <v>55309192</v>
      </c>
      <c r="C79" s="18"/>
      <c r="D79" s="19">
        <v>65640501</v>
      </c>
      <c r="E79" s="20">
        <v>65640501</v>
      </c>
      <c r="F79" s="20">
        <v>5536882</v>
      </c>
      <c r="G79" s="20">
        <v>6285409</v>
      </c>
      <c r="H79" s="20">
        <v>5761917</v>
      </c>
      <c r="I79" s="20">
        <v>17584208</v>
      </c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>
        <v>17584208</v>
      </c>
      <c r="W79" s="20">
        <v>16410123</v>
      </c>
      <c r="X79" s="20"/>
      <c r="Y79" s="19"/>
      <c r="Z79" s="22">
        <v>65640501</v>
      </c>
    </row>
    <row r="80" spans="1:26" ht="13.5" hidden="1">
      <c r="A80" s="38" t="s">
        <v>114</v>
      </c>
      <c r="B80" s="18">
        <v>11021871</v>
      </c>
      <c r="C80" s="18"/>
      <c r="D80" s="19">
        <v>12314474</v>
      </c>
      <c r="E80" s="20">
        <v>12314474</v>
      </c>
      <c r="F80" s="20">
        <v>889309</v>
      </c>
      <c r="G80" s="20">
        <v>919903</v>
      </c>
      <c r="H80" s="20">
        <v>870284</v>
      </c>
      <c r="I80" s="20">
        <v>2679496</v>
      </c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>
        <v>2679496</v>
      </c>
      <c r="W80" s="20">
        <v>3078618</v>
      </c>
      <c r="X80" s="20"/>
      <c r="Y80" s="19"/>
      <c r="Z80" s="22">
        <v>12314474</v>
      </c>
    </row>
    <row r="81" spans="1:26" ht="13.5" hidden="1">
      <c r="A81" s="38" t="s">
        <v>115</v>
      </c>
      <c r="B81" s="18">
        <v>8273450</v>
      </c>
      <c r="C81" s="18"/>
      <c r="D81" s="19">
        <v>11320250</v>
      </c>
      <c r="E81" s="20">
        <v>11320250</v>
      </c>
      <c r="F81" s="20">
        <v>789227</v>
      </c>
      <c r="G81" s="20">
        <v>960837</v>
      </c>
      <c r="H81" s="20">
        <v>1113380</v>
      </c>
      <c r="I81" s="20">
        <v>2863444</v>
      </c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>
        <v>2863444</v>
      </c>
      <c r="W81" s="20">
        <v>2830062</v>
      </c>
      <c r="X81" s="20"/>
      <c r="Y81" s="19"/>
      <c r="Z81" s="22">
        <v>11320250</v>
      </c>
    </row>
    <row r="82" spans="1:26" ht="13.5" hidden="1">
      <c r="A82" s="38" t="s">
        <v>116</v>
      </c>
      <c r="B82" s="18">
        <v>4346477</v>
      </c>
      <c r="C82" s="18"/>
      <c r="D82" s="19">
        <v>5384164</v>
      </c>
      <c r="E82" s="20">
        <v>5384164</v>
      </c>
      <c r="F82" s="20">
        <v>286804</v>
      </c>
      <c r="G82" s="20">
        <v>369304</v>
      </c>
      <c r="H82" s="20">
        <v>384998</v>
      </c>
      <c r="I82" s="20">
        <v>1041106</v>
      </c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>
        <v>1041106</v>
      </c>
      <c r="W82" s="20">
        <v>1346040</v>
      </c>
      <c r="X82" s="20"/>
      <c r="Y82" s="19"/>
      <c r="Z82" s="22">
        <v>5384164</v>
      </c>
    </row>
    <row r="83" spans="1:26" ht="13.5" hidden="1">
      <c r="A83" s="38" t="s">
        <v>117</v>
      </c>
      <c r="B83" s="18">
        <v>-23072386</v>
      </c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118</v>
      </c>
      <c r="B84" s="27">
        <v>1858351</v>
      </c>
      <c r="C84" s="27"/>
      <c r="D84" s="28">
        <v>1716000</v>
      </c>
      <c r="E84" s="29">
        <v>1716000</v>
      </c>
      <c r="F84" s="29">
        <v>224929</v>
      </c>
      <c r="G84" s="29">
        <v>187153</v>
      </c>
      <c r="H84" s="29">
        <v>153241</v>
      </c>
      <c r="I84" s="29">
        <v>565323</v>
      </c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>
        <v>565323</v>
      </c>
      <c r="W84" s="29">
        <v>429000</v>
      </c>
      <c r="X84" s="29"/>
      <c r="Y84" s="28"/>
      <c r="Z84" s="30">
        <v>1716000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133" t="s">
        <v>67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30190343</v>
      </c>
      <c r="C5" s="18">
        <v>0</v>
      </c>
      <c r="D5" s="58">
        <v>32353733</v>
      </c>
      <c r="E5" s="59">
        <v>32353733</v>
      </c>
      <c r="F5" s="59">
        <v>4595393</v>
      </c>
      <c r="G5" s="59">
        <v>2274349</v>
      </c>
      <c r="H5" s="59">
        <v>2385791</v>
      </c>
      <c r="I5" s="59">
        <v>9255533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9255533</v>
      </c>
      <c r="W5" s="59">
        <v>8084559</v>
      </c>
      <c r="X5" s="59">
        <v>1170974</v>
      </c>
      <c r="Y5" s="60">
        <v>14.48</v>
      </c>
      <c r="Z5" s="61">
        <v>32353733</v>
      </c>
    </row>
    <row r="6" spans="1:26" ht="13.5">
      <c r="A6" s="57" t="s">
        <v>32</v>
      </c>
      <c r="B6" s="18">
        <v>78868882</v>
      </c>
      <c r="C6" s="18">
        <v>0</v>
      </c>
      <c r="D6" s="58">
        <v>94090970</v>
      </c>
      <c r="E6" s="59">
        <v>94090970</v>
      </c>
      <c r="F6" s="59">
        <v>7931788</v>
      </c>
      <c r="G6" s="59">
        <v>8682837</v>
      </c>
      <c r="H6" s="59">
        <v>7680924</v>
      </c>
      <c r="I6" s="59">
        <v>24295549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24295549</v>
      </c>
      <c r="W6" s="59">
        <v>24276575</v>
      </c>
      <c r="X6" s="59">
        <v>18974</v>
      </c>
      <c r="Y6" s="60">
        <v>0.08</v>
      </c>
      <c r="Z6" s="61">
        <v>94090970</v>
      </c>
    </row>
    <row r="7" spans="1:26" ht="13.5">
      <c r="A7" s="57" t="s">
        <v>33</v>
      </c>
      <c r="B7" s="18">
        <v>242295</v>
      </c>
      <c r="C7" s="18">
        <v>0</v>
      </c>
      <c r="D7" s="58">
        <v>289380</v>
      </c>
      <c r="E7" s="59">
        <v>289380</v>
      </c>
      <c r="F7" s="59">
        <v>5859</v>
      </c>
      <c r="G7" s="59">
        <v>29423</v>
      </c>
      <c r="H7" s="59">
        <v>24114</v>
      </c>
      <c r="I7" s="59">
        <v>59396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59396</v>
      </c>
      <c r="W7" s="59">
        <v>84377</v>
      </c>
      <c r="X7" s="59">
        <v>-24981</v>
      </c>
      <c r="Y7" s="60">
        <v>-29.61</v>
      </c>
      <c r="Z7" s="61">
        <v>289380</v>
      </c>
    </row>
    <row r="8" spans="1:26" ht="13.5">
      <c r="A8" s="57" t="s">
        <v>34</v>
      </c>
      <c r="B8" s="18">
        <v>50220121</v>
      </c>
      <c r="C8" s="18">
        <v>0</v>
      </c>
      <c r="D8" s="58">
        <v>44510000</v>
      </c>
      <c r="E8" s="59">
        <v>44510000</v>
      </c>
      <c r="F8" s="59">
        <v>16236000</v>
      </c>
      <c r="G8" s="59">
        <v>634000</v>
      </c>
      <c r="H8" s="59">
        <v>531000</v>
      </c>
      <c r="I8" s="59">
        <v>17401000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17401000</v>
      </c>
      <c r="W8" s="59">
        <v>15716000</v>
      </c>
      <c r="X8" s="59">
        <v>1685000</v>
      </c>
      <c r="Y8" s="60">
        <v>10.72</v>
      </c>
      <c r="Z8" s="61">
        <v>44510000</v>
      </c>
    </row>
    <row r="9" spans="1:26" ht="13.5">
      <c r="A9" s="57" t="s">
        <v>35</v>
      </c>
      <c r="B9" s="18">
        <v>12601658</v>
      </c>
      <c r="C9" s="18">
        <v>0</v>
      </c>
      <c r="D9" s="58">
        <v>16180517</v>
      </c>
      <c r="E9" s="59">
        <v>16180517</v>
      </c>
      <c r="F9" s="59">
        <v>1148833</v>
      </c>
      <c r="G9" s="59">
        <v>782950</v>
      </c>
      <c r="H9" s="59">
        <v>1333548</v>
      </c>
      <c r="I9" s="59">
        <v>3265331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3265331</v>
      </c>
      <c r="W9" s="59">
        <v>2538292</v>
      </c>
      <c r="X9" s="59">
        <v>727039</v>
      </c>
      <c r="Y9" s="60">
        <v>28.64</v>
      </c>
      <c r="Z9" s="61">
        <v>16180517</v>
      </c>
    </row>
    <row r="10" spans="1:26" ht="25.5">
      <c r="A10" s="62" t="s">
        <v>105</v>
      </c>
      <c r="B10" s="63">
        <f>SUM(B5:B9)</f>
        <v>172123299</v>
      </c>
      <c r="C10" s="63">
        <f>SUM(C5:C9)</f>
        <v>0</v>
      </c>
      <c r="D10" s="64">
        <f aca="true" t="shared" si="0" ref="D10:Z10">SUM(D5:D9)</f>
        <v>187424600</v>
      </c>
      <c r="E10" s="65">
        <f t="shared" si="0"/>
        <v>187424600</v>
      </c>
      <c r="F10" s="65">
        <f t="shared" si="0"/>
        <v>29917873</v>
      </c>
      <c r="G10" s="65">
        <f t="shared" si="0"/>
        <v>12403559</v>
      </c>
      <c r="H10" s="65">
        <f t="shared" si="0"/>
        <v>11955377</v>
      </c>
      <c r="I10" s="65">
        <f t="shared" si="0"/>
        <v>54276809</v>
      </c>
      <c r="J10" s="65">
        <f t="shared" si="0"/>
        <v>0</v>
      </c>
      <c r="K10" s="65">
        <f t="shared" si="0"/>
        <v>0</v>
      </c>
      <c r="L10" s="65">
        <f t="shared" si="0"/>
        <v>0</v>
      </c>
      <c r="M10" s="65">
        <f t="shared" si="0"/>
        <v>0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54276809</v>
      </c>
      <c r="W10" s="65">
        <f t="shared" si="0"/>
        <v>50699803</v>
      </c>
      <c r="X10" s="65">
        <f t="shared" si="0"/>
        <v>3577006</v>
      </c>
      <c r="Y10" s="66">
        <f>+IF(W10&lt;&gt;0,(X10/W10)*100,0)</f>
        <v>7.055266072730106</v>
      </c>
      <c r="Z10" s="67">
        <f t="shared" si="0"/>
        <v>187424600</v>
      </c>
    </row>
    <row r="11" spans="1:26" ht="13.5">
      <c r="A11" s="57" t="s">
        <v>36</v>
      </c>
      <c r="B11" s="18">
        <v>61942645</v>
      </c>
      <c r="C11" s="18">
        <v>0</v>
      </c>
      <c r="D11" s="58">
        <v>66682616</v>
      </c>
      <c r="E11" s="59">
        <v>66682616</v>
      </c>
      <c r="F11" s="59">
        <v>5027141</v>
      </c>
      <c r="G11" s="59">
        <v>5001880</v>
      </c>
      <c r="H11" s="59">
        <v>5160320</v>
      </c>
      <c r="I11" s="59">
        <v>15189341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15189341</v>
      </c>
      <c r="W11" s="59">
        <v>16011480</v>
      </c>
      <c r="X11" s="59">
        <v>-822139</v>
      </c>
      <c r="Y11" s="60">
        <v>-5.13</v>
      </c>
      <c r="Z11" s="61">
        <v>66682616</v>
      </c>
    </row>
    <row r="12" spans="1:26" ht="13.5">
      <c r="A12" s="57" t="s">
        <v>37</v>
      </c>
      <c r="B12" s="18">
        <v>4046974</v>
      </c>
      <c r="C12" s="18">
        <v>0</v>
      </c>
      <c r="D12" s="58">
        <v>4451012</v>
      </c>
      <c r="E12" s="59">
        <v>4451012</v>
      </c>
      <c r="F12" s="59">
        <v>338353</v>
      </c>
      <c r="G12" s="59">
        <v>338353</v>
      </c>
      <c r="H12" s="59">
        <v>329090</v>
      </c>
      <c r="I12" s="59">
        <v>1005796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1005796</v>
      </c>
      <c r="W12" s="59">
        <v>1113000</v>
      </c>
      <c r="X12" s="59">
        <v>-107204</v>
      </c>
      <c r="Y12" s="60">
        <v>-9.63</v>
      </c>
      <c r="Z12" s="61">
        <v>4451012</v>
      </c>
    </row>
    <row r="13" spans="1:26" ht="13.5">
      <c r="A13" s="57" t="s">
        <v>106</v>
      </c>
      <c r="B13" s="18">
        <v>13592473</v>
      </c>
      <c r="C13" s="18">
        <v>0</v>
      </c>
      <c r="D13" s="58">
        <v>15248000</v>
      </c>
      <c r="E13" s="59">
        <v>15248000</v>
      </c>
      <c r="F13" s="59">
        <v>1103999</v>
      </c>
      <c r="G13" s="59">
        <v>1103999</v>
      </c>
      <c r="H13" s="59">
        <v>1103999</v>
      </c>
      <c r="I13" s="59">
        <v>3311997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3311997</v>
      </c>
      <c r="W13" s="59">
        <v>3810000</v>
      </c>
      <c r="X13" s="59">
        <v>-498003</v>
      </c>
      <c r="Y13" s="60">
        <v>-13.07</v>
      </c>
      <c r="Z13" s="61">
        <v>15248000</v>
      </c>
    </row>
    <row r="14" spans="1:26" ht="13.5">
      <c r="A14" s="57" t="s">
        <v>38</v>
      </c>
      <c r="B14" s="18">
        <v>4810137</v>
      </c>
      <c r="C14" s="18">
        <v>0</v>
      </c>
      <c r="D14" s="58">
        <v>4320000</v>
      </c>
      <c r="E14" s="59">
        <v>4320000</v>
      </c>
      <c r="F14" s="59">
        <v>291228</v>
      </c>
      <c r="G14" s="59">
        <v>287890</v>
      </c>
      <c r="H14" s="59">
        <v>1024805</v>
      </c>
      <c r="I14" s="59">
        <v>1603923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1603923</v>
      </c>
      <c r="W14" s="59">
        <v>1653000</v>
      </c>
      <c r="X14" s="59">
        <v>-49077</v>
      </c>
      <c r="Y14" s="60">
        <v>-2.97</v>
      </c>
      <c r="Z14" s="61">
        <v>4320000</v>
      </c>
    </row>
    <row r="15" spans="1:26" ht="13.5">
      <c r="A15" s="57" t="s">
        <v>39</v>
      </c>
      <c r="B15" s="18">
        <v>56019912</v>
      </c>
      <c r="C15" s="18">
        <v>0</v>
      </c>
      <c r="D15" s="58">
        <v>55000000</v>
      </c>
      <c r="E15" s="59">
        <v>55000000</v>
      </c>
      <c r="F15" s="59">
        <v>1394936</v>
      </c>
      <c r="G15" s="59">
        <v>1809309</v>
      </c>
      <c r="H15" s="59">
        <v>1443794</v>
      </c>
      <c r="I15" s="59">
        <v>4648039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4648039</v>
      </c>
      <c r="W15" s="59">
        <v>14718404</v>
      </c>
      <c r="X15" s="59">
        <v>-10070365</v>
      </c>
      <c r="Y15" s="60">
        <v>-68.42</v>
      </c>
      <c r="Z15" s="61">
        <v>55000000</v>
      </c>
    </row>
    <row r="16" spans="1:26" ht="13.5">
      <c r="A16" s="68" t="s">
        <v>40</v>
      </c>
      <c r="B16" s="18">
        <v>0</v>
      </c>
      <c r="C16" s="18">
        <v>0</v>
      </c>
      <c r="D16" s="58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>
        <v>0</v>
      </c>
      <c r="X16" s="59">
        <v>0</v>
      </c>
      <c r="Y16" s="60">
        <v>0</v>
      </c>
      <c r="Z16" s="61">
        <v>0</v>
      </c>
    </row>
    <row r="17" spans="1:26" ht="13.5">
      <c r="A17" s="57" t="s">
        <v>41</v>
      </c>
      <c r="B17" s="18">
        <v>61886211</v>
      </c>
      <c r="C17" s="18">
        <v>0</v>
      </c>
      <c r="D17" s="58">
        <v>41700000</v>
      </c>
      <c r="E17" s="59">
        <v>41700000</v>
      </c>
      <c r="F17" s="59">
        <v>1794232</v>
      </c>
      <c r="G17" s="59">
        <v>3575479</v>
      </c>
      <c r="H17" s="59">
        <v>2868332</v>
      </c>
      <c r="I17" s="59">
        <v>8238043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8238043</v>
      </c>
      <c r="W17" s="59">
        <v>7920461</v>
      </c>
      <c r="X17" s="59">
        <v>317582</v>
      </c>
      <c r="Y17" s="60">
        <v>4.01</v>
      </c>
      <c r="Z17" s="61">
        <v>41700000</v>
      </c>
    </row>
    <row r="18" spans="1:26" ht="13.5">
      <c r="A18" s="69" t="s">
        <v>42</v>
      </c>
      <c r="B18" s="70">
        <f>SUM(B11:B17)</f>
        <v>202298352</v>
      </c>
      <c r="C18" s="70">
        <f>SUM(C11:C17)</f>
        <v>0</v>
      </c>
      <c r="D18" s="71">
        <f aca="true" t="shared" si="1" ref="D18:Z18">SUM(D11:D17)</f>
        <v>187401628</v>
      </c>
      <c r="E18" s="72">
        <f t="shared" si="1"/>
        <v>187401628</v>
      </c>
      <c r="F18" s="72">
        <f t="shared" si="1"/>
        <v>9949889</v>
      </c>
      <c r="G18" s="72">
        <f t="shared" si="1"/>
        <v>12116910</v>
      </c>
      <c r="H18" s="72">
        <f t="shared" si="1"/>
        <v>11930340</v>
      </c>
      <c r="I18" s="72">
        <f t="shared" si="1"/>
        <v>33997139</v>
      </c>
      <c r="J18" s="72">
        <f t="shared" si="1"/>
        <v>0</v>
      </c>
      <c r="K18" s="72">
        <f t="shared" si="1"/>
        <v>0</v>
      </c>
      <c r="L18" s="72">
        <f t="shared" si="1"/>
        <v>0</v>
      </c>
      <c r="M18" s="72">
        <f t="shared" si="1"/>
        <v>0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33997139</v>
      </c>
      <c r="W18" s="72">
        <f t="shared" si="1"/>
        <v>45226345</v>
      </c>
      <c r="X18" s="72">
        <f t="shared" si="1"/>
        <v>-11229206</v>
      </c>
      <c r="Y18" s="66">
        <f>+IF(W18&lt;&gt;0,(X18/W18)*100,0)</f>
        <v>-24.828904480342153</v>
      </c>
      <c r="Z18" s="73">
        <f t="shared" si="1"/>
        <v>187401628</v>
      </c>
    </row>
    <row r="19" spans="1:26" ht="13.5">
      <c r="A19" s="69" t="s">
        <v>43</v>
      </c>
      <c r="B19" s="74">
        <f>+B10-B18</f>
        <v>-30175053</v>
      </c>
      <c r="C19" s="74">
        <f>+C10-C18</f>
        <v>0</v>
      </c>
      <c r="D19" s="75">
        <f aca="true" t="shared" si="2" ref="D19:Z19">+D10-D18</f>
        <v>22972</v>
      </c>
      <c r="E19" s="76">
        <f t="shared" si="2"/>
        <v>22972</v>
      </c>
      <c r="F19" s="76">
        <f t="shared" si="2"/>
        <v>19967984</v>
      </c>
      <c r="G19" s="76">
        <f t="shared" si="2"/>
        <v>286649</v>
      </c>
      <c r="H19" s="76">
        <f t="shared" si="2"/>
        <v>25037</v>
      </c>
      <c r="I19" s="76">
        <f t="shared" si="2"/>
        <v>20279670</v>
      </c>
      <c r="J19" s="76">
        <f t="shared" si="2"/>
        <v>0</v>
      </c>
      <c r="K19" s="76">
        <f t="shared" si="2"/>
        <v>0</v>
      </c>
      <c r="L19" s="76">
        <f t="shared" si="2"/>
        <v>0</v>
      </c>
      <c r="M19" s="76">
        <f t="shared" si="2"/>
        <v>0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20279670</v>
      </c>
      <c r="W19" s="76">
        <f>IF(E10=E18,0,W10-W18)</f>
        <v>5473458</v>
      </c>
      <c r="X19" s="76">
        <f t="shared" si="2"/>
        <v>14806212</v>
      </c>
      <c r="Y19" s="77">
        <f>+IF(W19&lt;&gt;0,(X19/W19)*100,0)</f>
        <v>270.5092831624907</v>
      </c>
      <c r="Z19" s="78">
        <f t="shared" si="2"/>
        <v>22972</v>
      </c>
    </row>
    <row r="20" spans="1:26" ht="13.5">
      <c r="A20" s="57" t="s">
        <v>44</v>
      </c>
      <c r="B20" s="18">
        <v>33268129</v>
      </c>
      <c r="C20" s="18">
        <v>0</v>
      </c>
      <c r="D20" s="58">
        <v>40902000</v>
      </c>
      <c r="E20" s="59">
        <v>40902000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>
        <v>20417583</v>
      </c>
      <c r="X20" s="59">
        <v>-20417583</v>
      </c>
      <c r="Y20" s="60">
        <v>-100</v>
      </c>
      <c r="Z20" s="61">
        <v>40902000</v>
      </c>
    </row>
    <row r="21" spans="1:26" ht="13.5">
      <c r="A21" s="57" t="s">
        <v>107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>
        <v>0</v>
      </c>
      <c r="X21" s="81">
        <v>0</v>
      </c>
      <c r="Y21" s="82">
        <v>0</v>
      </c>
      <c r="Z21" s="83">
        <v>0</v>
      </c>
    </row>
    <row r="22" spans="1:26" ht="25.5">
      <c r="A22" s="84" t="s">
        <v>108</v>
      </c>
      <c r="B22" s="85">
        <f>SUM(B19:B21)</f>
        <v>3093076</v>
      </c>
      <c r="C22" s="85">
        <f>SUM(C19:C21)</f>
        <v>0</v>
      </c>
      <c r="D22" s="86">
        <f aca="true" t="shared" si="3" ref="D22:Z22">SUM(D19:D21)</f>
        <v>40924972</v>
      </c>
      <c r="E22" s="87">
        <f t="shared" si="3"/>
        <v>40924972</v>
      </c>
      <c r="F22" s="87">
        <f t="shared" si="3"/>
        <v>19967984</v>
      </c>
      <c r="G22" s="87">
        <f t="shared" si="3"/>
        <v>286649</v>
      </c>
      <c r="H22" s="87">
        <f t="shared" si="3"/>
        <v>25037</v>
      </c>
      <c r="I22" s="87">
        <f t="shared" si="3"/>
        <v>20279670</v>
      </c>
      <c r="J22" s="87">
        <f t="shared" si="3"/>
        <v>0</v>
      </c>
      <c r="K22" s="87">
        <f t="shared" si="3"/>
        <v>0</v>
      </c>
      <c r="L22" s="87">
        <f t="shared" si="3"/>
        <v>0</v>
      </c>
      <c r="M22" s="87">
        <f t="shared" si="3"/>
        <v>0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20279670</v>
      </c>
      <c r="W22" s="87">
        <f t="shared" si="3"/>
        <v>25891041</v>
      </c>
      <c r="X22" s="87">
        <f t="shared" si="3"/>
        <v>-5611371</v>
      </c>
      <c r="Y22" s="88">
        <f>+IF(W22&lt;&gt;0,(X22/W22)*100,0)</f>
        <v>-21.6730219538102</v>
      </c>
      <c r="Z22" s="89">
        <f t="shared" si="3"/>
        <v>40924972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3093076</v>
      </c>
      <c r="C24" s="74">
        <f>SUM(C22:C23)</f>
        <v>0</v>
      </c>
      <c r="D24" s="75">
        <f aca="true" t="shared" si="4" ref="D24:Z24">SUM(D22:D23)</f>
        <v>40924972</v>
      </c>
      <c r="E24" s="76">
        <f t="shared" si="4"/>
        <v>40924972</v>
      </c>
      <c r="F24" s="76">
        <f t="shared" si="4"/>
        <v>19967984</v>
      </c>
      <c r="G24" s="76">
        <f t="shared" si="4"/>
        <v>286649</v>
      </c>
      <c r="H24" s="76">
        <f t="shared" si="4"/>
        <v>25037</v>
      </c>
      <c r="I24" s="76">
        <f t="shared" si="4"/>
        <v>20279670</v>
      </c>
      <c r="J24" s="76">
        <f t="shared" si="4"/>
        <v>0</v>
      </c>
      <c r="K24" s="76">
        <f t="shared" si="4"/>
        <v>0</v>
      </c>
      <c r="L24" s="76">
        <f t="shared" si="4"/>
        <v>0</v>
      </c>
      <c r="M24" s="76">
        <f t="shared" si="4"/>
        <v>0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20279670</v>
      </c>
      <c r="W24" s="76">
        <f t="shared" si="4"/>
        <v>25891041</v>
      </c>
      <c r="X24" s="76">
        <f t="shared" si="4"/>
        <v>-5611371</v>
      </c>
      <c r="Y24" s="77">
        <f>+IF(W24&lt;&gt;0,(X24/W24)*100,0)</f>
        <v>-21.6730219538102</v>
      </c>
      <c r="Z24" s="78">
        <f t="shared" si="4"/>
        <v>40924972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109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36242732</v>
      </c>
      <c r="C27" s="21">
        <v>0</v>
      </c>
      <c r="D27" s="98">
        <v>50183781</v>
      </c>
      <c r="E27" s="99">
        <v>50183781</v>
      </c>
      <c r="F27" s="99">
        <v>865983</v>
      </c>
      <c r="G27" s="99">
        <v>2373750</v>
      </c>
      <c r="H27" s="99">
        <v>2388204</v>
      </c>
      <c r="I27" s="99">
        <v>5627937</v>
      </c>
      <c r="J27" s="99">
        <v>0</v>
      </c>
      <c r="K27" s="99">
        <v>0</v>
      </c>
      <c r="L27" s="99">
        <v>0</v>
      </c>
      <c r="M27" s="99">
        <v>0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5627937</v>
      </c>
      <c r="W27" s="99">
        <v>230000</v>
      </c>
      <c r="X27" s="99">
        <v>5397937</v>
      </c>
      <c r="Y27" s="100">
        <v>2346.93</v>
      </c>
      <c r="Z27" s="101">
        <v>50183781</v>
      </c>
    </row>
    <row r="28" spans="1:26" ht="13.5">
      <c r="A28" s="102" t="s">
        <v>44</v>
      </c>
      <c r="B28" s="18">
        <v>33433129</v>
      </c>
      <c r="C28" s="18">
        <v>0</v>
      </c>
      <c r="D28" s="58">
        <v>40953781</v>
      </c>
      <c r="E28" s="59">
        <v>40953781</v>
      </c>
      <c r="F28" s="59">
        <v>865983</v>
      </c>
      <c r="G28" s="59">
        <v>2288493</v>
      </c>
      <c r="H28" s="59">
        <v>2259514</v>
      </c>
      <c r="I28" s="59">
        <v>5413990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5413990</v>
      </c>
      <c r="W28" s="59">
        <v>0</v>
      </c>
      <c r="X28" s="59">
        <v>5413990</v>
      </c>
      <c r="Y28" s="60">
        <v>0</v>
      </c>
      <c r="Z28" s="61">
        <v>40953781</v>
      </c>
    </row>
    <row r="29" spans="1:26" ht="13.5">
      <c r="A29" s="57" t="s">
        <v>110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>
        <v>0</v>
      </c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1083603</v>
      </c>
      <c r="C30" s="18">
        <v>0</v>
      </c>
      <c r="D30" s="58">
        <v>7790000</v>
      </c>
      <c r="E30" s="59">
        <v>7790000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0</v>
      </c>
      <c r="X30" s="59">
        <v>0</v>
      </c>
      <c r="Y30" s="60">
        <v>0</v>
      </c>
      <c r="Z30" s="61">
        <v>7790000</v>
      </c>
    </row>
    <row r="31" spans="1:26" ht="13.5">
      <c r="A31" s="57" t="s">
        <v>49</v>
      </c>
      <c r="B31" s="18">
        <v>1726000</v>
      </c>
      <c r="C31" s="18">
        <v>0</v>
      </c>
      <c r="D31" s="58">
        <v>1440000</v>
      </c>
      <c r="E31" s="59">
        <v>1440000</v>
      </c>
      <c r="F31" s="59">
        <v>0</v>
      </c>
      <c r="G31" s="59">
        <v>85257</v>
      </c>
      <c r="H31" s="59">
        <v>128690</v>
      </c>
      <c r="I31" s="59">
        <v>213947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213947</v>
      </c>
      <c r="W31" s="59">
        <v>0</v>
      </c>
      <c r="X31" s="59">
        <v>213947</v>
      </c>
      <c r="Y31" s="60">
        <v>0</v>
      </c>
      <c r="Z31" s="61">
        <v>1440000</v>
      </c>
    </row>
    <row r="32" spans="1:26" ht="13.5">
      <c r="A32" s="69" t="s">
        <v>50</v>
      </c>
      <c r="B32" s="21">
        <f>SUM(B28:B31)</f>
        <v>36242732</v>
      </c>
      <c r="C32" s="21">
        <f>SUM(C28:C31)</f>
        <v>0</v>
      </c>
      <c r="D32" s="98">
        <f aca="true" t="shared" si="5" ref="D32:Z32">SUM(D28:D31)</f>
        <v>50183781</v>
      </c>
      <c r="E32" s="99">
        <f t="shared" si="5"/>
        <v>50183781</v>
      </c>
      <c r="F32" s="99">
        <f t="shared" si="5"/>
        <v>865983</v>
      </c>
      <c r="G32" s="99">
        <f t="shared" si="5"/>
        <v>2373750</v>
      </c>
      <c r="H32" s="99">
        <f t="shared" si="5"/>
        <v>2388204</v>
      </c>
      <c r="I32" s="99">
        <f t="shared" si="5"/>
        <v>5627937</v>
      </c>
      <c r="J32" s="99">
        <f t="shared" si="5"/>
        <v>0</v>
      </c>
      <c r="K32" s="99">
        <f t="shared" si="5"/>
        <v>0</v>
      </c>
      <c r="L32" s="99">
        <f t="shared" si="5"/>
        <v>0</v>
      </c>
      <c r="M32" s="99">
        <f t="shared" si="5"/>
        <v>0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5627937</v>
      </c>
      <c r="W32" s="99">
        <f t="shared" si="5"/>
        <v>0</v>
      </c>
      <c r="X32" s="99">
        <f t="shared" si="5"/>
        <v>5627937</v>
      </c>
      <c r="Y32" s="100">
        <f>+IF(W32&lt;&gt;0,(X32/W32)*100,0)</f>
        <v>0</v>
      </c>
      <c r="Z32" s="101">
        <f t="shared" si="5"/>
        <v>50183781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44561913</v>
      </c>
      <c r="C35" s="18">
        <v>0</v>
      </c>
      <c r="D35" s="58">
        <v>57678000</v>
      </c>
      <c r="E35" s="59">
        <v>57678000</v>
      </c>
      <c r="F35" s="59">
        <v>56243478</v>
      </c>
      <c r="G35" s="59">
        <v>51545880</v>
      </c>
      <c r="H35" s="59">
        <v>48286702</v>
      </c>
      <c r="I35" s="59">
        <v>48286702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48286702</v>
      </c>
      <c r="W35" s="59">
        <v>14419500</v>
      </c>
      <c r="X35" s="59">
        <v>33867202</v>
      </c>
      <c r="Y35" s="60">
        <v>234.87</v>
      </c>
      <c r="Z35" s="61">
        <v>57678000</v>
      </c>
    </row>
    <row r="36" spans="1:26" ht="13.5">
      <c r="A36" s="57" t="s">
        <v>53</v>
      </c>
      <c r="B36" s="18">
        <v>485909998</v>
      </c>
      <c r="C36" s="18">
        <v>0</v>
      </c>
      <c r="D36" s="58">
        <v>539349000</v>
      </c>
      <c r="E36" s="59">
        <v>539349000</v>
      </c>
      <c r="F36" s="59">
        <v>501256723</v>
      </c>
      <c r="G36" s="59">
        <v>500152724</v>
      </c>
      <c r="H36" s="59">
        <v>499048725</v>
      </c>
      <c r="I36" s="59">
        <v>499048725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499048725</v>
      </c>
      <c r="W36" s="59">
        <v>134837250</v>
      </c>
      <c r="X36" s="59">
        <v>364211475</v>
      </c>
      <c r="Y36" s="60">
        <v>270.11</v>
      </c>
      <c r="Z36" s="61">
        <v>539349000</v>
      </c>
    </row>
    <row r="37" spans="1:26" ht="13.5">
      <c r="A37" s="57" t="s">
        <v>54</v>
      </c>
      <c r="B37" s="18">
        <v>64626214</v>
      </c>
      <c r="C37" s="18">
        <v>0</v>
      </c>
      <c r="D37" s="58">
        <v>32011000</v>
      </c>
      <c r="E37" s="59">
        <v>32011000</v>
      </c>
      <c r="F37" s="59">
        <v>25485163</v>
      </c>
      <c r="G37" s="59">
        <v>22460838</v>
      </c>
      <c r="H37" s="59">
        <v>27651637</v>
      </c>
      <c r="I37" s="59">
        <v>27651637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27651637</v>
      </c>
      <c r="W37" s="59">
        <v>8002750</v>
      </c>
      <c r="X37" s="59">
        <v>19648887</v>
      </c>
      <c r="Y37" s="60">
        <v>245.53</v>
      </c>
      <c r="Z37" s="61">
        <v>32011000</v>
      </c>
    </row>
    <row r="38" spans="1:26" ht="13.5">
      <c r="A38" s="57" t="s">
        <v>55</v>
      </c>
      <c r="B38" s="18">
        <v>57661484</v>
      </c>
      <c r="C38" s="18">
        <v>0</v>
      </c>
      <c r="D38" s="58">
        <v>40619000</v>
      </c>
      <c r="E38" s="59">
        <v>40619000</v>
      </c>
      <c r="F38" s="59">
        <v>43124753</v>
      </c>
      <c r="G38" s="59">
        <v>42948275</v>
      </c>
      <c r="H38" s="59">
        <v>42563494</v>
      </c>
      <c r="I38" s="59">
        <v>42563494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42563494</v>
      </c>
      <c r="W38" s="59">
        <v>10154750</v>
      </c>
      <c r="X38" s="59">
        <v>32408744</v>
      </c>
      <c r="Y38" s="60">
        <v>319.15</v>
      </c>
      <c r="Z38" s="61">
        <v>40619000</v>
      </c>
    </row>
    <row r="39" spans="1:26" ht="13.5">
      <c r="A39" s="57" t="s">
        <v>56</v>
      </c>
      <c r="B39" s="18">
        <v>408184213</v>
      </c>
      <c r="C39" s="18">
        <v>0</v>
      </c>
      <c r="D39" s="58">
        <v>524397000</v>
      </c>
      <c r="E39" s="59">
        <v>524397000</v>
      </c>
      <c r="F39" s="59">
        <v>488890285</v>
      </c>
      <c r="G39" s="59">
        <v>486289491</v>
      </c>
      <c r="H39" s="59">
        <v>477120296</v>
      </c>
      <c r="I39" s="59">
        <v>477120296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477120296</v>
      </c>
      <c r="W39" s="59">
        <v>131099250</v>
      </c>
      <c r="X39" s="59">
        <v>346021046</v>
      </c>
      <c r="Y39" s="60">
        <v>263.94</v>
      </c>
      <c r="Z39" s="61">
        <v>524397000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35063351</v>
      </c>
      <c r="C42" s="18">
        <v>0</v>
      </c>
      <c r="D42" s="58">
        <v>52983988</v>
      </c>
      <c r="E42" s="59">
        <v>52983988</v>
      </c>
      <c r="F42" s="59">
        <v>9063854</v>
      </c>
      <c r="G42" s="59">
        <v>-3165246</v>
      </c>
      <c r="H42" s="59">
        <v>-4294722</v>
      </c>
      <c r="I42" s="59">
        <v>1603886</v>
      </c>
      <c r="J42" s="59">
        <v>0</v>
      </c>
      <c r="K42" s="59">
        <v>0</v>
      </c>
      <c r="L42" s="59">
        <v>0</v>
      </c>
      <c r="M42" s="59">
        <v>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1603886</v>
      </c>
      <c r="W42" s="59">
        <v>24565769</v>
      </c>
      <c r="X42" s="59">
        <v>-22961883</v>
      </c>
      <c r="Y42" s="60">
        <v>-93.47</v>
      </c>
      <c r="Z42" s="61">
        <v>52983988</v>
      </c>
    </row>
    <row r="43" spans="1:26" ht="13.5">
      <c r="A43" s="57" t="s">
        <v>59</v>
      </c>
      <c r="B43" s="18">
        <v>-34856831</v>
      </c>
      <c r="C43" s="18">
        <v>0</v>
      </c>
      <c r="D43" s="58">
        <v>-45031000</v>
      </c>
      <c r="E43" s="59">
        <v>-45031000</v>
      </c>
      <c r="F43" s="59">
        <v>-8334184</v>
      </c>
      <c r="G43" s="59">
        <v>1545548</v>
      </c>
      <c r="H43" s="59">
        <v>-270661</v>
      </c>
      <c r="I43" s="59">
        <v>-7059297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-7059297</v>
      </c>
      <c r="W43" s="59">
        <v>-230000</v>
      </c>
      <c r="X43" s="59">
        <v>-6829297</v>
      </c>
      <c r="Y43" s="60">
        <v>2969.26</v>
      </c>
      <c r="Z43" s="61">
        <v>-45031000</v>
      </c>
    </row>
    <row r="44" spans="1:26" ht="13.5">
      <c r="A44" s="57" t="s">
        <v>60</v>
      </c>
      <c r="B44" s="18">
        <v>-3275547</v>
      </c>
      <c r="C44" s="18">
        <v>0</v>
      </c>
      <c r="D44" s="58">
        <v>4780000</v>
      </c>
      <c r="E44" s="59">
        <v>4780000</v>
      </c>
      <c r="F44" s="59">
        <v>-176096</v>
      </c>
      <c r="G44" s="59">
        <v>-176477</v>
      </c>
      <c r="H44" s="59">
        <v>-758371</v>
      </c>
      <c r="I44" s="59">
        <v>-1110944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-1110944</v>
      </c>
      <c r="W44" s="59">
        <v>-1006585</v>
      </c>
      <c r="X44" s="59">
        <v>-104359</v>
      </c>
      <c r="Y44" s="60">
        <v>10.37</v>
      </c>
      <c r="Z44" s="61">
        <v>4780000</v>
      </c>
    </row>
    <row r="45" spans="1:26" ht="13.5">
      <c r="A45" s="69" t="s">
        <v>61</v>
      </c>
      <c r="B45" s="21">
        <v>3606741</v>
      </c>
      <c r="C45" s="21">
        <v>0</v>
      </c>
      <c r="D45" s="98">
        <v>17732988</v>
      </c>
      <c r="E45" s="99">
        <v>17732988</v>
      </c>
      <c r="F45" s="99">
        <v>2160289</v>
      </c>
      <c r="G45" s="99">
        <v>364114</v>
      </c>
      <c r="H45" s="99">
        <v>-4959640</v>
      </c>
      <c r="I45" s="99">
        <v>-4959640</v>
      </c>
      <c r="J45" s="99">
        <v>0</v>
      </c>
      <c r="K45" s="99">
        <v>0</v>
      </c>
      <c r="L45" s="99">
        <v>0</v>
      </c>
      <c r="M45" s="99">
        <v>0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-4959640</v>
      </c>
      <c r="W45" s="99">
        <v>28329184</v>
      </c>
      <c r="X45" s="99">
        <v>-33288824</v>
      </c>
      <c r="Y45" s="100">
        <v>-117.51</v>
      </c>
      <c r="Z45" s="101">
        <v>17732988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111</v>
      </c>
      <c r="B47" s="114" t="s">
        <v>96</v>
      </c>
      <c r="C47" s="114"/>
      <c r="D47" s="115" t="s">
        <v>97</v>
      </c>
      <c r="E47" s="116" t="s">
        <v>98</v>
      </c>
      <c r="F47" s="117"/>
      <c r="G47" s="117"/>
      <c r="H47" s="117"/>
      <c r="I47" s="118" t="s">
        <v>99</v>
      </c>
      <c r="J47" s="117"/>
      <c r="K47" s="117"/>
      <c r="L47" s="117"/>
      <c r="M47" s="119"/>
      <c r="N47" s="119"/>
      <c r="O47" s="119"/>
      <c r="P47" s="119"/>
      <c r="Q47" s="119"/>
      <c r="R47" s="119"/>
      <c r="S47" s="119"/>
      <c r="T47" s="119"/>
      <c r="U47" s="119"/>
      <c r="V47" s="118" t="s">
        <v>100</v>
      </c>
      <c r="W47" s="118" t="s">
        <v>101</v>
      </c>
      <c r="X47" s="118" t="s">
        <v>102</v>
      </c>
      <c r="Y47" s="118" t="s">
        <v>103</v>
      </c>
      <c r="Z47" s="120" t="s">
        <v>104</v>
      </c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8892656</v>
      </c>
      <c r="C49" s="51">
        <v>0</v>
      </c>
      <c r="D49" s="128">
        <v>4377756</v>
      </c>
      <c r="E49" s="53">
        <v>4273302</v>
      </c>
      <c r="F49" s="53">
        <v>0</v>
      </c>
      <c r="G49" s="53">
        <v>0</v>
      </c>
      <c r="H49" s="53">
        <v>0</v>
      </c>
      <c r="I49" s="53">
        <v>2255078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1915486</v>
      </c>
      <c r="W49" s="53">
        <v>1971239</v>
      </c>
      <c r="X49" s="53">
        <v>1732413</v>
      </c>
      <c r="Y49" s="53">
        <v>33431485</v>
      </c>
      <c r="Z49" s="129">
        <v>58849415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10688427</v>
      </c>
      <c r="C51" s="51">
        <v>0</v>
      </c>
      <c r="D51" s="128">
        <v>6186900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29">
        <v>16875327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112</v>
      </c>
      <c r="B58" s="5">
        <f>IF(B67=0,0,+(B76/B67)*100)</f>
        <v>94.45505661694477</v>
      </c>
      <c r="C58" s="5">
        <f>IF(C67=0,0,+(C76/C67)*100)</f>
        <v>0</v>
      </c>
      <c r="D58" s="6">
        <f aca="true" t="shared" si="6" ref="D58:Z58">IF(D67=0,0,+(D76/D67)*100)</f>
        <v>92.38578201773387</v>
      </c>
      <c r="E58" s="7">
        <f t="shared" si="6"/>
        <v>92.38578201773387</v>
      </c>
      <c r="F58" s="7">
        <f t="shared" si="6"/>
        <v>76.00915410324616</v>
      </c>
      <c r="G58" s="7">
        <f t="shared" si="6"/>
        <v>92.9308354577573</v>
      </c>
      <c r="H58" s="7">
        <f t="shared" si="6"/>
        <v>110.68132624602039</v>
      </c>
      <c r="I58" s="7">
        <f t="shared" si="6"/>
        <v>91.94977604749124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91.94977604749124</v>
      </c>
      <c r="W58" s="7">
        <f t="shared" si="6"/>
        <v>83.04079980103192</v>
      </c>
      <c r="X58" s="7">
        <f t="shared" si="6"/>
        <v>0</v>
      </c>
      <c r="Y58" s="7">
        <f t="shared" si="6"/>
        <v>0</v>
      </c>
      <c r="Z58" s="8">
        <f t="shared" si="6"/>
        <v>92.38578201773387</v>
      </c>
    </row>
    <row r="59" spans="1:26" ht="13.5">
      <c r="A59" s="36" t="s">
        <v>31</v>
      </c>
      <c r="B59" s="9">
        <f aca="true" t="shared" si="7" ref="B59:Z66">IF(B68=0,0,+(B77/B68)*100)</f>
        <v>88.96659107185367</v>
      </c>
      <c r="C59" s="9">
        <f t="shared" si="7"/>
        <v>0</v>
      </c>
      <c r="D59" s="2">
        <f t="shared" si="7"/>
        <v>91.99865746558518</v>
      </c>
      <c r="E59" s="10">
        <f t="shared" si="7"/>
        <v>91.99865746558518</v>
      </c>
      <c r="F59" s="10">
        <f t="shared" si="7"/>
        <v>45.0530346370811</v>
      </c>
      <c r="G59" s="10">
        <f t="shared" si="7"/>
        <v>111.36940724576571</v>
      </c>
      <c r="H59" s="10">
        <f t="shared" si="7"/>
        <v>112.59745719553808</v>
      </c>
      <c r="I59" s="10">
        <f t="shared" si="7"/>
        <v>78.75973215156816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78.75973215156816</v>
      </c>
      <c r="W59" s="10">
        <f t="shared" si="7"/>
        <v>89.42125352786714</v>
      </c>
      <c r="X59" s="10">
        <f t="shared" si="7"/>
        <v>0</v>
      </c>
      <c r="Y59" s="10">
        <f t="shared" si="7"/>
        <v>0</v>
      </c>
      <c r="Z59" s="11">
        <f t="shared" si="7"/>
        <v>91.99865746558518</v>
      </c>
    </row>
    <row r="60" spans="1:26" ht="13.5">
      <c r="A60" s="37" t="s">
        <v>32</v>
      </c>
      <c r="B60" s="12">
        <f t="shared" si="7"/>
        <v>96.36497192897954</v>
      </c>
      <c r="C60" s="12">
        <f t="shared" si="7"/>
        <v>0</v>
      </c>
      <c r="D60" s="3">
        <f t="shared" si="7"/>
        <v>92.55617196846839</v>
      </c>
      <c r="E60" s="13">
        <f t="shared" si="7"/>
        <v>92.55617196846839</v>
      </c>
      <c r="F60" s="13">
        <f t="shared" si="7"/>
        <v>95.82836808043785</v>
      </c>
      <c r="G60" s="13">
        <f t="shared" si="7"/>
        <v>90.1392597834095</v>
      </c>
      <c r="H60" s="13">
        <f t="shared" si="7"/>
        <v>112.58877187171751</v>
      </c>
      <c r="I60" s="13">
        <f t="shared" si="7"/>
        <v>99.09389575843707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99.09389575843707</v>
      </c>
      <c r="W60" s="13">
        <f t="shared" si="7"/>
        <v>82.31637781359086</v>
      </c>
      <c r="X60" s="13">
        <f t="shared" si="7"/>
        <v>0</v>
      </c>
      <c r="Y60" s="13">
        <f t="shared" si="7"/>
        <v>0</v>
      </c>
      <c r="Z60" s="14">
        <f t="shared" si="7"/>
        <v>92.55617196846839</v>
      </c>
    </row>
    <row r="61" spans="1:26" ht="13.5">
      <c r="A61" s="38" t="s">
        <v>113</v>
      </c>
      <c r="B61" s="12">
        <f t="shared" si="7"/>
        <v>0</v>
      </c>
      <c r="C61" s="12">
        <f t="shared" si="7"/>
        <v>0</v>
      </c>
      <c r="D61" s="3">
        <f t="shared" si="7"/>
        <v>92.00056657071559</v>
      </c>
      <c r="E61" s="13">
        <f t="shared" si="7"/>
        <v>92.00056657071559</v>
      </c>
      <c r="F61" s="13">
        <f t="shared" si="7"/>
        <v>92.48916671655779</v>
      </c>
      <c r="G61" s="13">
        <f t="shared" si="7"/>
        <v>93.95944955759093</v>
      </c>
      <c r="H61" s="13">
        <f t="shared" si="7"/>
        <v>127.91849901631755</v>
      </c>
      <c r="I61" s="13">
        <f t="shared" si="7"/>
        <v>103.46352614252852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103.46352614252852</v>
      </c>
      <c r="W61" s="13">
        <f t="shared" si="7"/>
        <v>90.46455831550165</v>
      </c>
      <c r="X61" s="13">
        <f t="shared" si="7"/>
        <v>0</v>
      </c>
      <c r="Y61" s="13">
        <f t="shared" si="7"/>
        <v>0</v>
      </c>
      <c r="Z61" s="14">
        <f t="shared" si="7"/>
        <v>92.00056657071559</v>
      </c>
    </row>
    <row r="62" spans="1:26" ht="13.5">
      <c r="A62" s="38" t="s">
        <v>114</v>
      </c>
      <c r="B62" s="12">
        <f t="shared" si="7"/>
        <v>0</v>
      </c>
      <c r="C62" s="12">
        <f t="shared" si="7"/>
        <v>0</v>
      </c>
      <c r="D62" s="3">
        <f t="shared" si="7"/>
        <v>91.99413266025135</v>
      </c>
      <c r="E62" s="13">
        <f t="shared" si="7"/>
        <v>91.99413266025135</v>
      </c>
      <c r="F62" s="13">
        <f t="shared" si="7"/>
        <v>99.4367253911078</v>
      </c>
      <c r="G62" s="13">
        <f t="shared" si="7"/>
        <v>72.21754381803248</v>
      </c>
      <c r="H62" s="13">
        <f t="shared" si="7"/>
        <v>74.37601757682165</v>
      </c>
      <c r="I62" s="13">
        <f t="shared" si="7"/>
        <v>80.68957845129515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80.68957845129515</v>
      </c>
      <c r="W62" s="13">
        <f t="shared" si="7"/>
        <v>46.61996440825937</v>
      </c>
      <c r="X62" s="13">
        <f t="shared" si="7"/>
        <v>0</v>
      </c>
      <c r="Y62" s="13">
        <f t="shared" si="7"/>
        <v>0</v>
      </c>
      <c r="Z62" s="14">
        <f t="shared" si="7"/>
        <v>91.99413266025135</v>
      </c>
    </row>
    <row r="63" spans="1:26" ht="13.5">
      <c r="A63" s="38" t="s">
        <v>115</v>
      </c>
      <c r="B63" s="12">
        <f t="shared" si="7"/>
        <v>0</v>
      </c>
      <c r="C63" s="12">
        <f t="shared" si="7"/>
        <v>0</v>
      </c>
      <c r="D63" s="3">
        <f t="shared" si="7"/>
        <v>91.99806662431882</v>
      </c>
      <c r="E63" s="13">
        <f t="shared" si="7"/>
        <v>91.99806662431882</v>
      </c>
      <c r="F63" s="13">
        <f t="shared" si="7"/>
        <v>111.31648685763626</v>
      </c>
      <c r="G63" s="13">
        <f t="shared" si="7"/>
        <v>80.0463896798491</v>
      </c>
      <c r="H63" s="13">
        <f t="shared" si="7"/>
        <v>67.41777624435824</v>
      </c>
      <c r="I63" s="13">
        <f t="shared" si="7"/>
        <v>82.69203302034153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82.69203302034153</v>
      </c>
      <c r="W63" s="13">
        <f t="shared" si="7"/>
        <v>87.90982332155477</v>
      </c>
      <c r="X63" s="13">
        <f t="shared" si="7"/>
        <v>0</v>
      </c>
      <c r="Y63" s="13">
        <f t="shared" si="7"/>
        <v>0</v>
      </c>
      <c r="Z63" s="14">
        <f t="shared" si="7"/>
        <v>91.99806662431882</v>
      </c>
    </row>
    <row r="64" spans="1:26" ht="13.5">
      <c r="A64" s="38" t="s">
        <v>116</v>
      </c>
      <c r="B64" s="12">
        <f t="shared" si="7"/>
        <v>0</v>
      </c>
      <c r="C64" s="12">
        <f t="shared" si="7"/>
        <v>0</v>
      </c>
      <c r="D64" s="3">
        <f t="shared" si="7"/>
        <v>100</v>
      </c>
      <c r="E64" s="13">
        <f t="shared" si="7"/>
        <v>100</v>
      </c>
      <c r="F64" s="13">
        <f t="shared" si="7"/>
        <v>81.98004668673592</v>
      </c>
      <c r="G64" s="13">
        <f t="shared" si="7"/>
        <v>67.16483668043307</v>
      </c>
      <c r="H64" s="13">
        <f t="shared" si="7"/>
        <v>77.96298491029135</v>
      </c>
      <c r="I64" s="13">
        <f t="shared" si="7"/>
        <v>75.212857816139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75.212857816139</v>
      </c>
      <c r="W64" s="13">
        <f t="shared" si="7"/>
        <v>82.76305810356183</v>
      </c>
      <c r="X64" s="13">
        <f t="shared" si="7"/>
        <v>0</v>
      </c>
      <c r="Y64" s="13">
        <f t="shared" si="7"/>
        <v>0</v>
      </c>
      <c r="Z64" s="14">
        <f t="shared" si="7"/>
        <v>100</v>
      </c>
    </row>
    <row r="65" spans="1:26" ht="13.5">
      <c r="A65" s="38" t="s">
        <v>117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118</v>
      </c>
      <c r="B66" s="15">
        <f t="shared" si="7"/>
        <v>100</v>
      </c>
      <c r="C66" s="15">
        <f t="shared" si="7"/>
        <v>0</v>
      </c>
      <c r="D66" s="4">
        <f t="shared" si="7"/>
        <v>91.02268377001809</v>
      </c>
      <c r="E66" s="16">
        <f t="shared" si="7"/>
        <v>91.02268377001809</v>
      </c>
      <c r="F66" s="16">
        <f t="shared" si="7"/>
        <v>18.8316035516314</v>
      </c>
      <c r="G66" s="16">
        <f t="shared" si="7"/>
        <v>20.13533246950906</v>
      </c>
      <c r="H66" s="16">
        <f t="shared" si="7"/>
        <v>27.03497732870334</v>
      </c>
      <c r="I66" s="16">
        <f t="shared" si="7"/>
        <v>21.830502565666908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21.830502565666908</v>
      </c>
      <c r="W66" s="16">
        <f t="shared" si="7"/>
        <v>30.908581476686443</v>
      </c>
      <c r="X66" s="16">
        <f t="shared" si="7"/>
        <v>0</v>
      </c>
      <c r="Y66" s="16">
        <f t="shared" si="7"/>
        <v>0</v>
      </c>
      <c r="Z66" s="17">
        <f t="shared" si="7"/>
        <v>91.02268377001809</v>
      </c>
    </row>
    <row r="67" spans="1:26" ht="13.5" hidden="1">
      <c r="A67" s="40" t="s">
        <v>119</v>
      </c>
      <c r="B67" s="23">
        <v>111776254</v>
      </c>
      <c r="C67" s="23"/>
      <c r="D67" s="24">
        <v>129017688</v>
      </c>
      <c r="E67" s="25">
        <v>129017688</v>
      </c>
      <c r="F67" s="25">
        <v>12788582</v>
      </c>
      <c r="G67" s="25">
        <v>11200291</v>
      </c>
      <c r="H67" s="25">
        <v>10296521</v>
      </c>
      <c r="I67" s="25">
        <v>34285394</v>
      </c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>
        <v>34285394</v>
      </c>
      <c r="W67" s="25">
        <v>32254422</v>
      </c>
      <c r="X67" s="25"/>
      <c r="Y67" s="24"/>
      <c r="Z67" s="26">
        <v>129017688</v>
      </c>
    </row>
    <row r="68" spans="1:26" ht="13.5" hidden="1">
      <c r="A68" s="36" t="s">
        <v>31</v>
      </c>
      <c r="B68" s="18">
        <v>30190343</v>
      </c>
      <c r="C68" s="18"/>
      <c r="D68" s="19">
        <v>32353733</v>
      </c>
      <c r="E68" s="20">
        <v>32353733</v>
      </c>
      <c r="F68" s="20">
        <v>4595393</v>
      </c>
      <c r="G68" s="20">
        <v>2274349</v>
      </c>
      <c r="H68" s="20">
        <v>2385791</v>
      </c>
      <c r="I68" s="20">
        <v>9255533</v>
      </c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>
        <v>9255533</v>
      </c>
      <c r="W68" s="20">
        <v>8084559</v>
      </c>
      <c r="X68" s="20"/>
      <c r="Y68" s="19"/>
      <c r="Z68" s="22">
        <v>32353733</v>
      </c>
    </row>
    <row r="69" spans="1:26" ht="13.5" hidden="1">
      <c r="A69" s="37" t="s">
        <v>32</v>
      </c>
      <c r="B69" s="18">
        <v>78868882</v>
      </c>
      <c r="C69" s="18"/>
      <c r="D69" s="19">
        <v>94090970</v>
      </c>
      <c r="E69" s="20">
        <v>94090970</v>
      </c>
      <c r="F69" s="20">
        <v>7931788</v>
      </c>
      <c r="G69" s="20">
        <v>8682837</v>
      </c>
      <c r="H69" s="20">
        <v>7680924</v>
      </c>
      <c r="I69" s="20">
        <v>24295549</v>
      </c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>
        <v>24295549</v>
      </c>
      <c r="W69" s="20">
        <v>23522743</v>
      </c>
      <c r="X69" s="20"/>
      <c r="Y69" s="19"/>
      <c r="Z69" s="22">
        <v>94090970</v>
      </c>
    </row>
    <row r="70" spans="1:26" ht="13.5" hidden="1">
      <c r="A70" s="38" t="s">
        <v>113</v>
      </c>
      <c r="B70" s="18"/>
      <c r="C70" s="18"/>
      <c r="D70" s="19">
        <v>62523528</v>
      </c>
      <c r="E70" s="20">
        <v>62523528</v>
      </c>
      <c r="F70" s="20">
        <v>6029797</v>
      </c>
      <c r="G70" s="20">
        <v>6200031</v>
      </c>
      <c r="H70" s="20">
        <v>5115472</v>
      </c>
      <c r="I70" s="20">
        <v>17345300</v>
      </c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>
        <v>17345300</v>
      </c>
      <c r="W70" s="20">
        <v>16042141</v>
      </c>
      <c r="X70" s="20"/>
      <c r="Y70" s="19"/>
      <c r="Z70" s="22">
        <v>62523528</v>
      </c>
    </row>
    <row r="71" spans="1:26" ht="13.5" hidden="1">
      <c r="A71" s="38" t="s">
        <v>114</v>
      </c>
      <c r="B71" s="18"/>
      <c r="C71" s="18"/>
      <c r="D71" s="19">
        <v>18378346</v>
      </c>
      <c r="E71" s="20">
        <v>18378346</v>
      </c>
      <c r="F71" s="20">
        <v>1058276</v>
      </c>
      <c r="G71" s="20">
        <v>1348988</v>
      </c>
      <c r="H71" s="20">
        <v>1332209</v>
      </c>
      <c r="I71" s="20">
        <v>3739473</v>
      </c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>
        <v>3739473</v>
      </c>
      <c r="W71" s="20">
        <v>5636701</v>
      </c>
      <c r="X71" s="20"/>
      <c r="Y71" s="19"/>
      <c r="Z71" s="22">
        <v>18378346</v>
      </c>
    </row>
    <row r="72" spans="1:26" ht="13.5" hidden="1">
      <c r="A72" s="38" t="s">
        <v>115</v>
      </c>
      <c r="B72" s="18"/>
      <c r="C72" s="18"/>
      <c r="D72" s="19">
        <v>6637096</v>
      </c>
      <c r="E72" s="20">
        <v>6637096</v>
      </c>
      <c r="F72" s="20">
        <v>435462</v>
      </c>
      <c r="G72" s="20">
        <v>611774</v>
      </c>
      <c r="H72" s="20">
        <v>710105</v>
      </c>
      <c r="I72" s="20">
        <v>1757341</v>
      </c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>
        <v>1757341</v>
      </c>
      <c r="W72" s="20">
        <v>1415000</v>
      </c>
      <c r="X72" s="20"/>
      <c r="Y72" s="19"/>
      <c r="Z72" s="22">
        <v>6637096</v>
      </c>
    </row>
    <row r="73" spans="1:26" ht="13.5" hidden="1">
      <c r="A73" s="38" t="s">
        <v>116</v>
      </c>
      <c r="B73" s="18"/>
      <c r="C73" s="18"/>
      <c r="D73" s="19">
        <v>6552000</v>
      </c>
      <c r="E73" s="20">
        <v>6552000</v>
      </c>
      <c r="F73" s="20">
        <v>408253</v>
      </c>
      <c r="G73" s="20">
        <v>522044</v>
      </c>
      <c r="H73" s="20">
        <v>523138</v>
      </c>
      <c r="I73" s="20">
        <v>1453435</v>
      </c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>
        <v>1453435</v>
      </c>
      <c r="W73" s="20">
        <v>1182733</v>
      </c>
      <c r="X73" s="20"/>
      <c r="Y73" s="19"/>
      <c r="Z73" s="22">
        <v>6552000</v>
      </c>
    </row>
    <row r="74" spans="1:26" ht="13.5" hidden="1">
      <c r="A74" s="38" t="s">
        <v>117</v>
      </c>
      <c r="B74" s="18">
        <v>78868882</v>
      </c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118</v>
      </c>
      <c r="B75" s="27">
        <v>2717029</v>
      </c>
      <c r="C75" s="27"/>
      <c r="D75" s="28">
        <v>2572985</v>
      </c>
      <c r="E75" s="29">
        <v>2572985</v>
      </c>
      <c r="F75" s="29">
        <v>261401</v>
      </c>
      <c r="G75" s="29">
        <v>243105</v>
      </c>
      <c r="H75" s="29">
        <v>229806</v>
      </c>
      <c r="I75" s="29">
        <v>734312</v>
      </c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>
        <v>734312</v>
      </c>
      <c r="W75" s="29">
        <v>621012</v>
      </c>
      <c r="X75" s="29"/>
      <c r="Y75" s="28"/>
      <c r="Z75" s="30">
        <v>2572985</v>
      </c>
    </row>
    <row r="76" spans="1:26" ht="13.5" hidden="1">
      <c r="A76" s="41" t="s">
        <v>120</v>
      </c>
      <c r="B76" s="31">
        <v>105578324</v>
      </c>
      <c r="C76" s="31"/>
      <c r="D76" s="32">
        <v>119194000</v>
      </c>
      <c r="E76" s="33">
        <v>119194000</v>
      </c>
      <c r="F76" s="33">
        <v>9720493</v>
      </c>
      <c r="G76" s="33">
        <v>10408524</v>
      </c>
      <c r="H76" s="33">
        <v>11396326</v>
      </c>
      <c r="I76" s="33">
        <v>31525343</v>
      </c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>
        <v>31525343</v>
      </c>
      <c r="W76" s="33">
        <v>26784330</v>
      </c>
      <c r="X76" s="33"/>
      <c r="Y76" s="32"/>
      <c r="Z76" s="34">
        <v>119194000</v>
      </c>
    </row>
    <row r="77" spans="1:26" ht="13.5" hidden="1">
      <c r="A77" s="36" t="s">
        <v>31</v>
      </c>
      <c r="B77" s="18">
        <v>26859319</v>
      </c>
      <c r="C77" s="18"/>
      <c r="D77" s="19">
        <v>29765000</v>
      </c>
      <c r="E77" s="20">
        <v>29765000</v>
      </c>
      <c r="F77" s="20">
        <v>2070364</v>
      </c>
      <c r="G77" s="20">
        <v>2532929</v>
      </c>
      <c r="H77" s="20">
        <v>2686340</v>
      </c>
      <c r="I77" s="20">
        <v>7289633</v>
      </c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>
        <v>7289633</v>
      </c>
      <c r="W77" s="20">
        <v>7229314</v>
      </c>
      <c r="X77" s="20"/>
      <c r="Y77" s="19"/>
      <c r="Z77" s="22">
        <v>29765000</v>
      </c>
    </row>
    <row r="78" spans="1:26" ht="13.5" hidden="1">
      <c r="A78" s="37" t="s">
        <v>32</v>
      </c>
      <c r="B78" s="18">
        <v>76001976</v>
      </c>
      <c r="C78" s="18"/>
      <c r="D78" s="19">
        <v>87087000</v>
      </c>
      <c r="E78" s="20">
        <v>87087000</v>
      </c>
      <c r="F78" s="20">
        <v>7600903</v>
      </c>
      <c r="G78" s="20">
        <v>7826645</v>
      </c>
      <c r="H78" s="20">
        <v>8647858</v>
      </c>
      <c r="I78" s="20">
        <v>24075406</v>
      </c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>
        <v>24075406</v>
      </c>
      <c r="W78" s="20">
        <v>19363070</v>
      </c>
      <c r="X78" s="20"/>
      <c r="Y78" s="19"/>
      <c r="Z78" s="22">
        <v>87087000</v>
      </c>
    </row>
    <row r="79" spans="1:26" ht="13.5" hidden="1">
      <c r="A79" s="38" t="s">
        <v>113</v>
      </c>
      <c r="B79" s="18">
        <v>55551985</v>
      </c>
      <c r="C79" s="18"/>
      <c r="D79" s="19">
        <v>57522000</v>
      </c>
      <c r="E79" s="20">
        <v>57522000</v>
      </c>
      <c r="F79" s="20">
        <v>5576909</v>
      </c>
      <c r="G79" s="20">
        <v>5825515</v>
      </c>
      <c r="H79" s="20">
        <v>6543635</v>
      </c>
      <c r="I79" s="20">
        <v>17946059</v>
      </c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>
        <v>17946059</v>
      </c>
      <c r="W79" s="20">
        <v>14512452</v>
      </c>
      <c r="X79" s="20"/>
      <c r="Y79" s="19"/>
      <c r="Z79" s="22">
        <v>57522000</v>
      </c>
    </row>
    <row r="80" spans="1:26" ht="13.5" hidden="1">
      <c r="A80" s="38" t="s">
        <v>114</v>
      </c>
      <c r="B80" s="18">
        <v>10399964</v>
      </c>
      <c r="C80" s="18"/>
      <c r="D80" s="19">
        <v>16907000</v>
      </c>
      <c r="E80" s="20">
        <v>16907000</v>
      </c>
      <c r="F80" s="20">
        <v>1052315</v>
      </c>
      <c r="G80" s="20">
        <v>974206</v>
      </c>
      <c r="H80" s="20">
        <v>990844</v>
      </c>
      <c r="I80" s="20">
        <v>3017365</v>
      </c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>
        <v>3017365</v>
      </c>
      <c r="W80" s="20">
        <v>2627828</v>
      </c>
      <c r="X80" s="20"/>
      <c r="Y80" s="19"/>
      <c r="Z80" s="22">
        <v>16907000</v>
      </c>
    </row>
    <row r="81" spans="1:26" ht="13.5" hidden="1">
      <c r="A81" s="38" t="s">
        <v>115</v>
      </c>
      <c r="B81" s="18">
        <v>5483614</v>
      </c>
      <c r="C81" s="18"/>
      <c r="D81" s="19">
        <v>6106000</v>
      </c>
      <c r="E81" s="20">
        <v>6106000</v>
      </c>
      <c r="F81" s="20">
        <v>484741</v>
      </c>
      <c r="G81" s="20">
        <v>489703</v>
      </c>
      <c r="H81" s="20">
        <v>478737</v>
      </c>
      <c r="I81" s="20">
        <v>1453181</v>
      </c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>
        <v>1453181</v>
      </c>
      <c r="W81" s="20">
        <v>1243924</v>
      </c>
      <c r="X81" s="20"/>
      <c r="Y81" s="19"/>
      <c r="Z81" s="22">
        <v>6106000</v>
      </c>
    </row>
    <row r="82" spans="1:26" ht="13.5" hidden="1">
      <c r="A82" s="38" t="s">
        <v>116</v>
      </c>
      <c r="B82" s="18">
        <v>4566413</v>
      </c>
      <c r="C82" s="18"/>
      <c r="D82" s="19">
        <v>6552000</v>
      </c>
      <c r="E82" s="20">
        <v>6552000</v>
      </c>
      <c r="F82" s="20">
        <v>334686</v>
      </c>
      <c r="G82" s="20">
        <v>350630</v>
      </c>
      <c r="H82" s="20">
        <v>407854</v>
      </c>
      <c r="I82" s="20">
        <v>1093170</v>
      </c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>
        <v>1093170</v>
      </c>
      <c r="W82" s="20">
        <v>978866</v>
      </c>
      <c r="X82" s="20"/>
      <c r="Y82" s="19"/>
      <c r="Z82" s="22">
        <v>6552000</v>
      </c>
    </row>
    <row r="83" spans="1:26" ht="13.5" hidden="1">
      <c r="A83" s="38" t="s">
        <v>117</v>
      </c>
      <c r="B83" s="18"/>
      <c r="C83" s="18"/>
      <c r="D83" s="19"/>
      <c r="E83" s="20"/>
      <c r="F83" s="20">
        <v>152252</v>
      </c>
      <c r="G83" s="20">
        <v>186591</v>
      </c>
      <c r="H83" s="20">
        <v>226788</v>
      </c>
      <c r="I83" s="20">
        <v>565631</v>
      </c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>
        <v>565631</v>
      </c>
      <c r="W83" s="20"/>
      <c r="X83" s="20"/>
      <c r="Y83" s="19"/>
      <c r="Z83" s="22"/>
    </row>
    <row r="84" spans="1:26" ht="13.5" hidden="1">
      <c r="A84" s="39" t="s">
        <v>118</v>
      </c>
      <c r="B84" s="27">
        <v>2717029</v>
      </c>
      <c r="C84" s="27"/>
      <c r="D84" s="28">
        <v>2342000</v>
      </c>
      <c r="E84" s="29">
        <v>2342000</v>
      </c>
      <c r="F84" s="29">
        <v>49226</v>
      </c>
      <c r="G84" s="29">
        <v>48950</v>
      </c>
      <c r="H84" s="29">
        <v>62128</v>
      </c>
      <c r="I84" s="29">
        <v>160304</v>
      </c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>
        <v>160304</v>
      </c>
      <c r="W84" s="29">
        <v>191946</v>
      </c>
      <c r="X84" s="29"/>
      <c r="Y84" s="28"/>
      <c r="Z84" s="30">
        <v>2342000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133" t="s">
        <v>94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0</v>
      </c>
      <c r="C5" s="18">
        <v>0</v>
      </c>
      <c r="D5" s="58">
        <v>0</v>
      </c>
      <c r="E5" s="59">
        <v>0</v>
      </c>
      <c r="F5" s="59">
        <v>0</v>
      </c>
      <c r="G5" s="59">
        <v>0</v>
      </c>
      <c r="H5" s="59">
        <v>0</v>
      </c>
      <c r="I5" s="59">
        <v>0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0</v>
      </c>
      <c r="W5" s="59">
        <v>0</v>
      </c>
      <c r="X5" s="59">
        <v>0</v>
      </c>
      <c r="Y5" s="60">
        <v>0</v>
      </c>
      <c r="Z5" s="61">
        <v>0</v>
      </c>
    </row>
    <row r="6" spans="1:26" ht="13.5">
      <c r="A6" s="57" t="s">
        <v>32</v>
      </c>
      <c r="B6" s="18">
        <v>0</v>
      </c>
      <c r="C6" s="18">
        <v>0</v>
      </c>
      <c r="D6" s="58">
        <v>0</v>
      </c>
      <c r="E6" s="59">
        <v>0</v>
      </c>
      <c r="F6" s="59">
        <v>0</v>
      </c>
      <c r="G6" s="59">
        <v>0</v>
      </c>
      <c r="H6" s="59">
        <v>0</v>
      </c>
      <c r="I6" s="59">
        <v>0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0</v>
      </c>
      <c r="W6" s="59">
        <v>0</v>
      </c>
      <c r="X6" s="59">
        <v>0</v>
      </c>
      <c r="Y6" s="60">
        <v>0</v>
      </c>
      <c r="Z6" s="61">
        <v>0</v>
      </c>
    </row>
    <row r="7" spans="1:26" ht="13.5">
      <c r="A7" s="57" t="s">
        <v>33</v>
      </c>
      <c r="B7" s="18">
        <v>177620</v>
      </c>
      <c r="C7" s="18">
        <v>0</v>
      </c>
      <c r="D7" s="58">
        <v>150000</v>
      </c>
      <c r="E7" s="59">
        <v>150000</v>
      </c>
      <c r="F7" s="59">
        <v>29470</v>
      </c>
      <c r="G7" s="59">
        <v>35687</v>
      </c>
      <c r="H7" s="59">
        <v>55905</v>
      </c>
      <c r="I7" s="59">
        <v>121062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121062</v>
      </c>
      <c r="W7" s="59">
        <v>37500</v>
      </c>
      <c r="X7" s="59">
        <v>83562</v>
      </c>
      <c r="Y7" s="60">
        <v>222.83</v>
      </c>
      <c r="Z7" s="61">
        <v>150000</v>
      </c>
    </row>
    <row r="8" spans="1:26" ht="13.5">
      <c r="A8" s="57" t="s">
        <v>34</v>
      </c>
      <c r="B8" s="18">
        <v>21128136</v>
      </c>
      <c r="C8" s="18">
        <v>0</v>
      </c>
      <c r="D8" s="58">
        <v>53146343</v>
      </c>
      <c r="E8" s="59">
        <v>53146343</v>
      </c>
      <c r="F8" s="59">
        <v>8089020</v>
      </c>
      <c r="G8" s="59">
        <v>1421066</v>
      </c>
      <c r="H8" s="59">
        <v>15635</v>
      </c>
      <c r="I8" s="59">
        <v>9525721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9525721</v>
      </c>
      <c r="W8" s="59">
        <v>13286586</v>
      </c>
      <c r="X8" s="59">
        <v>-3760865</v>
      </c>
      <c r="Y8" s="60">
        <v>-28.31</v>
      </c>
      <c r="Z8" s="61">
        <v>53146343</v>
      </c>
    </row>
    <row r="9" spans="1:26" ht="13.5">
      <c r="A9" s="57" t="s">
        <v>35</v>
      </c>
      <c r="B9" s="18">
        <v>39228393</v>
      </c>
      <c r="C9" s="18">
        <v>0</v>
      </c>
      <c r="D9" s="58">
        <v>4163737</v>
      </c>
      <c r="E9" s="59">
        <v>4163737</v>
      </c>
      <c r="F9" s="59">
        <v>304836</v>
      </c>
      <c r="G9" s="59">
        <v>10955762</v>
      </c>
      <c r="H9" s="59">
        <v>300457</v>
      </c>
      <c r="I9" s="59">
        <v>11561055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11561055</v>
      </c>
      <c r="W9" s="59">
        <v>1040934</v>
      </c>
      <c r="X9" s="59">
        <v>10520121</v>
      </c>
      <c r="Y9" s="60">
        <v>1010.64</v>
      </c>
      <c r="Z9" s="61">
        <v>4163737</v>
      </c>
    </row>
    <row r="10" spans="1:26" ht="25.5">
      <c r="A10" s="62" t="s">
        <v>105</v>
      </c>
      <c r="B10" s="63">
        <f>SUM(B5:B9)</f>
        <v>60534149</v>
      </c>
      <c r="C10" s="63">
        <f>SUM(C5:C9)</f>
        <v>0</v>
      </c>
      <c r="D10" s="64">
        <f aca="true" t="shared" si="0" ref="D10:Z10">SUM(D5:D9)</f>
        <v>57460080</v>
      </c>
      <c r="E10" s="65">
        <f t="shared" si="0"/>
        <v>57460080</v>
      </c>
      <c r="F10" s="65">
        <f t="shared" si="0"/>
        <v>8423326</v>
      </c>
      <c r="G10" s="65">
        <f t="shared" si="0"/>
        <v>12412515</v>
      </c>
      <c r="H10" s="65">
        <f t="shared" si="0"/>
        <v>371997</v>
      </c>
      <c r="I10" s="65">
        <f t="shared" si="0"/>
        <v>21207838</v>
      </c>
      <c r="J10" s="65">
        <f t="shared" si="0"/>
        <v>0</v>
      </c>
      <c r="K10" s="65">
        <f t="shared" si="0"/>
        <v>0</v>
      </c>
      <c r="L10" s="65">
        <f t="shared" si="0"/>
        <v>0</v>
      </c>
      <c r="M10" s="65">
        <f t="shared" si="0"/>
        <v>0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21207838</v>
      </c>
      <c r="W10" s="65">
        <f t="shared" si="0"/>
        <v>14365020</v>
      </c>
      <c r="X10" s="65">
        <f t="shared" si="0"/>
        <v>6842818</v>
      </c>
      <c r="Y10" s="66">
        <f>+IF(W10&lt;&gt;0,(X10/W10)*100,0)</f>
        <v>47.635283487248884</v>
      </c>
      <c r="Z10" s="67">
        <f t="shared" si="0"/>
        <v>57460080</v>
      </c>
    </row>
    <row r="11" spans="1:26" ht="13.5">
      <c r="A11" s="57" t="s">
        <v>36</v>
      </c>
      <c r="B11" s="18">
        <v>7955953</v>
      </c>
      <c r="C11" s="18">
        <v>0</v>
      </c>
      <c r="D11" s="58">
        <v>11839446</v>
      </c>
      <c r="E11" s="59">
        <v>11839446</v>
      </c>
      <c r="F11" s="59">
        <v>692446</v>
      </c>
      <c r="G11" s="59">
        <v>780904</v>
      </c>
      <c r="H11" s="59">
        <v>728628</v>
      </c>
      <c r="I11" s="59">
        <v>2201978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2201978</v>
      </c>
      <c r="W11" s="59">
        <v>2959863</v>
      </c>
      <c r="X11" s="59">
        <v>-757885</v>
      </c>
      <c r="Y11" s="60">
        <v>-25.61</v>
      </c>
      <c r="Z11" s="61">
        <v>11839446</v>
      </c>
    </row>
    <row r="12" spans="1:26" ht="13.5">
      <c r="A12" s="57" t="s">
        <v>37</v>
      </c>
      <c r="B12" s="18">
        <v>2978251</v>
      </c>
      <c r="C12" s="18">
        <v>0</v>
      </c>
      <c r="D12" s="58">
        <v>3145000</v>
      </c>
      <c r="E12" s="59">
        <v>3145000</v>
      </c>
      <c r="F12" s="59">
        <v>241824</v>
      </c>
      <c r="G12" s="59">
        <v>241823</v>
      </c>
      <c r="H12" s="59">
        <v>242832</v>
      </c>
      <c r="I12" s="59">
        <v>726479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726479</v>
      </c>
      <c r="W12" s="59">
        <v>786249</v>
      </c>
      <c r="X12" s="59">
        <v>-59770</v>
      </c>
      <c r="Y12" s="60">
        <v>-7.6</v>
      </c>
      <c r="Z12" s="61">
        <v>3145000</v>
      </c>
    </row>
    <row r="13" spans="1:26" ht="13.5">
      <c r="A13" s="57" t="s">
        <v>106</v>
      </c>
      <c r="B13" s="18">
        <v>772419</v>
      </c>
      <c r="C13" s="18">
        <v>0</v>
      </c>
      <c r="D13" s="58">
        <v>429440</v>
      </c>
      <c r="E13" s="59">
        <v>429440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107361</v>
      </c>
      <c r="X13" s="59">
        <v>-107361</v>
      </c>
      <c r="Y13" s="60">
        <v>-100</v>
      </c>
      <c r="Z13" s="61">
        <v>429440</v>
      </c>
    </row>
    <row r="14" spans="1:26" ht="13.5">
      <c r="A14" s="57" t="s">
        <v>38</v>
      </c>
      <c r="B14" s="18">
        <v>704395</v>
      </c>
      <c r="C14" s="18">
        <v>0</v>
      </c>
      <c r="D14" s="58">
        <v>450000</v>
      </c>
      <c r="E14" s="59">
        <v>450000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>
        <v>112500</v>
      </c>
      <c r="X14" s="59">
        <v>-112500</v>
      </c>
      <c r="Y14" s="60">
        <v>-100</v>
      </c>
      <c r="Z14" s="61">
        <v>450000</v>
      </c>
    </row>
    <row r="15" spans="1:26" ht="13.5">
      <c r="A15" s="57" t="s">
        <v>39</v>
      </c>
      <c r="B15" s="18">
        <v>0</v>
      </c>
      <c r="C15" s="18">
        <v>0</v>
      </c>
      <c r="D15" s="58">
        <v>0</v>
      </c>
      <c r="E15" s="59">
        <v>0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0</v>
      </c>
      <c r="W15" s="59">
        <v>0</v>
      </c>
      <c r="X15" s="59">
        <v>0</v>
      </c>
      <c r="Y15" s="60">
        <v>0</v>
      </c>
      <c r="Z15" s="61">
        <v>0</v>
      </c>
    </row>
    <row r="16" spans="1:26" ht="13.5">
      <c r="A16" s="68" t="s">
        <v>40</v>
      </c>
      <c r="B16" s="18">
        <v>0</v>
      </c>
      <c r="C16" s="18">
        <v>0</v>
      </c>
      <c r="D16" s="58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>
        <v>0</v>
      </c>
      <c r="X16" s="59">
        <v>0</v>
      </c>
      <c r="Y16" s="60">
        <v>0</v>
      </c>
      <c r="Z16" s="61">
        <v>0</v>
      </c>
    </row>
    <row r="17" spans="1:26" ht="13.5">
      <c r="A17" s="57" t="s">
        <v>41</v>
      </c>
      <c r="B17" s="18">
        <v>44777725</v>
      </c>
      <c r="C17" s="18">
        <v>0</v>
      </c>
      <c r="D17" s="58">
        <v>40667491</v>
      </c>
      <c r="E17" s="59">
        <v>40667491</v>
      </c>
      <c r="F17" s="59">
        <v>3208923</v>
      </c>
      <c r="G17" s="59">
        <v>4490453</v>
      </c>
      <c r="H17" s="59">
        <v>4557343</v>
      </c>
      <c r="I17" s="59">
        <v>12256719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12256719</v>
      </c>
      <c r="W17" s="59">
        <v>10166874</v>
      </c>
      <c r="X17" s="59">
        <v>2089845</v>
      </c>
      <c r="Y17" s="60">
        <v>20.56</v>
      </c>
      <c r="Z17" s="61">
        <v>40667491</v>
      </c>
    </row>
    <row r="18" spans="1:26" ht="13.5">
      <c r="A18" s="69" t="s">
        <v>42</v>
      </c>
      <c r="B18" s="70">
        <f>SUM(B11:B17)</f>
        <v>57188743</v>
      </c>
      <c r="C18" s="70">
        <f>SUM(C11:C17)</f>
        <v>0</v>
      </c>
      <c r="D18" s="71">
        <f aca="true" t="shared" si="1" ref="D18:Z18">SUM(D11:D17)</f>
        <v>56531377</v>
      </c>
      <c r="E18" s="72">
        <f t="shared" si="1"/>
        <v>56531377</v>
      </c>
      <c r="F18" s="72">
        <f t="shared" si="1"/>
        <v>4143193</v>
      </c>
      <c r="G18" s="72">
        <f t="shared" si="1"/>
        <v>5513180</v>
      </c>
      <c r="H18" s="72">
        <f t="shared" si="1"/>
        <v>5528803</v>
      </c>
      <c r="I18" s="72">
        <f t="shared" si="1"/>
        <v>15185176</v>
      </c>
      <c r="J18" s="72">
        <f t="shared" si="1"/>
        <v>0</v>
      </c>
      <c r="K18" s="72">
        <f t="shared" si="1"/>
        <v>0</v>
      </c>
      <c r="L18" s="72">
        <f t="shared" si="1"/>
        <v>0</v>
      </c>
      <c r="M18" s="72">
        <f t="shared" si="1"/>
        <v>0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15185176</v>
      </c>
      <c r="W18" s="72">
        <f t="shared" si="1"/>
        <v>14132847</v>
      </c>
      <c r="X18" s="72">
        <f t="shared" si="1"/>
        <v>1052329</v>
      </c>
      <c r="Y18" s="66">
        <f>+IF(W18&lt;&gt;0,(X18/W18)*100,0)</f>
        <v>7.44598027559486</v>
      </c>
      <c r="Z18" s="73">
        <f t="shared" si="1"/>
        <v>56531377</v>
      </c>
    </row>
    <row r="19" spans="1:26" ht="13.5">
      <c r="A19" s="69" t="s">
        <v>43</v>
      </c>
      <c r="B19" s="74">
        <f>+B10-B18</f>
        <v>3345406</v>
      </c>
      <c r="C19" s="74">
        <f>+C10-C18</f>
        <v>0</v>
      </c>
      <c r="D19" s="75">
        <f aca="true" t="shared" si="2" ref="D19:Z19">+D10-D18</f>
        <v>928703</v>
      </c>
      <c r="E19" s="76">
        <f t="shared" si="2"/>
        <v>928703</v>
      </c>
      <c r="F19" s="76">
        <f t="shared" si="2"/>
        <v>4280133</v>
      </c>
      <c r="G19" s="76">
        <f t="shared" si="2"/>
        <v>6899335</v>
      </c>
      <c r="H19" s="76">
        <f t="shared" si="2"/>
        <v>-5156806</v>
      </c>
      <c r="I19" s="76">
        <f t="shared" si="2"/>
        <v>6022662</v>
      </c>
      <c r="J19" s="76">
        <f t="shared" si="2"/>
        <v>0</v>
      </c>
      <c r="K19" s="76">
        <f t="shared" si="2"/>
        <v>0</v>
      </c>
      <c r="L19" s="76">
        <f t="shared" si="2"/>
        <v>0</v>
      </c>
      <c r="M19" s="76">
        <f t="shared" si="2"/>
        <v>0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6022662</v>
      </c>
      <c r="W19" s="76">
        <f>IF(E10=E18,0,W10-W18)</f>
        <v>232173</v>
      </c>
      <c r="X19" s="76">
        <f t="shared" si="2"/>
        <v>5790489</v>
      </c>
      <c r="Y19" s="77">
        <f>+IF(W19&lt;&gt;0,(X19/W19)*100,0)</f>
        <v>2494.04065072166</v>
      </c>
      <c r="Z19" s="78">
        <f t="shared" si="2"/>
        <v>928703</v>
      </c>
    </row>
    <row r="20" spans="1:26" ht="13.5">
      <c r="A20" s="57" t="s">
        <v>44</v>
      </c>
      <c r="B20" s="18">
        <v>0</v>
      </c>
      <c r="C20" s="18">
        <v>0</v>
      </c>
      <c r="D20" s="58">
        <v>0</v>
      </c>
      <c r="E20" s="59">
        <v>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>
        <v>0</v>
      </c>
      <c r="X20" s="59">
        <v>0</v>
      </c>
      <c r="Y20" s="60">
        <v>0</v>
      </c>
      <c r="Z20" s="61">
        <v>0</v>
      </c>
    </row>
    <row r="21" spans="1:26" ht="13.5">
      <c r="A21" s="57" t="s">
        <v>107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>
        <v>0</v>
      </c>
      <c r="X21" s="81">
        <v>0</v>
      </c>
      <c r="Y21" s="82">
        <v>0</v>
      </c>
      <c r="Z21" s="83">
        <v>0</v>
      </c>
    </row>
    <row r="22" spans="1:26" ht="25.5">
      <c r="A22" s="84" t="s">
        <v>108</v>
      </c>
      <c r="B22" s="85">
        <f>SUM(B19:B21)</f>
        <v>3345406</v>
      </c>
      <c r="C22" s="85">
        <f>SUM(C19:C21)</f>
        <v>0</v>
      </c>
      <c r="D22" s="86">
        <f aca="true" t="shared" si="3" ref="D22:Z22">SUM(D19:D21)</f>
        <v>928703</v>
      </c>
      <c r="E22" s="87">
        <f t="shared" si="3"/>
        <v>928703</v>
      </c>
      <c r="F22" s="87">
        <f t="shared" si="3"/>
        <v>4280133</v>
      </c>
      <c r="G22" s="87">
        <f t="shared" si="3"/>
        <v>6899335</v>
      </c>
      <c r="H22" s="87">
        <f t="shared" si="3"/>
        <v>-5156806</v>
      </c>
      <c r="I22" s="87">
        <f t="shared" si="3"/>
        <v>6022662</v>
      </c>
      <c r="J22" s="87">
        <f t="shared" si="3"/>
        <v>0</v>
      </c>
      <c r="K22" s="87">
        <f t="shared" si="3"/>
        <v>0</v>
      </c>
      <c r="L22" s="87">
        <f t="shared" si="3"/>
        <v>0</v>
      </c>
      <c r="M22" s="87">
        <f t="shared" si="3"/>
        <v>0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6022662</v>
      </c>
      <c r="W22" s="87">
        <f t="shared" si="3"/>
        <v>232173</v>
      </c>
      <c r="X22" s="87">
        <f t="shared" si="3"/>
        <v>5790489</v>
      </c>
      <c r="Y22" s="88">
        <f>+IF(W22&lt;&gt;0,(X22/W22)*100,0)</f>
        <v>2494.04065072166</v>
      </c>
      <c r="Z22" s="89">
        <f t="shared" si="3"/>
        <v>928703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3345406</v>
      </c>
      <c r="C24" s="74">
        <f>SUM(C22:C23)</f>
        <v>0</v>
      </c>
      <c r="D24" s="75">
        <f aca="true" t="shared" si="4" ref="D24:Z24">SUM(D22:D23)</f>
        <v>928703</v>
      </c>
      <c r="E24" s="76">
        <f t="shared" si="4"/>
        <v>928703</v>
      </c>
      <c r="F24" s="76">
        <f t="shared" si="4"/>
        <v>4280133</v>
      </c>
      <c r="G24" s="76">
        <f t="shared" si="4"/>
        <v>6899335</v>
      </c>
      <c r="H24" s="76">
        <f t="shared" si="4"/>
        <v>-5156806</v>
      </c>
      <c r="I24" s="76">
        <f t="shared" si="4"/>
        <v>6022662</v>
      </c>
      <c r="J24" s="76">
        <f t="shared" si="4"/>
        <v>0</v>
      </c>
      <c r="K24" s="76">
        <f t="shared" si="4"/>
        <v>0</v>
      </c>
      <c r="L24" s="76">
        <f t="shared" si="4"/>
        <v>0</v>
      </c>
      <c r="M24" s="76">
        <f t="shared" si="4"/>
        <v>0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6022662</v>
      </c>
      <c r="W24" s="76">
        <f t="shared" si="4"/>
        <v>232173</v>
      </c>
      <c r="X24" s="76">
        <f t="shared" si="4"/>
        <v>5790489</v>
      </c>
      <c r="Y24" s="77">
        <f>+IF(W24&lt;&gt;0,(X24/W24)*100,0)</f>
        <v>2494.04065072166</v>
      </c>
      <c r="Z24" s="78">
        <f t="shared" si="4"/>
        <v>928703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109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397134</v>
      </c>
      <c r="C27" s="21">
        <v>0</v>
      </c>
      <c r="D27" s="98">
        <v>500000</v>
      </c>
      <c r="E27" s="99">
        <v>500000</v>
      </c>
      <c r="F27" s="99">
        <v>0</v>
      </c>
      <c r="G27" s="99">
        <v>0</v>
      </c>
      <c r="H27" s="99">
        <v>0</v>
      </c>
      <c r="I27" s="99">
        <v>0</v>
      </c>
      <c r="J27" s="99">
        <v>0</v>
      </c>
      <c r="K27" s="99">
        <v>0</v>
      </c>
      <c r="L27" s="99">
        <v>0</v>
      </c>
      <c r="M27" s="99">
        <v>0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0</v>
      </c>
      <c r="W27" s="99">
        <v>125001</v>
      </c>
      <c r="X27" s="99">
        <v>-125001</v>
      </c>
      <c r="Y27" s="100">
        <v>-100</v>
      </c>
      <c r="Z27" s="101">
        <v>500000</v>
      </c>
    </row>
    <row r="28" spans="1:26" ht="13.5">
      <c r="A28" s="102" t="s">
        <v>44</v>
      </c>
      <c r="B28" s="18">
        <v>0</v>
      </c>
      <c r="C28" s="18">
        <v>0</v>
      </c>
      <c r="D28" s="58">
        <v>0</v>
      </c>
      <c r="E28" s="59">
        <v>0</v>
      </c>
      <c r="F28" s="59">
        <v>0</v>
      </c>
      <c r="G28" s="59">
        <v>0</v>
      </c>
      <c r="H28" s="59">
        <v>0</v>
      </c>
      <c r="I28" s="59">
        <v>0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0</v>
      </c>
      <c r="W28" s="59">
        <v>0</v>
      </c>
      <c r="X28" s="59">
        <v>0</v>
      </c>
      <c r="Y28" s="60">
        <v>0</v>
      </c>
      <c r="Z28" s="61">
        <v>0</v>
      </c>
    </row>
    <row r="29" spans="1:26" ht="13.5">
      <c r="A29" s="57" t="s">
        <v>110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>
        <v>0</v>
      </c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0</v>
      </c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397134</v>
      </c>
      <c r="C31" s="18">
        <v>0</v>
      </c>
      <c r="D31" s="58">
        <v>500000</v>
      </c>
      <c r="E31" s="59">
        <v>500000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>
        <v>0</v>
      </c>
      <c r="X31" s="59">
        <v>0</v>
      </c>
      <c r="Y31" s="60">
        <v>0</v>
      </c>
      <c r="Z31" s="61">
        <v>500000</v>
      </c>
    </row>
    <row r="32" spans="1:26" ht="13.5">
      <c r="A32" s="69" t="s">
        <v>50</v>
      </c>
      <c r="B32" s="21">
        <f>SUM(B28:B31)</f>
        <v>397134</v>
      </c>
      <c r="C32" s="21">
        <f>SUM(C28:C31)</f>
        <v>0</v>
      </c>
      <c r="D32" s="98">
        <f aca="true" t="shared" si="5" ref="D32:Z32">SUM(D28:D31)</f>
        <v>500000</v>
      </c>
      <c r="E32" s="99">
        <f t="shared" si="5"/>
        <v>500000</v>
      </c>
      <c r="F32" s="99">
        <f t="shared" si="5"/>
        <v>0</v>
      </c>
      <c r="G32" s="99">
        <f t="shared" si="5"/>
        <v>0</v>
      </c>
      <c r="H32" s="99">
        <f t="shared" si="5"/>
        <v>0</v>
      </c>
      <c r="I32" s="99">
        <f t="shared" si="5"/>
        <v>0</v>
      </c>
      <c r="J32" s="99">
        <f t="shared" si="5"/>
        <v>0</v>
      </c>
      <c r="K32" s="99">
        <f t="shared" si="5"/>
        <v>0</v>
      </c>
      <c r="L32" s="99">
        <f t="shared" si="5"/>
        <v>0</v>
      </c>
      <c r="M32" s="99">
        <f t="shared" si="5"/>
        <v>0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0</v>
      </c>
      <c r="W32" s="99">
        <f t="shared" si="5"/>
        <v>0</v>
      </c>
      <c r="X32" s="99">
        <f t="shared" si="5"/>
        <v>0</v>
      </c>
      <c r="Y32" s="100">
        <f>+IF(W32&lt;&gt;0,(X32/W32)*100,0)</f>
        <v>0</v>
      </c>
      <c r="Z32" s="101">
        <f t="shared" si="5"/>
        <v>500000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6684588</v>
      </c>
      <c r="C35" s="18">
        <v>0</v>
      </c>
      <c r="D35" s="58">
        <v>9581883</v>
      </c>
      <c r="E35" s="59">
        <v>9581883</v>
      </c>
      <c r="F35" s="59">
        <v>3996654</v>
      </c>
      <c r="G35" s="59">
        <v>15251174</v>
      </c>
      <c r="H35" s="59">
        <v>10464861</v>
      </c>
      <c r="I35" s="59">
        <v>10464861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10464861</v>
      </c>
      <c r="W35" s="59">
        <v>2395471</v>
      </c>
      <c r="X35" s="59">
        <v>8069390</v>
      </c>
      <c r="Y35" s="60">
        <v>336.86</v>
      </c>
      <c r="Z35" s="61">
        <v>9581883</v>
      </c>
    </row>
    <row r="36" spans="1:26" ht="13.5">
      <c r="A36" s="57" t="s">
        <v>53</v>
      </c>
      <c r="B36" s="18">
        <v>12460705</v>
      </c>
      <c r="C36" s="18">
        <v>0</v>
      </c>
      <c r="D36" s="58">
        <v>11396527</v>
      </c>
      <c r="E36" s="59">
        <v>11396527</v>
      </c>
      <c r="F36" s="59">
        <v>11923074</v>
      </c>
      <c r="G36" s="59">
        <v>12962410</v>
      </c>
      <c r="H36" s="59">
        <v>12962411</v>
      </c>
      <c r="I36" s="59">
        <v>12962411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12962411</v>
      </c>
      <c r="W36" s="59">
        <v>2849132</v>
      </c>
      <c r="X36" s="59">
        <v>10113279</v>
      </c>
      <c r="Y36" s="60">
        <v>354.96</v>
      </c>
      <c r="Z36" s="61">
        <v>11396527</v>
      </c>
    </row>
    <row r="37" spans="1:26" ht="13.5">
      <c r="A37" s="57" t="s">
        <v>54</v>
      </c>
      <c r="B37" s="18">
        <v>9767379</v>
      </c>
      <c r="C37" s="18">
        <v>0</v>
      </c>
      <c r="D37" s="58">
        <v>8825300</v>
      </c>
      <c r="E37" s="59">
        <v>8825300</v>
      </c>
      <c r="F37" s="59">
        <v>10832132</v>
      </c>
      <c r="G37" s="59">
        <v>7656204</v>
      </c>
      <c r="H37" s="59">
        <v>8026700</v>
      </c>
      <c r="I37" s="59">
        <v>8026700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8026700</v>
      </c>
      <c r="W37" s="59">
        <v>2206325</v>
      </c>
      <c r="X37" s="59">
        <v>5820375</v>
      </c>
      <c r="Y37" s="60">
        <v>263.8</v>
      </c>
      <c r="Z37" s="61">
        <v>8825300</v>
      </c>
    </row>
    <row r="38" spans="1:26" ht="13.5">
      <c r="A38" s="57" t="s">
        <v>55</v>
      </c>
      <c r="B38" s="18">
        <v>15298672</v>
      </c>
      <c r="C38" s="18">
        <v>0</v>
      </c>
      <c r="D38" s="58">
        <v>15106425</v>
      </c>
      <c r="E38" s="59">
        <v>15106425</v>
      </c>
      <c r="F38" s="59">
        <v>14175720</v>
      </c>
      <c r="G38" s="59">
        <v>15298672</v>
      </c>
      <c r="H38" s="59">
        <v>15298672</v>
      </c>
      <c r="I38" s="59">
        <v>15298672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15298672</v>
      </c>
      <c r="W38" s="59">
        <v>3776606</v>
      </c>
      <c r="X38" s="59">
        <v>11522066</v>
      </c>
      <c r="Y38" s="60">
        <v>305.09</v>
      </c>
      <c r="Z38" s="61">
        <v>15106425</v>
      </c>
    </row>
    <row r="39" spans="1:26" ht="13.5">
      <c r="A39" s="57" t="s">
        <v>56</v>
      </c>
      <c r="B39" s="18">
        <v>-5920758</v>
      </c>
      <c r="C39" s="18">
        <v>0</v>
      </c>
      <c r="D39" s="58">
        <v>-2953315</v>
      </c>
      <c r="E39" s="59">
        <v>-2953315</v>
      </c>
      <c r="F39" s="59">
        <v>-9088124</v>
      </c>
      <c r="G39" s="59">
        <v>5258708</v>
      </c>
      <c r="H39" s="59">
        <v>101900</v>
      </c>
      <c r="I39" s="59">
        <v>101900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101900</v>
      </c>
      <c r="W39" s="59">
        <v>-738329</v>
      </c>
      <c r="X39" s="59">
        <v>840229</v>
      </c>
      <c r="Y39" s="60">
        <v>-113.8</v>
      </c>
      <c r="Z39" s="61">
        <v>-2953315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3564844</v>
      </c>
      <c r="C42" s="18">
        <v>0</v>
      </c>
      <c r="D42" s="58">
        <v>4406356</v>
      </c>
      <c r="E42" s="59">
        <v>4406356</v>
      </c>
      <c r="F42" s="59">
        <v>4442600</v>
      </c>
      <c r="G42" s="59">
        <v>-4562788</v>
      </c>
      <c r="H42" s="59">
        <v>6178366</v>
      </c>
      <c r="I42" s="59">
        <v>6058178</v>
      </c>
      <c r="J42" s="59">
        <v>0</v>
      </c>
      <c r="K42" s="59">
        <v>0</v>
      </c>
      <c r="L42" s="59">
        <v>0</v>
      </c>
      <c r="M42" s="59">
        <v>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6058178</v>
      </c>
      <c r="W42" s="59">
        <v>1101783</v>
      </c>
      <c r="X42" s="59">
        <v>4956395</v>
      </c>
      <c r="Y42" s="60">
        <v>449.85</v>
      </c>
      <c r="Z42" s="61">
        <v>4406356</v>
      </c>
    </row>
    <row r="43" spans="1:26" ht="13.5">
      <c r="A43" s="57" t="s">
        <v>59</v>
      </c>
      <c r="B43" s="18">
        <v>-783816</v>
      </c>
      <c r="C43" s="18">
        <v>0</v>
      </c>
      <c r="D43" s="58">
        <v>0</v>
      </c>
      <c r="E43" s="59">
        <v>0</v>
      </c>
      <c r="F43" s="59">
        <v>0</v>
      </c>
      <c r="G43" s="59">
        <v>0</v>
      </c>
      <c r="H43" s="59">
        <v>0</v>
      </c>
      <c r="I43" s="59">
        <v>0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0</v>
      </c>
      <c r="W43" s="59">
        <v>0</v>
      </c>
      <c r="X43" s="59">
        <v>0</v>
      </c>
      <c r="Y43" s="60">
        <v>0</v>
      </c>
      <c r="Z43" s="61">
        <v>0</v>
      </c>
    </row>
    <row r="44" spans="1:26" ht="13.5">
      <c r="A44" s="57" t="s">
        <v>60</v>
      </c>
      <c r="B44" s="18">
        <v>-52298</v>
      </c>
      <c r="C44" s="18">
        <v>0</v>
      </c>
      <c r="D44" s="58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>
        <v>0</v>
      </c>
      <c r="X44" s="59">
        <v>0</v>
      </c>
      <c r="Y44" s="60">
        <v>0</v>
      </c>
      <c r="Z44" s="61">
        <v>0</v>
      </c>
    </row>
    <row r="45" spans="1:26" ht="13.5">
      <c r="A45" s="69" t="s">
        <v>61</v>
      </c>
      <c r="B45" s="21">
        <v>4615767</v>
      </c>
      <c r="C45" s="21">
        <v>0</v>
      </c>
      <c r="D45" s="98">
        <v>17474759</v>
      </c>
      <c r="E45" s="99">
        <v>17474759</v>
      </c>
      <c r="F45" s="99">
        <v>6581960</v>
      </c>
      <c r="G45" s="99">
        <v>2019172</v>
      </c>
      <c r="H45" s="99">
        <v>8197538</v>
      </c>
      <c r="I45" s="99">
        <v>8197538</v>
      </c>
      <c r="J45" s="99">
        <v>0</v>
      </c>
      <c r="K45" s="99">
        <v>0</v>
      </c>
      <c r="L45" s="99">
        <v>0</v>
      </c>
      <c r="M45" s="99">
        <v>0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8197538</v>
      </c>
      <c r="W45" s="99">
        <v>14170186</v>
      </c>
      <c r="X45" s="99">
        <v>-5972648</v>
      </c>
      <c r="Y45" s="100">
        <v>-42.15</v>
      </c>
      <c r="Z45" s="101">
        <v>17474759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111</v>
      </c>
      <c r="B47" s="114" t="s">
        <v>96</v>
      </c>
      <c r="C47" s="114"/>
      <c r="D47" s="115" t="s">
        <v>97</v>
      </c>
      <c r="E47" s="116" t="s">
        <v>98</v>
      </c>
      <c r="F47" s="117"/>
      <c r="G47" s="117"/>
      <c r="H47" s="117"/>
      <c r="I47" s="118" t="s">
        <v>99</v>
      </c>
      <c r="J47" s="117"/>
      <c r="K47" s="117"/>
      <c r="L47" s="117"/>
      <c r="M47" s="119"/>
      <c r="N47" s="119"/>
      <c r="O47" s="119"/>
      <c r="P47" s="119"/>
      <c r="Q47" s="119"/>
      <c r="R47" s="119"/>
      <c r="S47" s="119"/>
      <c r="T47" s="119"/>
      <c r="U47" s="119"/>
      <c r="V47" s="118" t="s">
        <v>100</v>
      </c>
      <c r="W47" s="118" t="s">
        <v>101</v>
      </c>
      <c r="X47" s="118" t="s">
        <v>102</v>
      </c>
      <c r="Y47" s="118" t="s">
        <v>103</v>
      </c>
      <c r="Z47" s="120" t="s">
        <v>104</v>
      </c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0</v>
      </c>
      <c r="C49" s="51">
        <v>0</v>
      </c>
      <c r="D49" s="128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565866</v>
      </c>
      <c r="Z49" s="129">
        <v>565866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841176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29">
        <v>841176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112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3.5">
      <c r="A61" s="38" t="s">
        <v>113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8" t="s">
        <v>114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8" t="s">
        <v>115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8" t="s">
        <v>116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8" t="s">
        <v>117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118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119</v>
      </c>
      <c r="B67" s="23"/>
      <c r="C67" s="23"/>
      <c r="D67" s="24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4"/>
      <c r="Z67" s="26"/>
    </row>
    <row r="68" spans="1:26" ht="13.5" hidden="1">
      <c r="A68" s="36" t="s">
        <v>31</v>
      </c>
      <c r="B68" s="18"/>
      <c r="C68" s="18"/>
      <c r="D68" s="19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19"/>
      <c r="Z68" s="22"/>
    </row>
    <row r="69" spans="1:26" ht="13.5" hidden="1">
      <c r="A69" s="37" t="s">
        <v>32</v>
      </c>
      <c r="B69" s="18"/>
      <c r="C69" s="18"/>
      <c r="D69" s="19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19"/>
      <c r="Z69" s="22"/>
    </row>
    <row r="70" spans="1:26" ht="13.5" hidden="1">
      <c r="A70" s="38" t="s">
        <v>113</v>
      </c>
      <c r="B70" s="18"/>
      <c r="C70" s="18"/>
      <c r="D70" s="19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19"/>
      <c r="Z70" s="22"/>
    </row>
    <row r="71" spans="1:26" ht="13.5" hidden="1">
      <c r="A71" s="38" t="s">
        <v>114</v>
      </c>
      <c r="B71" s="18"/>
      <c r="C71" s="18"/>
      <c r="D71" s="19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19"/>
      <c r="Z71" s="22"/>
    </row>
    <row r="72" spans="1:26" ht="13.5" hidden="1">
      <c r="A72" s="38" t="s">
        <v>115</v>
      </c>
      <c r="B72" s="18"/>
      <c r="C72" s="18"/>
      <c r="D72" s="19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19"/>
      <c r="Z72" s="22"/>
    </row>
    <row r="73" spans="1:26" ht="13.5" hidden="1">
      <c r="A73" s="38" t="s">
        <v>116</v>
      </c>
      <c r="B73" s="18"/>
      <c r="C73" s="18"/>
      <c r="D73" s="19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19"/>
      <c r="Z73" s="22"/>
    </row>
    <row r="74" spans="1:26" ht="13.5" hidden="1">
      <c r="A74" s="38" t="s">
        <v>117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118</v>
      </c>
      <c r="B75" s="27"/>
      <c r="C75" s="27"/>
      <c r="D75" s="2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8"/>
      <c r="Z75" s="30"/>
    </row>
    <row r="76" spans="1:26" ht="13.5" hidden="1">
      <c r="A76" s="41" t="s">
        <v>120</v>
      </c>
      <c r="B76" s="31"/>
      <c r="C76" s="31"/>
      <c r="D76" s="32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2"/>
      <c r="Z76" s="34"/>
    </row>
    <row r="77" spans="1:26" ht="13.5" hidden="1">
      <c r="A77" s="36" t="s">
        <v>31</v>
      </c>
      <c r="B77" s="18"/>
      <c r="C77" s="18"/>
      <c r="D77" s="19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19"/>
      <c r="Z77" s="22"/>
    </row>
    <row r="78" spans="1:26" ht="13.5" hidden="1">
      <c r="A78" s="37" t="s">
        <v>32</v>
      </c>
      <c r="B78" s="18"/>
      <c r="C78" s="18"/>
      <c r="D78" s="19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19"/>
      <c r="Z78" s="22"/>
    </row>
    <row r="79" spans="1:26" ht="13.5" hidden="1">
      <c r="A79" s="38" t="s">
        <v>113</v>
      </c>
      <c r="B79" s="18"/>
      <c r="C79" s="18"/>
      <c r="D79" s="19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19"/>
      <c r="Z79" s="22"/>
    </row>
    <row r="80" spans="1:26" ht="13.5" hidden="1">
      <c r="A80" s="38" t="s">
        <v>114</v>
      </c>
      <c r="B80" s="18"/>
      <c r="C80" s="18"/>
      <c r="D80" s="19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19"/>
      <c r="Z80" s="22"/>
    </row>
    <row r="81" spans="1:26" ht="13.5" hidden="1">
      <c r="A81" s="38" t="s">
        <v>115</v>
      </c>
      <c r="B81" s="18"/>
      <c r="C81" s="18"/>
      <c r="D81" s="19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19"/>
      <c r="Z81" s="22"/>
    </row>
    <row r="82" spans="1:26" ht="13.5" hidden="1">
      <c r="A82" s="38" t="s">
        <v>116</v>
      </c>
      <c r="B82" s="18"/>
      <c r="C82" s="18"/>
      <c r="D82" s="19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19"/>
      <c r="Z82" s="22"/>
    </row>
    <row r="83" spans="1:26" ht="13.5" hidden="1">
      <c r="A83" s="38" t="s">
        <v>117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118</v>
      </c>
      <c r="B84" s="27"/>
      <c r="C84" s="27"/>
      <c r="D84" s="2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133" t="s">
        <v>95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6782318351</v>
      </c>
      <c r="C5" s="18">
        <v>0</v>
      </c>
      <c r="D5" s="58">
        <v>7917813473</v>
      </c>
      <c r="E5" s="59">
        <v>7917813473</v>
      </c>
      <c r="F5" s="59">
        <v>1680802431</v>
      </c>
      <c r="G5" s="59">
        <v>672199999</v>
      </c>
      <c r="H5" s="59">
        <v>543809821</v>
      </c>
      <c r="I5" s="59">
        <v>2896812251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2896812251</v>
      </c>
      <c r="W5" s="59">
        <v>2860138403</v>
      </c>
      <c r="X5" s="59">
        <v>36673848</v>
      </c>
      <c r="Y5" s="60">
        <v>1.28</v>
      </c>
      <c r="Z5" s="61">
        <v>7917813473</v>
      </c>
    </row>
    <row r="6" spans="1:26" ht="13.5">
      <c r="A6" s="57" t="s">
        <v>32</v>
      </c>
      <c r="B6" s="18">
        <v>18755412364</v>
      </c>
      <c r="C6" s="18">
        <v>0</v>
      </c>
      <c r="D6" s="58">
        <v>22300884520</v>
      </c>
      <c r="E6" s="59">
        <v>22236908361</v>
      </c>
      <c r="F6" s="59">
        <v>2209351240</v>
      </c>
      <c r="G6" s="59">
        <v>1771527643</v>
      </c>
      <c r="H6" s="59">
        <v>1804553458</v>
      </c>
      <c r="I6" s="59">
        <v>5785432341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5785432341</v>
      </c>
      <c r="W6" s="59">
        <v>6052462187</v>
      </c>
      <c r="X6" s="59">
        <v>-267029846</v>
      </c>
      <c r="Y6" s="60">
        <v>-4.41</v>
      </c>
      <c r="Z6" s="61">
        <v>22236908361</v>
      </c>
    </row>
    <row r="7" spans="1:26" ht="13.5">
      <c r="A7" s="57" t="s">
        <v>33</v>
      </c>
      <c r="B7" s="18">
        <v>602859311</v>
      </c>
      <c r="C7" s="18">
        <v>0</v>
      </c>
      <c r="D7" s="58">
        <v>450982313</v>
      </c>
      <c r="E7" s="59">
        <v>450982313</v>
      </c>
      <c r="F7" s="59">
        <v>26514686</v>
      </c>
      <c r="G7" s="59">
        <v>75848167</v>
      </c>
      <c r="H7" s="59">
        <v>55257851</v>
      </c>
      <c r="I7" s="59">
        <v>157620704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157620704</v>
      </c>
      <c r="W7" s="59">
        <v>102665374</v>
      </c>
      <c r="X7" s="59">
        <v>54955330</v>
      </c>
      <c r="Y7" s="60">
        <v>53.53</v>
      </c>
      <c r="Z7" s="61">
        <v>450982313</v>
      </c>
    </row>
    <row r="8" spans="1:26" ht="13.5">
      <c r="A8" s="57" t="s">
        <v>34</v>
      </c>
      <c r="B8" s="18">
        <v>4554956332</v>
      </c>
      <c r="C8" s="18">
        <v>0</v>
      </c>
      <c r="D8" s="58">
        <v>5993876133</v>
      </c>
      <c r="E8" s="59">
        <v>6005151281</v>
      </c>
      <c r="F8" s="59">
        <v>1128829643</v>
      </c>
      <c r="G8" s="59">
        <v>198916409</v>
      </c>
      <c r="H8" s="59">
        <v>101251703</v>
      </c>
      <c r="I8" s="59">
        <v>1428997755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1428997755</v>
      </c>
      <c r="W8" s="59">
        <v>1543047444</v>
      </c>
      <c r="X8" s="59">
        <v>-114049689</v>
      </c>
      <c r="Y8" s="60">
        <v>-7.39</v>
      </c>
      <c r="Z8" s="61">
        <v>6005151281</v>
      </c>
    </row>
    <row r="9" spans="1:26" ht="13.5">
      <c r="A9" s="57" t="s">
        <v>35</v>
      </c>
      <c r="B9" s="18">
        <v>5259537032</v>
      </c>
      <c r="C9" s="18">
        <v>0</v>
      </c>
      <c r="D9" s="58">
        <v>4537477889</v>
      </c>
      <c r="E9" s="59">
        <v>5357218749</v>
      </c>
      <c r="F9" s="59">
        <v>207329912</v>
      </c>
      <c r="G9" s="59">
        <v>861214918</v>
      </c>
      <c r="H9" s="59">
        <v>197206317</v>
      </c>
      <c r="I9" s="59">
        <v>1265751147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1265751147</v>
      </c>
      <c r="W9" s="59">
        <v>1062100303</v>
      </c>
      <c r="X9" s="59">
        <v>203650844</v>
      </c>
      <c r="Y9" s="60">
        <v>19.17</v>
      </c>
      <c r="Z9" s="61">
        <v>5357218749</v>
      </c>
    </row>
    <row r="10" spans="1:26" ht="25.5">
      <c r="A10" s="62" t="s">
        <v>105</v>
      </c>
      <c r="B10" s="63">
        <f>SUM(B5:B9)</f>
        <v>35955083390</v>
      </c>
      <c r="C10" s="63">
        <f>SUM(C5:C9)</f>
        <v>0</v>
      </c>
      <c r="D10" s="64">
        <f aca="true" t="shared" si="0" ref="D10:Z10">SUM(D5:D9)</f>
        <v>41201034328</v>
      </c>
      <c r="E10" s="65">
        <f t="shared" si="0"/>
        <v>41968074177</v>
      </c>
      <c r="F10" s="65">
        <f t="shared" si="0"/>
        <v>5252827912</v>
      </c>
      <c r="G10" s="65">
        <f t="shared" si="0"/>
        <v>3579707136</v>
      </c>
      <c r="H10" s="65">
        <f t="shared" si="0"/>
        <v>2702079150</v>
      </c>
      <c r="I10" s="65">
        <f t="shared" si="0"/>
        <v>11534614198</v>
      </c>
      <c r="J10" s="65">
        <f t="shared" si="0"/>
        <v>0</v>
      </c>
      <c r="K10" s="65">
        <f t="shared" si="0"/>
        <v>0</v>
      </c>
      <c r="L10" s="65">
        <f t="shared" si="0"/>
        <v>0</v>
      </c>
      <c r="M10" s="65">
        <f t="shared" si="0"/>
        <v>0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11534614198</v>
      </c>
      <c r="W10" s="65">
        <f t="shared" si="0"/>
        <v>11620413711</v>
      </c>
      <c r="X10" s="65">
        <f t="shared" si="0"/>
        <v>-85799513</v>
      </c>
      <c r="Y10" s="66">
        <f>+IF(W10&lt;&gt;0,(X10/W10)*100,0)</f>
        <v>-0.7383516209821456</v>
      </c>
      <c r="Z10" s="67">
        <f t="shared" si="0"/>
        <v>41968074177</v>
      </c>
    </row>
    <row r="11" spans="1:26" ht="13.5">
      <c r="A11" s="57" t="s">
        <v>36</v>
      </c>
      <c r="B11" s="18">
        <v>11399169964</v>
      </c>
      <c r="C11" s="18">
        <v>0</v>
      </c>
      <c r="D11" s="58">
        <v>12909211800</v>
      </c>
      <c r="E11" s="59">
        <v>12904971196</v>
      </c>
      <c r="F11" s="59">
        <v>889002939</v>
      </c>
      <c r="G11" s="59">
        <v>1014747717</v>
      </c>
      <c r="H11" s="59">
        <v>1024452885</v>
      </c>
      <c r="I11" s="59">
        <v>2928203541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2928203541</v>
      </c>
      <c r="W11" s="59">
        <v>3144748099</v>
      </c>
      <c r="X11" s="59">
        <v>-216544558</v>
      </c>
      <c r="Y11" s="60">
        <v>-6.89</v>
      </c>
      <c r="Z11" s="61">
        <v>12904971196</v>
      </c>
    </row>
    <row r="12" spans="1:26" ht="13.5">
      <c r="A12" s="57" t="s">
        <v>37</v>
      </c>
      <c r="B12" s="18">
        <v>283744115</v>
      </c>
      <c r="C12" s="18">
        <v>0</v>
      </c>
      <c r="D12" s="58">
        <v>354855747</v>
      </c>
      <c r="E12" s="59">
        <v>354853870</v>
      </c>
      <c r="F12" s="59">
        <v>26718233</v>
      </c>
      <c r="G12" s="59">
        <v>26937077</v>
      </c>
      <c r="H12" s="59">
        <v>27028468</v>
      </c>
      <c r="I12" s="59">
        <v>80683778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80683778</v>
      </c>
      <c r="W12" s="59">
        <v>86661101</v>
      </c>
      <c r="X12" s="59">
        <v>-5977323</v>
      </c>
      <c r="Y12" s="60">
        <v>-6.9</v>
      </c>
      <c r="Z12" s="61">
        <v>354853870</v>
      </c>
    </row>
    <row r="13" spans="1:26" ht="13.5">
      <c r="A13" s="57" t="s">
        <v>106</v>
      </c>
      <c r="B13" s="18">
        <v>2608547376</v>
      </c>
      <c r="C13" s="18">
        <v>0</v>
      </c>
      <c r="D13" s="58">
        <v>3294958743</v>
      </c>
      <c r="E13" s="59">
        <v>3294774209</v>
      </c>
      <c r="F13" s="59">
        <v>176122950</v>
      </c>
      <c r="G13" s="59">
        <v>188063912</v>
      </c>
      <c r="H13" s="59">
        <v>248166253</v>
      </c>
      <c r="I13" s="59">
        <v>612353115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612353115</v>
      </c>
      <c r="W13" s="59">
        <v>733185923</v>
      </c>
      <c r="X13" s="59">
        <v>-120832808</v>
      </c>
      <c r="Y13" s="60">
        <v>-16.48</v>
      </c>
      <c r="Z13" s="61">
        <v>3294774209</v>
      </c>
    </row>
    <row r="14" spans="1:26" ht="13.5">
      <c r="A14" s="57" t="s">
        <v>38</v>
      </c>
      <c r="B14" s="18">
        <v>1112109737</v>
      </c>
      <c r="C14" s="18">
        <v>0</v>
      </c>
      <c r="D14" s="58">
        <v>1277676598</v>
      </c>
      <c r="E14" s="59">
        <v>1270682673</v>
      </c>
      <c r="F14" s="59">
        <v>64556636</v>
      </c>
      <c r="G14" s="59">
        <v>80045244</v>
      </c>
      <c r="H14" s="59">
        <v>80191082</v>
      </c>
      <c r="I14" s="59">
        <v>224792962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224792962</v>
      </c>
      <c r="W14" s="59">
        <v>266862469</v>
      </c>
      <c r="X14" s="59">
        <v>-42069507</v>
      </c>
      <c r="Y14" s="60">
        <v>-15.76</v>
      </c>
      <c r="Z14" s="61">
        <v>1270682673</v>
      </c>
    </row>
    <row r="15" spans="1:26" ht="13.5">
      <c r="A15" s="57" t="s">
        <v>39</v>
      </c>
      <c r="B15" s="18">
        <v>9299429360</v>
      </c>
      <c r="C15" s="18">
        <v>0</v>
      </c>
      <c r="D15" s="58">
        <v>11047019947</v>
      </c>
      <c r="E15" s="59">
        <v>11038196627</v>
      </c>
      <c r="F15" s="59">
        <v>131350215</v>
      </c>
      <c r="G15" s="59">
        <v>1309333849</v>
      </c>
      <c r="H15" s="59">
        <v>1239124285</v>
      </c>
      <c r="I15" s="59">
        <v>2679808349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2679808349</v>
      </c>
      <c r="W15" s="59">
        <v>2793147990</v>
      </c>
      <c r="X15" s="59">
        <v>-113339641</v>
      </c>
      <c r="Y15" s="60">
        <v>-4.06</v>
      </c>
      <c r="Z15" s="61">
        <v>11038196627</v>
      </c>
    </row>
    <row r="16" spans="1:26" ht="13.5">
      <c r="A16" s="68" t="s">
        <v>40</v>
      </c>
      <c r="B16" s="18">
        <v>242308880</v>
      </c>
      <c r="C16" s="18">
        <v>0</v>
      </c>
      <c r="D16" s="58">
        <v>208311471</v>
      </c>
      <c r="E16" s="59">
        <v>241329030</v>
      </c>
      <c r="F16" s="59">
        <v>36829131</v>
      </c>
      <c r="G16" s="59">
        <v>5780661</v>
      </c>
      <c r="H16" s="59">
        <v>31116303</v>
      </c>
      <c r="I16" s="59">
        <v>73726095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73726095</v>
      </c>
      <c r="W16" s="59">
        <v>51207298</v>
      </c>
      <c r="X16" s="59">
        <v>22518797</v>
      </c>
      <c r="Y16" s="60">
        <v>43.98</v>
      </c>
      <c r="Z16" s="61">
        <v>241329030</v>
      </c>
    </row>
    <row r="17" spans="1:26" ht="13.5">
      <c r="A17" s="57" t="s">
        <v>41</v>
      </c>
      <c r="B17" s="18">
        <v>11348463183</v>
      </c>
      <c r="C17" s="18">
        <v>0</v>
      </c>
      <c r="D17" s="58">
        <v>12662288832</v>
      </c>
      <c r="E17" s="59">
        <v>13472274367</v>
      </c>
      <c r="F17" s="59">
        <v>512835950</v>
      </c>
      <c r="G17" s="59">
        <v>831206339</v>
      </c>
      <c r="H17" s="59">
        <v>906643900</v>
      </c>
      <c r="I17" s="59">
        <v>2250686189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2250686189</v>
      </c>
      <c r="W17" s="59">
        <v>2545642573</v>
      </c>
      <c r="X17" s="59">
        <v>-294956384</v>
      </c>
      <c r="Y17" s="60">
        <v>-11.59</v>
      </c>
      <c r="Z17" s="61">
        <v>13472274367</v>
      </c>
    </row>
    <row r="18" spans="1:26" ht="13.5">
      <c r="A18" s="69" t="s">
        <v>42</v>
      </c>
      <c r="B18" s="70">
        <f>SUM(B11:B17)</f>
        <v>36293772615</v>
      </c>
      <c r="C18" s="70">
        <f>SUM(C11:C17)</f>
        <v>0</v>
      </c>
      <c r="D18" s="71">
        <f aca="true" t="shared" si="1" ref="D18:Z18">SUM(D11:D17)</f>
        <v>41754323138</v>
      </c>
      <c r="E18" s="72">
        <f t="shared" si="1"/>
        <v>42577081972</v>
      </c>
      <c r="F18" s="72">
        <f t="shared" si="1"/>
        <v>1837416054</v>
      </c>
      <c r="G18" s="72">
        <f t="shared" si="1"/>
        <v>3456114799</v>
      </c>
      <c r="H18" s="72">
        <f t="shared" si="1"/>
        <v>3556723176</v>
      </c>
      <c r="I18" s="72">
        <f t="shared" si="1"/>
        <v>8850254029</v>
      </c>
      <c r="J18" s="72">
        <f t="shared" si="1"/>
        <v>0</v>
      </c>
      <c r="K18" s="72">
        <f t="shared" si="1"/>
        <v>0</v>
      </c>
      <c r="L18" s="72">
        <f t="shared" si="1"/>
        <v>0</v>
      </c>
      <c r="M18" s="72">
        <f t="shared" si="1"/>
        <v>0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8850254029</v>
      </c>
      <c r="W18" s="72">
        <f t="shared" si="1"/>
        <v>9621455453</v>
      </c>
      <c r="X18" s="72">
        <f t="shared" si="1"/>
        <v>-771201424</v>
      </c>
      <c r="Y18" s="66">
        <f>+IF(W18&lt;&gt;0,(X18/W18)*100,0)</f>
        <v>-8.015434128103113</v>
      </c>
      <c r="Z18" s="73">
        <f t="shared" si="1"/>
        <v>42577081972</v>
      </c>
    </row>
    <row r="19" spans="1:26" ht="13.5">
      <c r="A19" s="69" t="s">
        <v>43</v>
      </c>
      <c r="B19" s="74">
        <f>+B10-B18</f>
        <v>-338689225</v>
      </c>
      <c r="C19" s="74">
        <f>+C10-C18</f>
        <v>0</v>
      </c>
      <c r="D19" s="75">
        <f aca="true" t="shared" si="2" ref="D19:Z19">+D10-D18</f>
        <v>-553288810</v>
      </c>
      <c r="E19" s="76">
        <f t="shared" si="2"/>
        <v>-609007795</v>
      </c>
      <c r="F19" s="76">
        <f t="shared" si="2"/>
        <v>3415411858</v>
      </c>
      <c r="G19" s="76">
        <f t="shared" si="2"/>
        <v>123592337</v>
      </c>
      <c r="H19" s="76">
        <f t="shared" si="2"/>
        <v>-854644026</v>
      </c>
      <c r="I19" s="76">
        <f t="shared" si="2"/>
        <v>2684360169</v>
      </c>
      <c r="J19" s="76">
        <f t="shared" si="2"/>
        <v>0</v>
      </c>
      <c r="K19" s="76">
        <f t="shared" si="2"/>
        <v>0</v>
      </c>
      <c r="L19" s="76">
        <f t="shared" si="2"/>
        <v>0</v>
      </c>
      <c r="M19" s="76">
        <f t="shared" si="2"/>
        <v>0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2684360169</v>
      </c>
      <c r="W19" s="76">
        <f>IF(E10=E18,0,W10-W18)</f>
        <v>1998958258</v>
      </c>
      <c r="X19" s="76">
        <f t="shared" si="2"/>
        <v>685401911</v>
      </c>
      <c r="Y19" s="77">
        <f>+IF(W19&lt;&gt;0,(X19/W19)*100,0)</f>
        <v>34.28795515148771</v>
      </c>
      <c r="Z19" s="78">
        <f t="shared" si="2"/>
        <v>-609007795</v>
      </c>
    </row>
    <row r="20" spans="1:26" ht="13.5">
      <c r="A20" s="57" t="s">
        <v>44</v>
      </c>
      <c r="B20" s="18">
        <v>2914777944</v>
      </c>
      <c r="C20" s="18">
        <v>0</v>
      </c>
      <c r="D20" s="58">
        <v>3741246862</v>
      </c>
      <c r="E20" s="59">
        <v>4070846652</v>
      </c>
      <c r="F20" s="59">
        <v>17632937</v>
      </c>
      <c r="G20" s="59">
        <v>124885705</v>
      </c>
      <c r="H20" s="59">
        <v>242457616</v>
      </c>
      <c r="I20" s="59">
        <v>384976258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384976258</v>
      </c>
      <c r="W20" s="59">
        <v>739128455</v>
      </c>
      <c r="X20" s="59">
        <v>-354152197</v>
      </c>
      <c r="Y20" s="60">
        <v>-47.91</v>
      </c>
      <c r="Z20" s="61">
        <v>4070846652</v>
      </c>
    </row>
    <row r="21" spans="1:26" ht="13.5">
      <c r="A21" s="57" t="s">
        <v>107</v>
      </c>
      <c r="B21" s="79">
        <v>-53522297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>
        <v>13062654</v>
      </c>
      <c r="X21" s="81">
        <v>-13062654</v>
      </c>
      <c r="Y21" s="82">
        <v>-100</v>
      </c>
      <c r="Z21" s="83">
        <v>0</v>
      </c>
    </row>
    <row r="22" spans="1:26" ht="25.5">
      <c r="A22" s="84" t="s">
        <v>108</v>
      </c>
      <c r="B22" s="85">
        <f>SUM(B19:B21)</f>
        <v>2522566422</v>
      </c>
      <c r="C22" s="85">
        <f>SUM(C19:C21)</f>
        <v>0</v>
      </c>
      <c r="D22" s="86">
        <f aca="true" t="shared" si="3" ref="D22:Z22">SUM(D19:D21)</f>
        <v>3187958052</v>
      </c>
      <c r="E22" s="87">
        <f t="shared" si="3"/>
        <v>3461838857</v>
      </c>
      <c r="F22" s="87">
        <f t="shared" si="3"/>
        <v>3433044795</v>
      </c>
      <c r="G22" s="87">
        <f t="shared" si="3"/>
        <v>248478042</v>
      </c>
      <c r="H22" s="87">
        <f t="shared" si="3"/>
        <v>-612186410</v>
      </c>
      <c r="I22" s="87">
        <f t="shared" si="3"/>
        <v>3069336427</v>
      </c>
      <c r="J22" s="87">
        <f t="shared" si="3"/>
        <v>0</v>
      </c>
      <c r="K22" s="87">
        <f t="shared" si="3"/>
        <v>0</v>
      </c>
      <c r="L22" s="87">
        <f t="shared" si="3"/>
        <v>0</v>
      </c>
      <c r="M22" s="87">
        <f t="shared" si="3"/>
        <v>0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3069336427</v>
      </c>
      <c r="W22" s="87">
        <f t="shared" si="3"/>
        <v>2751149367</v>
      </c>
      <c r="X22" s="87">
        <f t="shared" si="3"/>
        <v>318187060</v>
      </c>
      <c r="Y22" s="88">
        <f>+IF(W22&lt;&gt;0,(X22/W22)*100,0)</f>
        <v>11.565604682052147</v>
      </c>
      <c r="Z22" s="89">
        <f t="shared" si="3"/>
        <v>3461838857</v>
      </c>
    </row>
    <row r="23" spans="1:26" ht="13.5">
      <c r="A23" s="90" t="s">
        <v>45</v>
      </c>
      <c r="B23" s="18">
        <v>1</v>
      </c>
      <c r="C23" s="18">
        <v>0</v>
      </c>
      <c r="D23" s="58">
        <v>0</v>
      </c>
      <c r="E23" s="59">
        <v>0</v>
      </c>
      <c r="F23" s="59">
        <v>-1</v>
      </c>
      <c r="G23" s="59">
        <v>-1</v>
      </c>
      <c r="H23" s="59">
        <v>-1</v>
      </c>
      <c r="I23" s="59">
        <v>-3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-3</v>
      </c>
      <c r="W23" s="59">
        <v>0</v>
      </c>
      <c r="X23" s="59">
        <v>-3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2522566423</v>
      </c>
      <c r="C24" s="74">
        <f>SUM(C22:C23)</f>
        <v>0</v>
      </c>
      <c r="D24" s="75">
        <f aca="true" t="shared" si="4" ref="D24:Z24">SUM(D22:D23)</f>
        <v>3187958052</v>
      </c>
      <c r="E24" s="76">
        <f t="shared" si="4"/>
        <v>3461838857</v>
      </c>
      <c r="F24" s="76">
        <f t="shared" si="4"/>
        <v>3433044794</v>
      </c>
      <c r="G24" s="76">
        <f t="shared" si="4"/>
        <v>248478041</v>
      </c>
      <c r="H24" s="76">
        <f t="shared" si="4"/>
        <v>-612186411</v>
      </c>
      <c r="I24" s="76">
        <f t="shared" si="4"/>
        <v>3069336424</v>
      </c>
      <c r="J24" s="76">
        <f t="shared" si="4"/>
        <v>0</v>
      </c>
      <c r="K24" s="76">
        <f t="shared" si="4"/>
        <v>0</v>
      </c>
      <c r="L24" s="76">
        <f t="shared" si="4"/>
        <v>0</v>
      </c>
      <c r="M24" s="76">
        <f t="shared" si="4"/>
        <v>0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3069336424</v>
      </c>
      <c r="W24" s="76">
        <f t="shared" si="4"/>
        <v>2751149367</v>
      </c>
      <c r="X24" s="76">
        <f t="shared" si="4"/>
        <v>318187057</v>
      </c>
      <c r="Y24" s="77">
        <f>+IF(W24&lt;&gt;0,(X24/W24)*100,0)</f>
        <v>11.565604573006812</v>
      </c>
      <c r="Z24" s="78">
        <f t="shared" si="4"/>
        <v>3461838857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109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5761628863</v>
      </c>
      <c r="C27" s="21">
        <v>0</v>
      </c>
      <c r="D27" s="98">
        <v>8373446719</v>
      </c>
      <c r="E27" s="99">
        <v>8930578977</v>
      </c>
      <c r="F27" s="99">
        <v>66718239</v>
      </c>
      <c r="G27" s="99">
        <v>274510730</v>
      </c>
      <c r="H27" s="99">
        <v>450085163</v>
      </c>
      <c r="I27" s="99">
        <v>791314132</v>
      </c>
      <c r="J27" s="99">
        <v>0</v>
      </c>
      <c r="K27" s="99">
        <v>0</v>
      </c>
      <c r="L27" s="99">
        <v>0</v>
      </c>
      <c r="M27" s="99">
        <v>0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791314132</v>
      </c>
      <c r="W27" s="99">
        <v>1170097447</v>
      </c>
      <c r="X27" s="99">
        <v>-378783315</v>
      </c>
      <c r="Y27" s="100">
        <v>-32.37</v>
      </c>
      <c r="Z27" s="101">
        <v>8930578977</v>
      </c>
    </row>
    <row r="28" spans="1:26" ht="13.5">
      <c r="A28" s="102" t="s">
        <v>44</v>
      </c>
      <c r="B28" s="18">
        <v>2773617163</v>
      </c>
      <c r="C28" s="18">
        <v>0</v>
      </c>
      <c r="D28" s="58">
        <v>3793761481</v>
      </c>
      <c r="E28" s="59">
        <v>4114857272</v>
      </c>
      <c r="F28" s="59">
        <v>36816642</v>
      </c>
      <c r="G28" s="59">
        <v>162398306</v>
      </c>
      <c r="H28" s="59">
        <v>253218409</v>
      </c>
      <c r="I28" s="59">
        <v>452433357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452433357</v>
      </c>
      <c r="W28" s="59">
        <v>0</v>
      </c>
      <c r="X28" s="59">
        <v>452433357</v>
      </c>
      <c r="Y28" s="60">
        <v>0</v>
      </c>
      <c r="Z28" s="61">
        <v>4114857272</v>
      </c>
    </row>
    <row r="29" spans="1:26" ht="13.5">
      <c r="A29" s="57" t="s">
        <v>110</v>
      </c>
      <c r="B29" s="18">
        <v>92626086</v>
      </c>
      <c r="C29" s="18">
        <v>0</v>
      </c>
      <c r="D29" s="58">
        <v>86023292</v>
      </c>
      <c r="E29" s="59">
        <v>97009931</v>
      </c>
      <c r="F29" s="59">
        <v>2718978</v>
      </c>
      <c r="G29" s="59">
        <v>3105927</v>
      </c>
      <c r="H29" s="59">
        <v>6798782</v>
      </c>
      <c r="I29" s="59">
        <v>12623687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12623687</v>
      </c>
      <c r="W29" s="59">
        <v>0</v>
      </c>
      <c r="X29" s="59">
        <v>12623687</v>
      </c>
      <c r="Y29" s="60">
        <v>0</v>
      </c>
      <c r="Z29" s="61">
        <v>97009931</v>
      </c>
    </row>
    <row r="30" spans="1:26" ht="13.5">
      <c r="A30" s="57" t="s">
        <v>48</v>
      </c>
      <c r="B30" s="18">
        <v>2120332934</v>
      </c>
      <c r="C30" s="18">
        <v>0</v>
      </c>
      <c r="D30" s="58">
        <v>2859055282</v>
      </c>
      <c r="E30" s="59">
        <v>3015298708</v>
      </c>
      <c r="F30" s="59">
        <v>18497157</v>
      </c>
      <c r="G30" s="59">
        <v>79822663</v>
      </c>
      <c r="H30" s="59">
        <v>129289745</v>
      </c>
      <c r="I30" s="59">
        <v>227609565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227609565</v>
      </c>
      <c r="W30" s="59">
        <v>0</v>
      </c>
      <c r="X30" s="59">
        <v>227609565</v>
      </c>
      <c r="Y30" s="60">
        <v>0</v>
      </c>
      <c r="Z30" s="61">
        <v>3015298708</v>
      </c>
    </row>
    <row r="31" spans="1:26" ht="13.5">
      <c r="A31" s="57" t="s">
        <v>49</v>
      </c>
      <c r="B31" s="18">
        <v>775052675</v>
      </c>
      <c r="C31" s="18">
        <v>0</v>
      </c>
      <c r="D31" s="58">
        <v>1634606664</v>
      </c>
      <c r="E31" s="59">
        <v>1703413066</v>
      </c>
      <c r="F31" s="59">
        <v>8685457</v>
      </c>
      <c r="G31" s="59">
        <v>29183835</v>
      </c>
      <c r="H31" s="59">
        <v>60778224</v>
      </c>
      <c r="I31" s="59">
        <v>98647516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98647516</v>
      </c>
      <c r="W31" s="59">
        <v>0</v>
      </c>
      <c r="X31" s="59">
        <v>98647516</v>
      </c>
      <c r="Y31" s="60">
        <v>0</v>
      </c>
      <c r="Z31" s="61">
        <v>1703413066</v>
      </c>
    </row>
    <row r="32" spans="1:26" ht="13.5">
      <c r="A32" s="69" t="s">
        <v>50</v>
      </c>
      <c r="B32" s="21">
        <f>SUM(B28:B31)</f>
        <v>5761628858</v>
      </c>
      <c r="C32" s="21">
        <f>SUM(C28:C31)</f>
        <v>0</v>
      </c>
      <c r="D32" s="98">
        <f aca="true" t="shared" si="5" ref="D32:Z32">SUM(D28:D31)</f>
        <v>8373446719</v>
      </c>
      <c r="E32" s="99">
        <f t="shared" si="5"/>
        <v>8930578977</v>
      </c>
      <c r="F32" s="99">
        <f t="shared" si="5"/>
        <v>66718234</v>
      </c>
      <c r="G32" s="99">
        <f t="shared" si="5"/>
        <v>274510731</v>
      </c>
      <c r="H32" s="99">
        <f t="shared" si="5"/>
        <v>450085160</v>
      </c>
      <c r="I32" s="99">
        <f t="shared" si="5"/>
        <v>791314125</v>
      </c>
      <c r="J32" s="99">
        <f t="shared" si="5"/>
        <v>0</v>
      </c>
      <c r="K32" s="99">
        <f t="shared" si="5"/>
        <v>0</v>
      </c>
      <c r="L32" s="99">
        <f t="shared" si="5"/>
        <v>0</v>
      </c>
      <c r="M32" s="99">
        <f t="shared" si="5"/>
        <v>0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791314125</v>
      </c>
      <c r="W32" s="99">
        <f t="shared" si="5"/>
        <v>0</v>
      </c>
      <c r="X32" s="99">
        <f t="shared" si="5"/>
        <v>791314125</v>
      </c>
      <c r="Y32" s="100">
        <f>+IF(W32&lt;&gt;0,(X32/W32)*100,0)</f>
        <v>0</v>
      </c>
      <c r="Z32" s="101">
        <f t="shared" si="5"/>
        <v>8930578977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13892094165</v>
      </c>
      <c r="C35" s="18">
        <v>0</v>
      </c>
      <c r="D35" s="58">
        <v>15258239242</v>
      </c>
      <c r="E35" s="59">
        <v>15446566847</v>
      </c>
      <c r="F35" s="59">
        <v>18778377231</v>
      </c>
      <c r="G35" s="59">
        <v>18879142948</v>
      </c>
      <c r="H35" s="59">
        <v>18052761659</v>
      </c>
      <c r="I35" s="59">
        <v>18052761659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18052761659</v>
      </c>
      <c r="W35" s="59">
        <v>3861641715</v>
      </c>
      <c r="X35" s="59">
        <v>14191119944</v>
      </c>
      <c r="Y35" s="60">
        <v>367.49</v>
      </c>
      <c r="Z35" s="61">
        <v>15446566847</v>
      </c>
    </row>
    <row r="36" spans="1:26" ht="13.5">
      <c r="A36" s="57" t="s">
        <v>53</v>
      </c>
      <c r="B36" s="18">
        <v>57922740835</v>
      </c>
      <c r="C36" s="18">
        <v>0</v>
      </c>
      <c r="D36" s="58">
        <v>69368470677</v>
      </c>
      <c r="E36" s="59">
        <v>70289375455</v>
      </c>
      <c r="F36" s="59">
        <v>60118726351</v>
      </c>
      <c r="G36" s="59">
        <v>60467249486</v>
      </c>
      <c r="H36" s="59">
        <v>60532272426</v>
      </c>
      <c r="I36" s="59">
        <v>60532272426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60532272426</v>
      </c>
      <c r="W36" s="59">
        <v>17572343869</v>
      </c>
      <c r="X36" s="59">
        <v>42959928557</v>
      </c>
      <c r="Y36" s="60">
        <v>244.47</v>
      </c>
      <c r="Z36" s="61">
        <v>70289375455</v>
      </c>
    </row>
    <row r="37" spans="1:26" ht="13.5">
      <c r="A37" s="57" t="s">
        <v>54</v>
      </c>
      <c r="B37" s="18">
        <v>10354913132</v>
      </c>
      <c r="C37" s="18">
        <v>0</v>
      </c>
      <c r="D37" s="58">
        <v>9701946946</v>
      </c>
      <c r="E37" s="59">
        <v>10874319537</v>
      </c>
      <c r="F37" s="59">
        <v>8054178277</v>
      </c>
      <c r="G37" s="59">
        <v>7855625861</v>
      </c>
      <c r="H37" s="59">
        <v>8607280419</v>
      </c>
      <c r="I37" s="59">
        <v>8607280419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8607280419</v>
      </c>
      <c r="W37" s="59">
        <v>2718579887</v>
      </c>
      <c r="X37" s="59">
        <v>5888700532</v>
      </c>
      <c r="Y37" s="60">
        <v>216.61</v>
      </c>
      <c r="Z37" s="61">
        <v>10874319537</v>
      </c>
    </row>
    <row r="38" spans="1:26" ht="13.5">
      <c r="A38" s="57" t="s">
        <v>55</v>
      </c>
      <c r="B38" s="18">
        <v>16777075889</v>
      </c>
      <c r="C38" s="18">
        <v>0</v>
      </c>
      <c r="D38" s="58">
        <v>18438575643</v>
      </c>
      <c r="E38" s="59">
        <v>18441724464</v>
      </c>
      <c r="F38" s="59">
        <v>16270318464</v>
      </c>
      <c r="G38" s="59">
        <v>17426914397</v>
      </c>
      <c r="H38" s="59">
        <v>17333956498</v>
      </c>
      <c r="I38" s="59">
        <v>17333956498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17333956498</v>
      </c>
      <c r="W38" s="59">
        <v>4610431119</v>
      </c>
      <c r="X38" s="59">
        <v>12723525379</v>
      </c>
      <c r="Y38" s="60">
        <v>275.97</v>
      </c>
      <c r="Z38" s="61">
        <v>18441724464</v>
      </c>
    </row>
    <row r="39" spans="1:26" ht="13.5">
      <c r="A39" s="57" t="s">
        <v>56</v>
      </c>
      <c r="B39" s="18">
        <v>44682845980</v>
      </c>
      <c r="C39" s="18">
        <v>0</v>
      </c>
      <c r="D39" s="58">
        <v>56486187326</v>
      </c>
      <c r="E39" s="59">
        <v>56419898297</v>
      </c>
      <c r="F39" s="59">
        <v>54572606837</v>
      </c>
      <c r="G39" s="59">
        <v>54063852174</v>
      </c>
      <c r="H39" s="59">
        <v>52643797173</v>
      </c>
      <c r="I39" s="59">
        <v>52643797173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52643797173</v>
      </c>
      <c r="W39" s="59">
        <v>14104974580</v>
      </c>
      <c r="X39" s="59">
        <v>38538822593</v>
      </c>
      <c r="Y39" s="60">
        <v>273.23</v>
      </c>
      <c r="Z39" s="61">
        <v>56419898297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8486715646</v>
      </c>
      <c r="C42" s="18">
        <v>0</v>
      </c>
      <c r="D42" s="58">
        <v>7375748208</v>
      </c>
      <c r="E42" s="59">
        <v>7283967155</v>
      </c>
      <c r="F42" s="59">
        <v>942696260</v>
      </c>
      <c r="G42" s="59">
        <v>415019675</v>
      </c>
      <c r="H42" s="59">
        <v>-460931143</v>
      </c>
      <c r="I42" s="59">
        <v>896784792</v>
      </c>
      <c r="J42" s="59">
        <v>0</v>
      </c>
      <c r="K42" s="59">
        <v>0</v>
      </c>
      <c r="L42" s="59">
        <v>0</v>
      </c>
      <c r="M42" s="59">
        <v>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896784792</v>
      </c>
      <c r="W42" s="59">
        <v>1123518338</v>
      </c>
      <c r="X42" s="59">
        <v>-226733546</v>
      </c>
      <c r="Y42" s="60">
        <v>-20.18</v>
      </c>
      <c r="Z42" s="61">
        <v>7283967155</v>
      </c>
    </row>
    <row r="43" spans="1:26" ht="13.5">
      <c r="A43" s="57" t="s">
        <v>59</v>
      </c>
      <c r="B43" s="18">
        <v>-7186138979</v>
      </c>
      <c r="C43" s="18">
        <v>0</v>
      </c>
      <c r="D43" s="58">
        <v>-8465511566</v>
      </c>
      <c r="E43" s="59">
        <v>-9546908026</v>
      </c>
      <c r="F43" s="59">
        <v>-471618964</v>
      </c>
      <c r="G43" s="59">
        <v>-222601020</v>
      </c>
      <c r="H43" s="59">
        <v>-173340459</v>
      </c>
      <c r="I43" s="59">
        <v>-867560443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-867560443</v>
      </c>
      <c r="W43" s="59">
        <v>-1987694224</v>
      </c>
      <c r="X43" s="59">
        <v>1120133781</v>
      </c>
      <c r="Y43" s="60">
        <v>-56.35</v>
      </c>
      <c r="Z43" s="61">
        <v>-9546908026</v>
      </c>
    </row>
    <row r="44" spans="1:26" ht="13.5">
      <c r="A44" s="57" t="s">
        <v>60</v>
      </c>
      <c r="B44" s="18">
        <v>-414525233</v>
      </c>
      <c r="C44" s="18">
        <v>0</v>
      </c>
      <c r="D44" s="58">
        <v>1383828212</v>
      </c>
      <c r="E44" s="59">
        <v>1415254601</v>
      </c>
      <c r="F44" s="59">
        <v>13895704</v>
      </c>
      <c r="G44" s="59">
        <v>8162152</v>
      </c>
      <c r="H44" s="59">
        <v>-80787943</v>
      </c>
      <c r="I44" s="59">
        <v>-58730087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-58730087</v>
      </c>
      <c r="W44" s="59">
        <v>-75570354</v>
      </c>
      <c r="X44" s="59">
        <v>16840267</v>
      </c>
      <c r="Y44" s="60">
        <v>-22.28</v>
      </c>
      <c r="Z44" s="61">
        <v>1415254601</v>
      </c>
    </row>
    <row r="45" spans="1:26" ht="13.5">
      <c r="A45" s="69" t="s">
        <v>61</v>
      </c>
      <c r="B45" s="21">
        <v>8318348296</v>
      </c>
      <c r="C45" s="21">
        <v>0</v>
      </c>
      <c r="D45" s="98">
        <v>9871078272</v>
      </c>
      <c r="E45" s="99">
        <v>8078621016</v>
      </c>
      <c r="F45" s="99">
        <v>9846106100</v>
      </c>
      <c r="G45" s="99">
        <v>10046686907</v>
      </c>
      <c r="H45" s="99">
        <v>9331627362</v>
      </c>
      <c r="I45" s="99">
        <v>9331627362</v>
      </c>
      <c r="J45" s="99">
        <v>0</v>
      </c>
      <c r="K45" s="99">
        <v>0</v>
      </c>
      <c r="L45" s="99">
        <v>0</v>
      </c>
      <c r="M45" s="99">
        <v>0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9331627362</v>
      </c>
      <c r="W45" s="99">
        <v>7986561046</v>
      </c>
      <c r="X45" s="99">
        <v>1345066316</v>
      </c>
      <c r="Y45" s="100">
        <v>16.84</v>
      </c>
      <c r="Z45" s="101">
        <v>8078621016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111</v>
      </c>
      <c r="B47" s="114" t="s">
        <v>96</v>
      </c>
      <c r="C47" s="114"/>
      <c r="D47" s="115" t="s">
        <v>97</v>
      </c>
      <c r="E47" s="116" t="s">
        <v>98</v>
      </c>
      <c r="F47" s="117"/>
      <c r="G47" s="117"/>
      <c r="H47" s="117"/>
      <c r="I47" s="118" t="s">
        <v>99</v>
      </c>
      <c r="J47" s="117"/>
      <c r="K47" s="117"/>
      <c r="L47" s="117"/>
      <c r="M47" s="119"/>
      <c r="N47" s="119"/>
      <c r="O47" s="119"/>
      <c r="P47" s="119"/>
      <c r="Q47" s="119"/>
      <c r="R47" s="119"/>
      <c r="S47" s="119"/>
      <c r="T47" s="119"/>
      <c r="U47" s="119"/>
      <c r="V47" s="118" t="s">
        <v>100</v>
      </c>
      <c r="W47" s="118" t="s">
        <v>101</v>
      </c>
      <c r="X47" s="118" t="s">
        <v>102</v>
      </c>
      <c r="Y47" s="118" t="s">
        <v>103</v>
      </c>
      <c r="Z47" s="120" t="s">
        <v>104</v>
      </c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2178787469</v>
      </c>
      <c r="C49" s="51">
        <v>0</v>
      </c>
      <c r="D49" s="128">
        <v>343925190</v>
      </c>
      <c r="E49" s="53">
        <v>261212158</v>
      </c>
      <c r="F49" s="53">
        <v>0</v>
      </c>
      <c r="G49" s="53">
        <v>0</v>
      </c>
      <c r="H49" s="53">
        <v>0</v>
      </c>
      <c r="I49" s="53">
        <v>554891535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223113674</v>
      </c>
      <c r="W49" s="53">
        <v>687870972</v>
      </c>
      <c r="X49" s="53">
        <v>808202196</v>
      </c>
      <c r="Y49" s="53">
        <v>3794565138</v>
      </c>
      <c r="Z49" s="129">
        <v>8852568332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603074244</v>
      </c>
      <c r="C51" s="51">
        <v>0</v>
      </c>
      <c r="D51" s="128">
        <v>9164851</v>
      </c>
      <c r="E51" s="53">
        <v>339977</v>
      </c>
      <c r="F51" s="53">
        <v>0</v>
      </c>
      <c r="G51" s="53">
        <v>0</v>
      </c>
      <c r="H51" s="53">
        <v>0</v>
      </c>
      <c r="I51" s="53">
        <v>735956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70572</v>
      </c>
      <c r="W51" s="53">
        <v>1974365</v>
      </c>
      <c r="X51" s="53">
        <v>94479</v>
      </c>
      <c r="Y51" s="53">
        <v>49206</v>
      </c>
      <c r="Z51" s="129">
        <v>615503650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112</v>
      </c>
      <c r="B58" s="5">
        <f>IF(B67=0,0,+(B76/B67)*100)</f>
        <v>96.46094663285253</v>
      </c>
      <c r="C58" s="5">
        <f>IF(C67=0,0,+(C76/C67)*100)</f>
        <v>0</v>
      </c>
      <c r="D58" s="6">
        <f aca="true" t="shared" si="6" ref="D58:Z58">IF(D67=0,0,+(D76/D67)*100)</f>
        <v>95.64882481179431</v>
      </c>
      <c r="E58" s="7">
        <f t="shared" si="6"/>
        <v>95.68001389109325</v>
      </c>
      <c r="F58" s="7">
        <f t="shared" si="6"/>
        <v>64.35675145831316</v>
      </c>
      <c r="G58" s="7">
        <f t="shared" si="6"/>
        <v>99.59200928677801</v>
      </c>
      <c r="H58" s="7">
        <f t="shared" si="6"/>
        <v>102.71949494467924</v>
      </c>
      <c r="I58" s="7">
        <f t="shared" si="6"/>
        <v>84.69391603666048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84.69391603666048</v>
      </c>
      <c r="W58" s="7">
        <f t="shared" si="6"/>
        <v>100.06211579981716</v>
      </c>
      <c r="X58" s="7">
        <f t="shared" si="6"/>
        <v>0</v>
      </c>
      <c r="Y58" s="7">
        <f t="shared" si="6"/>
        <v>0</v>
      </c>
      <c r="Z58" s="8">
        <f t="shared" si="6"/>
        <v>95.68001389109325</v>
      </c>
    </row>
    <row r="59" spans="1:26" ht="13.5">
      <c r="A59" s="36" t="s">
        <v>31</v>
      </c>
      <c r="B59" s="9">
        <f aca="true" t="shared" si="7" ref="B59:Z66">IF(B68=0,0,+(B77/B68)*100)</f>
        <v>99.22745541674213</v>
      </c>
      <c r="C59" s="9">
        <f t="shared" si="7"/>
        <v>0</v>
      </c>
      <c r="D59" s="2">
        <f t="shared" si="7"/>
        <v>97.4604985588006</v>
      </c>
      <c r="E59" s="10">
        <f t="shared" si="7"/>
        <v>97.61260198439146</v>
      </c>
      <c r="F59" s="10">
        <f t="shared" si="7"/>
        <v>41.6284619431666</v>
      </c>
      <c r="G59" s="10">
        <f t="shared" si="7"/>
        <v>84.1023017536826</v>
      </c>
      <c r="H59" s="10">
        <f t="shared" si="7"/>
        <v>133.79054966815232</v>
      </c>
      <c r="I59" s="10">
        <f t="shared" si="7"/>
        <v>68.75995813117571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68.75995813117571</v>
      </c>
      <c r="W59" s="10">
        <f t="shared" si="7"/>
        <v>80.47744168621091</v>
      </c>
      <c r="X59" s="10">
        <f t="shared" si="7"/>
        <v>0</v>
      </c>
      <c r="Y59" s="10">
        <f t="shared" si="7"/>
        <v>0</v>
      </c>
      <c r="Z59" s="11">
        <f t="shared" si="7"/>
        <v>97.61260198439146</v>
      </c>
    </row>
    <row r="60" spans="1:26" ht="13.5">
      <c r="A60" s="37" t="s">
        <v>32</v>
      </c>
      <c r="B60" s="12">
        <f t="shared" si="7"/>
        <v>95.78791232808962</v>
      </c>
      <c r="C60" s="12">
        <f t="shared" si="7"/>
        <v>0</v>
      </c>
      <c r="D60" s="3">
        <f t="shared" si="7"/>
        <v>95.92637900893448</v>
      </c>
      <c r="E60" s="13">
        <f t="shared" si="7"/>
        <v>95.91445611839926</v>
      </c>
      <c r="F60" s="13">
        <f t="shared" si="7"/>
        <v>82.06297745577113</v>
      </c>
      <c r="G60" s="13">
        <f t="shared" si="7"/>
        <v>106.46940748866429</v>
      </c>
      <c r="H60" s="13">
        <f t="shared" si="7"/>
        <v>94.65433841417405</v>
      </c>
      <c r="I60" s="13">
        <f t="shared" si="7"/>
        <v>93.46375885653106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93.46375885653106</v>
      </c>
      <c r="W60" s="13">
        <f t="shared" si="7"/>
        <v>95.2542456520589</v>
      </c>
      <c r="X60" s="13">
        <f t="shared" si="7"/>
        <v>0</v>
      </c>
      <c r="Y60" s="13">
        <f t="shared" si="7"/>
        <v>0</v>
      </c>
      <c r="Z60" s="14">
        <f t="shared" si="7"/>
        <v>95.91445611839926</v>
      </c>
    </row>
    <row r="61" spans="1:26" ht="13.5">
      <c r="A61" s="38" t="s">
        <v>113</v>
      </c>
      <c r="B61" s="12">
        <f t="shared" si="7"/>
        <v>95.92209688246989</v>
      </c>
      <c r="C61" s="12">
        <f t="shared" si="7"/>
        <v>0</v>
      </c>
      <c r="D61" s="3">
        <f t="shared" si="7"/>
        <v>97.99288440474484</v>
      </c>
      <c r="E61" s="13">
        <f t="shared" si="7"/>
        <v>97.99288437783575</v>
      </c>
      <c r="F61" s="13">
        <f t="shared" si="7"/>
        <v>96.432986663761</v>
      </c>
      <c r="G61" s="13">
        <f t="shared" si="7"/>
        <v>104.67138189591871</v>
      </c>
      <c r="H61" s="13">
        <f t="shared" si="7"/>
        <v>96.31112004856924</v>
      </c>
      <c r="I61" s="13">
        <f t="shared" si="7"/>
        <v>99.14536237046767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99.14536237046767</v>
      </c>
      <c r="W61" s="13">
        <f t="shared" si="7"/>
        <v>96.60790285977477</v>
      </c>
      <c r="X61" s="13">
        <f t="shared" si="7"/>
        <v>0</v>
      </c>
      <c r="Y61" s="13">
        <f t="shared" si="7"/>
        <v>0</v>
      </c>
      <c r="Z61" s="14">
        <f t="shared" si="7"/>
        <v>97.99288437783575</v>
      </c>
    </row>
    <row r="62" spans="1:26" ht="13.5">
      <c r="A62" s="38" t="s">
        <v>114</v>
      </c>
      <c r="B62" s="12">
        <f t="shared" si="7"/>
        <v>95.77430854707696</v>
      </c>
      <c r="C62" s="12">
        <f t="shared" si="7"/>
        <v>0</v>
      </c>
      <c r="D62" s="3">
        <f t="shared" si="7"/>
        <v>88.77254717231173</v>
      </c>
      <c r="E62" s="13">
        <f t="shared" si="7"/>
        <v>88.69126372698668</v>
      </c>
      <c r="F62" s="13">
        <f t="shared" si="7"/>
        <v>88.80146903371367</v>
      </c>
      <c r="G62" s="13">
        <f t="shared" si="7"/>
        <v>108.60801205063947</v>
      </c>
      <c r="H62" s="13">
        <f t="shared" si="7"/>
        <v>90.34721036483818</v>
      </c>
      <c r="I62" s="13">
        <f t="shared" si="7"/>
        <v>95.60896989409457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95.60896989409457</v>
      </c>
      <c r="W62" s="13">
        <f t="shared" si="7"/>
        <v>71.85475226012451</v>
      </c>
      <c r="X62" s="13">
        <f t="shared" si="7"/>
        <v>0</v>
      </c>
      <c r="Y62" s="13">
        <f t="shared" si="7"/>
        <v>0</v>
      </c>
      <c r="Z62" s="14">
        <f t="shared" si="7"/>
        <v>88.69126372698668</v>
      </c>
    </row>
    <row r="63" spans="1:26" ht="13.5">
      <c r="A63" s="38" t="s">
        <v>115</v>
      </c>
      <c r="B63" s="12">
        <f t="shared" si="7"/>
        <v>92.28666041535787</v>
      </c>
      <c r="C63" s="12">
        <f t="shared" si="7"/>
        <v>0</v>
      </c>
      <c r="D63" s="3">
        <f t="shared" si="7"/>
        <v>88.87491871883188</v>
      </c>
      <c r="E63" s="13">
        <f t="shared" si="7"/>
        <v>89.01768485385878</v>
      </c>
      <c r="F63" s="13">
        <f t="shared" si="7"/>
        <v>51.57146158077237</v>
      </c>
      <c r="G63" s="13">
        <f t="shared" si="7"/>
        <v>103.06530580878324</v>
      </c>
      <c r="H63" s="13">
        <f t="shared" si="7"/>
        <v>96.4537670236292</v>
      </c>
      <c r="I63" s="13">
        <f t="shared" si="7"/>
        <v>71.53092671797536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71.53092671797536</v>
      </c>
      <c r="W63" s="13">
        <f t="shared" si="7"/>
        <v>65.26885960838382</v>
      </c>
      <c r="X63" s="13">
        <f t="shared" si="7"/>
        <v>0</v>
      </c>
      <c r="Y63" s="13">
        <f t="shared" si="7"/>
        <v>0</v>
      </c>
      <c r="Z63" s="14">
        <f t="shared" si="7"/>
        <v>89.01768485385878</v>
      </c>
    </row>
    <row r="64" spans="1:26" ht="13.5">
      <c r="A64" s="38" t="s">
        <v>116</v>
      </c>
      <c r="B64" s="12">
        <f t="shared" si="7"/>
        <v>93.64647414166173</v>
      </c>
      <c r="C64" s="12">
        <f t="shared" si="7"/>
        <v>0</v>
      </c>
      <c r="D64" s="3">
        <f t="shared" si="7"/>
        <v>94.70890449470252</v>
      </c>
      <c r="E64" s="13">
        <f t="shared" si="7"/>
        <v>94.70607479496196</v>
      </c>
      <c r="F64" s="13">
        <f t="shared" si="7"/>
        <v>33.35677595519211</v>
      </c>
      <c r="G64" s="13">
        <f t="shared" si="7"/>
        <v>89.0618601666387</v>
      </c>
      <c r="H64" s="13">
        <f t="shared" si="7"/>
        <v>77.68687828785743</v>
      </c>
      <c r="I64" s="13">
        <f t="shared" si="7"/>
        <v>55.23309044134781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55.23309044134781</v>
      </c>
      <c r="W64" s="13">
        <f t="shared" si="7"/>
        <v>76.0941728064006</v>
      </c>
      <c r="X64" s="13">
        <f t="shared" si="7"/>
        <v>0</v>
      </c>
      <c r="Y64" s="13">
        <f t="shared" si="7"/>
        <v>0</v>
      </c>
      <c r="Z64" s="14">
        <f t="shared" si="7"/>
        <v>94.70607479496196</v>
      </c>
    </row>
    <row r="65" spans="1:26" ht="13.5">
      <c r="A65" s="38" t="s">
        <v>117</v>
      </c>
      <c r="B65" s="12">
        <f t="shared" si="7"/>
        <v>112.5895947168131</v>
      </c>
      <c r="C65" s="12">
        <f t="shared" si="7"/>
        <v>0</v>
      </c>
      <c r="D65" s="3">
        <f t="shared" si="7"/>
        <v>142.51412246221878</v>
      </c>
      <c r="E65" s="13">
        <f t="shared" si="7"/>
        <v>139.83410906661925</v>
      </c>
      <c r="F65" s="13">
        <f t="shared" si="7"/>
        <v>208.40892980446012</v>
      </c>
      <c r="G65" s="13">
        <f t="shared" si="7"/>
        <v>536.705886666985</v>
      </c>
      <c r="H65" s="13">
        <f t="shared" si="7"/>
        <v>119.65346582223462</v>
      </c>
      <c r="I65" s="13">
        <f t="shared" si="7"/>
        <v>221.87055176565056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221.87055176565056</v>
      </c>
      <c r="W65" s="13">
        <f t="shared" si="7"/>
        <v>94.3856748813478</v>
      </c>
      <c r="X65" s="13">
        <f t="shared" si="7"/>
        <v>0</v>
      </c>
      <c r="Y65" s="13">
        <f t="shared" si="7"/>
        <v>0</v>
      </c>
      <c r="Z65" s="14">
        <f t="shared" si="7"/>
        <v>139.83410906661925</v>
      </c>
    </row>
    <row r="66" spans="1:26" ht="13.5">
      <c r="A66" s="39" t="s">
        <v>118</v>
      </c>
      <c r="B66" s="15">
        <f t="shared" si="7"/>
        <v>72.62480259139775</v>
      </c>
      <c r="C66" s="15">
        <f t="shared" si="7"/>
        <v>0</v>
      </c>
      <c r="D66" s="4">
        <f t="shared" si="7"/>
        <v>20.081202041442996</v>
      </c>
      <c r="E66" s="16">
        <f t="shared" si="7"/>
        <v>21.29314167726116</v>
      </c>
      <c r="F66" s="16">
        <f t="shared" si="7"/>
        <v>17.176985170458746</v>
      </c>
      <c r="G66" s="16">
        <f t="shared" si="7"/>
        <v>17.956796894060158</v>
      </c>
      <c r="H66" s="16">
        <f t="shared" si="7"/>
        <v>15.385466504574751</v>
      </c>
      <c r="I66" s="16">
        <f t="shared" si="7"/>
        <v>16.74129762311263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16.74129762311263</v>
      </c>
      <c r="W66" s="16">
        <f t="shared" si="7"/>
        <v>19.390855202606282</v>
      </c>
      <c r="X66" s="16">
        <f t="shared" si="7"/>
        <v>0</v>
      </c>
      <c r="Y66" s="16">
        <f t="shared" si="7"/>
        <v>0</v>
      </c>
      <c r="Z66" s="17">
        <f t="shared" si="7"/>
        <v>21.29314167726116</v>
      </c>
    </row>
    <row r="67" spans="1:26" ht="13.5" hidden="1">
      <c r="A67" s="40" t="s">
        <v>119</v>
      </c>
      <c r="B67" s="23">
        <v>25780421665</v>
      </c>
      <c r="C67" s="23"/>
      <c r="D67" s="24">
        <v>30461304008</v>
      </c>
      <c r="E67" s="25">
        <v>30401327849</v>
      </c>
      <c r="F67" s="25">
        <v>3908535849</v>
      </c>
      <c r="G67" s="25">
        <v>2464561980</v>
      </c>
      <c r="H67" s="25">
        <v>2372809375</v>
      </c>
      <c r="I67" s="25">
        <v>8745907204</v>
      </c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>
        <v>8745907204</v>
      </c>
      <c r="W67" s="25">
        <v>7600331983</v>
      </c>
      <c r="X67" s="25"/>
      <c r="Y67" s="24"/>
      <c r="Z67" s="26">
        <v>30401327849</v>
      </c>
    </row>
    <row r="68" spans="1:26" ht="13.5" hidden="1">
      <c r="A68" s="36" t="s">
        <v>31</v>
      </c>
      <c r="B68" s="18">
        <v>6768955363</v>
      </c>
      <c r="C68" s="18"/>
      <c r="D68" s="19">
        <v>7889368667</v>
      </c>
      <c r="E68" s="20">
        <v>7889368667</v>
      </c>
      <c r="F68" s="20">
        <v>1678747699</v>
      </c>
      <c r="G68" s="20">
        <v>671134106</v>
      </c>
      <c r="H68" s="20">
        <v>542055145</v>
      </c>
      <c r="I68" s="20">
        <v>2891936950</v>
      </c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>
        <v>2891936950</v>
      </c>
      <c r="W68" s="20">
        <v>2853356000</v>
      </c>
      <c r="X68" s="20"/>
      <c r="Y68" s="19"/>
      <c r="Z68" s="22">
        <v>7889368667</v>
      </c>
    </row>
    <row r="69" spans="1:26" ht="13.5" hidden="1">
      <c r="A69" s="37" t="s">
        <v>32</v>
      </c>
      <c r="B69" s="18">
        <v>18755412364</v>
      </c>
      <c r="C69" s="18"/>
      <c r="D69" s="19">
        <v>22300884520</v>
      </c>
      <c r="E69" s="20">
        <v>22236908361</v>
      </c>
      <c r="F69" s="20">
        <v>2209351240</v>
      </c>
      <c r="G69" s="20">
        <v>1771527643</v>
      </c>
      <c r="H69" s="20">
        <v>1804553458</v>
      </c>
      <c r="I69" s="20">
        <v>5785432341</v>
      </c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>
        <v>5785432341</v>
      </c>
      <c r="W69" s="20">
        <v>5559227104</v>
      </c>
      <c r="X69" s="20"/>
      <c r="Y69" s="19"/>
      <c r="Z69" s="22">
        <v>22236908361</v>
      </c>
    </row>
    <row r="70" spans="1:26" ht="13.5" hidden="1">
      <c r="A70" s="38" t="s">
        <v>113</v>
      </c>
      <c r="B70" s="18">
        <v>12435084586</v>
      </c>
      <c r="C70" s="18"/>
      <c r="D70" s="19">
        <v>14790279130</v>
      </c>
      <c r="E70" s="20">
        <v>14790279131</v>
      </c>
      <c r="F70" s="20">
        <v>1266739671</v>
      </c>
      <c r="G70" s="20">
        <v>1283667667</v>
      </c>
      <c r="H70" s="20">
        <v>1290538446</v>
      </c>
      <c r="I70" s="20">
        <v>3840945784</v>
      </c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>
        <v>3840945784</v>
      </c>
      <c r="W70" s="20">
        <v>3824509312</v>
      </c>
      <c r="X70" s="20"/>
      <c r="Y70" s="19"/>
      <c r="Z70" s="22">
        <v>14790279131</v>
      </c>
    </row>
    <row r="71" spans="1:26" ht="13.5" hidden="1">
      <c r="A71" s="38" t="s">
        <v>114</v>
      </c>
      <c r="B71" s="18">
        <v>3005085568</v>
      </c>
      <c r="C71" s="18"/>
      <c r="D71" s="19">
        <v>3744130476</v>
      </c>
      <c r="E71" s="20">
        <v>3695112132</v>
      </c>
      <c r="F71" s="20">
        <v>251902728</v>
      </c>
      <c r="G71" s="20">
        <v>234713519</v>
      </c>
      <c r="H71" s="20">
        <v>253949821</v>
      </c>
      <c r="I71" s="20">
        <v>740566068</v>
      </c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>
        <v>740566068</v>
      </c>
      <c r="W71" s="20">
        <v>901243490</v>
      </c>
      <c r="X71" s="20"/>
      <c r="Y71" s="19"/>
      <c r="Z71" s="22">
        <v>3695112132</v>
      </c>
    </row>
    <row r="72" spans="1:26" ht="13.5" hidden="1">
      <c r="A72" s="38" t="s">
        <v>115</v>
      </c>
      <c r="B72" s="18">
        <v>1677173053</v>
      </c>
      <c r="C72" s="18"/>
      <c r="D72" s="19">
        <v>1999542191</v>
      </c>
      <c r="E72" s="20">
        <v>1984560533</v>
      </c>
      <c r="F72" s="20">
        <v>369207149</v>
      </c>
      <c r="G72" s="20">
        <v>135058629</v>
      </c>
      <c r="H72" s="20">
        <v>124792647</v>
      </c>
      <c r="I72" s="20">
        <v>629058425</v>
      </c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>
        <v>629058425</v>
      </c>
      <c r="W72" s="20">
        <v>692599164</v>
      </c>
      <c r="X72" s="20"/>
      <c r="Y72" s="19"/>
      <c r="Z72" s="22">
        <v>1984560533</v>
      </c>
    </row>
    <row r="73" spans="1:26" ht="13.5" hidden="1">
      <c r="A73" s="38" t="s">
        <v>116</v>
      </c>
      <c r="B73" s="18">
        <v>1228827532</v>
      </c>
      <c r="C73" s="18"/>
      <c r="D73" s="19">
        <v>1506049568</v>
      </c>
      <c r="E73" s="20">
        <v>1506094569</v>
      </c>
      <c r="F73" s="20">
        <v>281420456</v>
      </c>
      <c r="G73" s="20">
        <v>108433995</v>
      </c>
      <c r="H73" s="20">
        <v>110816659</v>
      </c>
      <c r="I73" s="20">
        <v>500671110</v>
      </c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>
        <v>500671110</v>
      </c>
      <c r="W73" s="20">
        <v>533173619</v>
      </c>
      <c r="X73" s="20"/>
      <c r="Y73" s="19"/>
      <c r="Z73" s="22">
        <v>1506094569</v>
      </c>
    </row>
    <row r="74" spans="1:26" ht="13.5" hidden="1">
      <c r="A74" s="38" t="s">
        <v>117</v>
      </c>
      <c r="B74" s="18">
        <v>409241625</v>
      </c>
      <c r="C74" s="18"/>
      <c r="D74" s="19">
        <v>260883155</v>
      </c>
      <c r="E74" s="20">
        <v>260861996</v>
      </c>
      <c r="F74" s="20">
        <v>40081236</v>
      </c>
      <c r="G74" s="20">
        <v>9653833</v>
      </c>
      <c r="H74" s="20">
        <v>24455885</v>
      </c>
      <c r="I74" s="20">
        <v>74190954</v>
      </c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>
        <v>74190954</v>
      </c>
      <c r="W74" s="20">
        <v>100936602</v>
      </c>
      <c r="X74" s="20"/>
      <c r="Y74" s="19"/>
      <c r="Z74" s="22">
        <v>260861996</v>
      </c>
    </row>
    <row r="75" spans="1:26" ht="13.5" hidden="1">
      <c r="A75" s="39" t="s">
        <v>118</v>
      </c>
      <c r="B75" s="27">
        <v>256053938</v>
      </c>
      <c r="C75" s="27"/>
      <c r="D75" s="28">
        <v>271050821</v>
      </c>
      <c r="E75" s="29">
        <v>275050821</v>
      </c>
      <c r="F75" s="29">
        <v>20436910</v>
      </c>
      <c r="G75" s="29">
        <v>21900231</v>
      </c>
      <c r="H75" s="29">
        <v>26200772</v>
      </c>
      <c r="I75" s="29">
        <v>68537913</v>
      </c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>
        <v>68537913</v>
      </c>
      <c r="W75" s="29">
        <v>68822323</v>
      </c>
      <c r="X75" s="29"/>
      <c r="Y75" s="28"/>
      <c r="Z75" s="30">
        <v>275050821</v>
      </c>
    </row>
    <row r="76" spans="1:26" ht="13.5" hidden="1">
      <c r="A76" s="41" t="s">
        <v>120</v>
      </c>
      <c r="B76" s="31">
        <v>24868038784</v>
      </c>
      <c r="C76" s="31"/>
      <c r="D76" s="32">
        <v>29135879306</v>
      </c>
      <c r="E76" s="33">
        <v>29087994709</v>
      </c>
      <c r="F76" s="33">
        <v>2515406702</v>
      </c>
      <c r="G76" s="33">
        <v>2454506796</v>
      </c>
      <c r="H76" s="33">
        <v>2437337806</v>
      </c>
      <c r="I76" s="33">
        <v>7407251304</v>
      </c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>
        <v>7407251304</v>
      </c>
      <c r="W76" s="33">
        <v>7605052990</v>
      </c>
      <c r="X76" s="33"/>
      <c r="Y76" s="32"/>
      <c r="Z76" s="34">
        <v>29087994709</v>
      </c>
    </row>
    <row r="77" spans="1:26" ht="13.5" hidden="1">
      <c r="A77" s="36" t="s">
        <v>31</v>
      </c>
      <c r="B77" s="18">
        <v>6716662165</v>
      </c>
      <c r="C77" s="18"/>
      <c r="D77" s="19">
        <v>7689018036</v>
      </c>
      <c r="E77" s="20">
        <v>7701018036</v>
      </c>
      <c r="F77" s="20">
        <v>698836847</v>
      </c>
      <c r="G77" s="20">
        <v>564439231</v>
      </c>
      <c r="H77" s="20">
        <v>725218558</v>
      </c>
      <c r="I77" s="20">
        <v>1988494636</v>
      </c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>
        <v>1988494636</v>
      </c>
      <c r="W77" s="20">
        <v>2296307911</v>
      </c>
      <c r="X77" s="20"/>
      <c r="Y77" s="19"/>
      <c r="Z77" s="22">
        <v>7701018036</v>
      </c>
    </row>
    <row r="78" spans="1:26" ht="13.5" hidden="1">
      <c r="A78" s="37" t="s">
        <v>32</v>
      </c>
      <c r="B78" s="18">
        <v>17965417952</v>
      </c>
      <c r="C78" s="18"/>
      <c r="D78" s="19">
        <v>21392431007</v>
      </c>
      <c r="E78" s="20">
        <v>21328409712</v>
      </c>
      <c r="F78" s="20">
        <v>1813059410</v>
      </c>
      <c r="G78" s="20">
        <v>1886134985</v>
      </c>
      <c r="H78" s="20">
        <v>1708088137</v>
      </c>
      <c r="I78" s="20">
        <v>5407282532</v>
      </c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>
        <v>5407282532</v>
      </c>
      <c r="W78" s="20">
        <v>5295399842</v>
      </c>
      <c r="X78" s="20"/>
      <c r="Y78" s="19"/>
      <c r="Z78" s="22">
        <v>21328409712</v>
      </c>
    </row>
    <row r="79" spans="1:26" ht="13.5" hidden="1">
      <c r="A79" s="38" t="s">
        <v>113</v>
      </c>
      <c r="B79" s="18">
        <v>11927993884</v>
      </c>
      <c r="C79" s="18"/>
      <c r="D79" s="19">
        <v>14493421131</v>
      </c>
      <c r="E79" s="20">
        <v>14493421128</v>
      </c>
      <c r="F79" s="20">
        <v>1221554898</v>
      </c>
      <c r="G79" s="20">
        <v>1343632686</v>
      </c>
      <c r="H79" s="20">
        <v>1242932032</v>
      </c>
      <c r="I79" s="20">
        <v>3808119616</v>
      </c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>
        <v>3808119616</v>
      </c>
      <c r="W79" s="20">
        <v>3694778241</v>
      </c>
      <c r="X79" s="20"/>
      <c r="Y79" s="19"/>
      <c r="Z79" s="22">
        <v>14493421128</v>
      </c>
    </row>
    <row r="80" spans="1:26" ht="13.5" hidden="1">
      <c r="A80" s="38" t="s">
        <v>114</v>
      </c>
      <c r="B80" s="18">
        <v>2878099924</v>
      </c>
      <c r="C80" s="18"/>
      <c r="D80" s="19">
        <v>3323759993</v>
      </c>
      <c r="E80" s="20">
        <v>3277241646</v>
      </c>
      <c r="F80" s="20">
        <v>223693323</v>
      </c>
      <c r="G80" s="20">
        <v>254917687</v>
      </c>
      <c r="H80" s="20">
        <v>229436579</v>
      </c>
      <c r="I80" s="20">
        <v>708047589</v>
      </c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>
        <v>708047589</v>
      </c>
      <c r="W80" s="20">
        <v>647586277</v>
      </c>
      <c r="X80" s="20"/>
      <c r="Y80" s="19"/>
      <c r="Z80" s="22">
        <v>3277241646</v>
      </c>
    </row>
    <row r="81" spans="1:26" ht="13.5" hidden="1">
      <c r="A81" s="38" t="s">
        <v>115</v>
      </c>
      <c r="B81" s="18">
        <v>1547807000</v>
      </c>
      <c r="C81" s="18"/>
      <c r="D81" s="19">
        <v>1777091497</v>
      </c>
      <c r="E81" s="20">
        <v>1766609841</v>
      </c>
      <c r="F81" s="20">
        <v>190405523</v>
      </c>
      <c r="G81" s="20">
        <v>139198589</v>
      </c>
      <c r="H81" s="20">
        <v>120367209</v>
      </c>
      <c r="I81" s="20">
        <v>449971321</v>
      </c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>
        <v>449971321</v>
      </c>
      <c r="W81" s="20">
        <v>452051576</v>
      </c>
      <c r="X81" s="20"/>
      <c r="Y81" s="19"/>
      <c r="Z81" s="22">
        <v>1766609841</v>
      </c>
    </row>
    <row r="82" spans="1:26" ht="13.5" hidden="1">
      <c r="A82" s="38" t="s">
        <v>116</v>
      </c>
      <c r="B82" s="18">
        <v>1150753657</v>
      </c>
      <c r="C82" s="18"/>
      <c r="D82" s="19">
        <v>1426363047</v>
      </c>
      <c r="E82" s="20">
        <v>1426363049</v>
      </c>
      <c r="F82" s="20">
        <v>93872791</v>
      </c>
      <c r="G82" s="20">
        <v>96573333</v>
      </c>
      <c r="H82" s="20">
        <v>86090003</v>
      </c>
      <c r="I82" s="20">
        <v>276536127</v>
      </c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>
        <v>276536127</v>
      </c>
      <c r="W82" s="20">
        <v>405714055</v>
      </c>
      <c r="X82" s="20"/>
      <c r="Y82" s="19"/>
      <c r="Z82" s="22">
        <v>1426363049</v>
      </c>
    </row>
    <row r="83" spans="1:26" ht="13.5" hidden="1">
      <c r="A83" s="38" t="s">
        <v>117</v>
      </c>
      <c r="B83" s="18">
        <v>460763487</v>
      </c>
      <c r="C83" s="18"/>
      <c r="D83" s="19">
        <v>371795339</v>
      </c>
      <c r="E83" s="20">
        <v>364774048</v>
      </c>
      <c r="F83" s="20">
        <v>83532875</v>
      </c>
      <c r="G83" s="20">
        <v>51812690</v>
      </c>
      <c r="H83" s="20">
        <v>29262314</v>
      </c>
      <c r="I83" s="20">
        <v>164607879</v>
      </c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>
        <v>164607879</v>
      </c>
      <c r="W83" s="20">
        <v>95269693</v>
      </c>
      <c r="X83" s="20"/>
      <c r="Y83" s="19"/>
      <c r="Z83" s="22">
        <v>364774048</v>
      </c>
    </row>
    <row r="84" spans="1:26" ht="13.5" hidden="1">
      <c r="A84" s="39" t="s">
        <v>118</v>
      </c>
      <c r="B84" s="27">
        <v>185958667</v>
      </c>
      <c r="C84" s="27"/>
      <c r="D84" s="28">
        <v>54430263</v>
      </c>
      <c r="E84" s="29">
        <v>58566961</v>
      </c>
      <c r="F84" s="29">
        <v>3510445</v>
      </c>
      <c r="G84" s="29">
        <v>3932580</v>
      </c>
      <c r="H84" s="29">
        <v>4031111</v>
      </c>
      <c r="I84" s="29">
        <v>11474136</v>
      </c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>
        <v>11474136</v>
      </c>
      <c r="W84" s="29">
        <v>13345237</v>
      </c>
      <c r="X84" s="29"/>
      <c r="Y84" s="28"/>
      <c r="Z84" s="30">
        <v>58566961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133" t="s">
        <v>68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45226662</v>
      </c>
      <c r="C5" s="18">
        <v>0</v>
      </c>
      <c r="D5" s="58">
        <v>51739555</v>
      </c>
      <c r="E5" s="59">
        <v>51739555</v>
      </c>
      <c r="F5" s="59">
        <v>13269792</v>
      </c>
      <c r="G5" s="59">
        <v>3191791</v>
      </c>
      <c r="H5" s="59">
        <v>3245408</v>
      </c>
      <c r="I5" s="59">
        <v>19706991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19706991</v>
      </c>
      <c r="W5" s="59">
        <v>21730612</v>
      </c>
      <c r="X5" s="59">
        <v>-2023621</v>
      </c>
      <c r="Y5" s="60">
        <v>-9.31</v>
      </c>
      <c r="Z5" s="61">
        <v>51739555</v>
      </c>
    </row>
    <row r="6" spans="1:26" ht="13.5">
      <c r="A6" s="57" t="s">
        <v>32</v>
      </c>
      <c r="B6" s="18">
        <v>113011889</v>
      </c>
      <c r="C6" s="18">
        <v>0</v>
      </c>
      <c r="D6" s="58">
        <v>123674746</v>
      </c>
      <c r="E6" s="59">
        <v>123674746</v>
      </c>
      <c r="F6" s="59">
        <v>10089646</v>
      </c>
      <c r="G6" s="59">
        <v>10911051</v>
      </c>
      <c r="H6" s="59">
        <v>10205482</v>
      </c>
      <c r="I6" s="59">
        <v>31206179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31206179</v>
      </c>
      <c r="W6" s="59">
        <v>29428701</v>
      </c>
      <c r="X6" s="59">
        <v>1777478</v>
      </c>
      <c r="Y6" s="60">
        <v>6.04</v>
      </c>
      <c r="Z6" s="61">
        <v>123674746</v>
      </c>
    </row>
    <row r="7" spans="1:26" ht="13.5">
      <c r="A7" s="57" t="s">
        <v>33</v>
      </c>
      <c r="B7" s="18">
        <v>1285000</v>
      </c>
      <c r="C7" s="18">
        <v>0</v>
      </c>
      <c r="D7" s="58">
        <v>1000000</v>
      </c>
      <c r="E7" s="59">
        <v>1000000</v>
      </c>
      <c r="F7" s="59">
        <v>117772</v>
      </c>
      <c r="G7" s="59">
        <v>129691</v>
      </c>
      <c r="H7" s="59">
        <v>142294</v>
      </c>
      <c r="I7" s="59">
        <v>389757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389757</v>
      </c>
      <c r="W7" s="59">
        <v>249999</v>
      </c>
      <c r="X7" s="59">
        <v>139758</v>
      </c>
      <c r="Y7" s="60">
        <v>55.9</v>
      </c>
      <c r="Z7" s="61">
        <v>1000000</v>
      </c>
    </row>
    <row r="8" spans="1:26" ht="13.5">
      <c r="A8" s="57" t="s">
        <v>34</v>
      </c>
      <c r="B8" s="18">
        <v>32866470</v>
      </c>
      <c r="C8" s="18">
        <v>0</v>
      </c>
      <c r="D8" s="58">
        <v>37007000</v>
      </c>
      <c r="E8" s="59">
        <v>37007000</v>
      </c>
      <c r="F8" s="59">
        <v>10881000</v>
      </c>
      <c r="G8" s="59">
        <v>459000</v>
      </c>
      <c r="H8" s="59">
        <v>0</v>
      </c>
      <c r="I8" s="59">
        <v>11340000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11340000</v>
      </c>
      <c r="W8" s="59">
        <v>6001821</v>
      </c>
      <c r="X8" s="59">
        <v>5338179</v>
      </c>
      <c r="Y8" s="60">
        <v>88.94</v>
      </c>
      <c r="Z8" s="61">
        <v>37007000</v>
      </c>
    </row>
    <row r="9" spans="1:26" ht="13.5">
      <c r="A9" s="57" t="s">
        <v>35</v>
      </c>
      <c r="B9" s="18">
        <v>16694388</v>
      </c>
      <c r="C9" s="18">
        <v>0</v>
      </c>
      <c r="D9" s="58">
        <v>12897170</v>
      </c>
      <c r="E9" s="59">
        <v>12897170</v>
      </c>
      <c r="F9" s="59">
        <v>740754</v>
      </c>
      <c r="G9" s="59">
        <v>1092559</v>
      </c>
      <c r="H9" s="59">
        <v>1305403</v>
      </c>
      <c r="I9" s="59">
        <v>3138716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3138716</v>
      </c>
      <c r="W9" s="59">
        <v>3224283</v>
      </c>
      <c r="X9" s="59">
        <v>-85567</v>
      </c>
      <c r="Y9" s="60">
        <v>-2.65</v>
      </c>
      <c r="Z9" s="61">
        <v>12897170</v>
      </c>
    </row>
    <row r="10" spans="1:26" ht="25.5">
      <c r="A10" s="62" t="s">
        <v>105</v>
      </c>
      <c r="B10" s="63">
        <f>SUM(B5:B9)</f>
        <v>209084409</v>
      </c>
      <c r="C10" s="63">
        <f>SUM(C5:C9)</f>
        <v>0</v>
      </c>
      <c r="D10" s="64">
        <f aca="true" t="shared" si="0" ref="D10:Z10">SUM(D5:D9)</f>
        <v>226318471</v>
      </c>
      <c r="E10" s="65">
        <f t="shared" si="0"/>
        <v>226318471</v>
      </c>
      <c r="F10" s="65">
        <f t="shared" si="0"/>
        <v>35098964</v>
      </c>
      <c r="G10" s="65">
        <f t="shared" si="0"/>
        <v>15784092</v>
      </c>
      <c r="H10" s="65">
        <f t="shared" si="0"/>
        <v>14898587</v>
      </c>
      <c r="I10" s="65">
        <f t="shared" si="0"/>
        <v>65781643</v>
      </c>
      <c r="J10" s="65">
        <f t="shared" si="0"/>
        <v>0</v>
      </c>
      <c r="K10" s="65">
        <f t="shared" si="0"/>
        <v>0</v>
      </c>
      <c r="L10" s="65">
        <f t="shared" si="0"/>
        <v>0</v>
      </c>
      <c r="M10" s="65">
        <f t="shared" si="0"/>
        <v>0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65781643</v>
      </c>
      <c r="W10" s="65">
        <f t="shared" si="0"/>
        <v>60635416</v>
      </c>
      <c r="X10" s="65">
        <f t="shared" si="0"/>
        <v>5146227</v>
      </c>
      <c r="Y10" s="66">
        <f>+IF(W10&lt;&gt;0,(X10/W10)*100,0)</f>
        <v>8.48716367345447</v>
      </c>
      <c r="Z10" s="67">
        <f t="shared" si="0"/>
        <v>226318471</v>
      </c>
    </row>
    <row r="11" spans="1:26" ht="13.5">
      <c r="A11" s="57" t="s">
        <v>36</v>
      </c>
      <c r="B11" s="18">
        <v>77010324</v>
      </c>
      <c r="C11" s="18">
        <v>0</v>
      </c>
      <c r="D11" s="58">
        <v>89315510</v>
      </c>
      <c r="E11" s="59">
        <v>89315510</v>
      </c>
      <c r="F11" s="59">
        <v>6898897</v>
      </c>
      <c r="G11" s="59">
        <v>6293606</v>
      </c>
      <c r="H11" s="59">
        <v>6741715</v>
      </c>
      <c r="I11" s="59">
        <v>19934218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19934218</v>
      </c>
      <c r="W11" s="59">
        <v>21244896</v>
      </c>
      <c r="X11" s="59">
        <v>-1310678</v>
      </c>
      <c r="Y11" s="60">
        <v>-6.17</v>
      </c>
      <c r="Z11" s="61">
        <v>89315510</v>
      </c>
    </row>
    <row r="12" spans="1:26" ht="13.5">
      <c r="A12" s="57" t="s">
        <v>37</v>
      </c>
      <c r="B12" s="18">
        <v>4734966</v>
      </c>
      <c r="C12" s="18">
        <v>0</v>
      </c>
      <c r="D12" s="58">
        <v>4714000</v>
      </c>
      <c r="E12" s="59">
        <v>4714000</v>
      </c>
      <c r="F12" s="59">
        <v>398294</v>
      </c>
      <c r="G12" s="59">
        <v>393336</v>
      </c>
      <c r="H12" s="59">
        <v>390269</v>
      </c>
      <c r="I12" s="59">
        <v>1181899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1181899</v>
      </c>
      <c r="W12" s="59">
        <v>1178499</v>
      </c>
      <c r="X12" s="59">
        <v>3400</v>
      </c>
      <c r="Y12" s="60">
        <v>0.29</v>
      </c>
      <c r="Z12" s="61">
        <v>4714000</v>
      </c>
    </row>
    <row r="13" spans="1:26" ht="13.5">
      <c r="A13" s="57" t="s">
        <v>106</v>
      </c>
      <c r="B13" s="18">
        <v>14935312</v>
      </c>
      <c r="C13" s="18">
        <v>0</v>
      </c>
      <c r="D13" s="58">
        <v>17460000</v>
      </c>
      <c r="E13" s="59">
        <v>17460000</v>
      </c>
      <c r="F13" s="59">
        <v>2910000</v>
      </c>
      <c r="G13" s="59">
        <v>0</v>
      </c>
      <c r="H13" s="59">
        <v>1455000</v>
      </c>
      <c r="I13" s="59">
        <v>4365000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4365000</v>
      </c>
      <c r="W13" s="59">
        <v>4364997</v>
      </c>
      <c r="X13" s="59">
        <v>3</v>
      </c>
      <c r="Y13" s="60">
        <v>0</v>
      </c>
      <c r="Z13" s="61">
        <v>17460000</v>
      </c>
    </row>
    <row r="14" spans="1:26" ht="13.5">
      <c r="A14" s="57" t="s">
        <v>38</v>
      </c>
      <c r="B14" s="18">
        <v>9589906</v>
      </c>
      <c r="C14" s="18">
        <v>0</v>
      </c>
      <c r="D14" s="58">
        <v>10189460</v>
      </c>
      <c r="E14" s="59">
        <v>10189460</v>
      </c>
      <c r="F14" s="59">
        <v>620743</v>
      </c>
      <c r="G14" s="59">
        <v>0</v>
      </c>
      <c r="H14" s="59">
        <v>376703</v>
      </c>
      <c r="I14" s="59">
        <v>997446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997446</v>
      </c>
      <c r="W14" s="59">
        <v>2547366</v>
      </c>
      <c r="X14" s="59">
        <v>-1549920</v>
      </c>
      <c r="Y14" s="60">
        <v>-60.84</v>
      </c>
      <c r="Z14" s="61">
        <v>10189460</v>
      </c>
    </row>
    <row r="15" spans="1:26" ht="13.5">
      <c r="A15" s="57" t="s">
        <v>39</v>
      </c>
      <c r="B15" s="18">
        <v>54464890</v>
      </c>
      <c r="C15" s="18">
        <v>0</v>
      </c>
      <c r="D15" s="58">
        <v>61025000</v>
      </c>
      <c r="E15" s="59">
        <v>61025000</v>
      </c>
      <c r="F15" s="59">
        <v>6664096</v>
      </c>
      <c r="G15" s="59">
        <v>728788</v>
      </c>
      <c r="H15" s="59">
        <v>12113657</v>
      </c>
      <c r="I15" s="59">
        <v>19506541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19506541</v>
      </c>
      <c r="W15" s="59">
        <v>21969000</v>
      </c>
      <c r="X15" s="59">
        <v>-2462459</v>
      </c>
      <c r="Y15" s="60">
        <v>-11.21</v>
      </c>
      <c r="Z15" s="61">
        <v>61025000</v>
      </c>
    </row>
    <row r="16" spans="1:26" ht="13.5">
      <c r="A16" s="68" t="s">
        <v>40</v>
      </c>
      <c r="B16" s="18">
        <v>2560962</v>
      </c>
      <c r="C16" s="18">
        <v>0</v>
      </c>
      <c r="D16" s="58">
        <v>3070000</v>
      </c>
      <c r="E16" s="59">
        <v>3070000</v>
      </c>
      <c r="F16" s="59">
        <v>383750</v>
      </c>
      <c r="G16" s="59">
        <v>27500</v>
      </c>
      <c r="H16" s="59">
        <v>428500</v>
      </c>
      <c r="I16" s="59">
        <v>839750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839750</v>
      </c>
      <c r="W16" s="59">
        <v>767499</v>
      </c>
      <c r="X16" s="59">
        <v>72251</v>
      </c>
      <c r="Y16" s="60">
        <v>9.41</v>
      </c>
      <c r="Z16" s="61">
        <v>3070000</v>
      </c>
    </row>
    <row r="17" spans="1:26" ht="13.5">
      <c r="A17" s="57" t="s">
        <v>41</v>
      </c>
      <c r="B17" s="18">
        <v>47332226</v>
      </c>
      <c r="C17" s="18">
        <v>0</v>
      </c>
      <c r="D17" s="58">
        <v>45781905</v>
      </c>
      <c r="E17" s="59">
        <v>45781905</v>
      </c>
      <c r="F17" s="59">
        <v>3781928</v>
      </c>
      <c r="G17" s="59">
        <v>2514571</v>
      </c>
      <c r="H17" s="59">
        <v>3433741</v>
      </c>
      <c r="I17" s="59">
        <v>9730240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9730240</v>
      </c>
      <c r="W17" s="59">
        <v>11445489</v>
      </c>
      <c r="X17" s="59">
        <v>-1715249</v>
      </c>
      <c r="Y17" s="60">
        <v>-14.99</v>
      </c>
      <c r="Z17" s="61">
        <v>45781905</v>
      </c>
    </row>
    <row r="18" spans="1:26" ht="13.5">
      <c r="A18" s="69" t="s">
        <v>42</v>
      </c>
      <c r="B18" s="70">
        <f>SUM(B11:B17)</f>
        <v>210628586</v>
      </c>
      <c r="C18" s="70">
        <f>SUM(C11:C17)</f>
        <v>0</v>
      </c>
      <c r="D18" s="71">
        <f aca="true" t="shared" si="1" ref="D18:Z18">SUM(D11:D17)</f>
        <v>231555875</v>
      </c>
      <c r="E18" s="72">
        <f t="shared" si="1"/>
        <v>231555875</v>
      </c>
      <c r="F18" s="72">
        <f t="shared" si="1"/>
        <v>21657708</v>
      </c>
      <c r="G18" s="72">
        <f t="shared" si="1"/>
        <v>9957801</v>
      </c>
      <c r="H18" s="72">
        <f t="shared" si="1"/>
        <v>24939585</v>
      </c>
      <c r="I18" s="72">
        <f t="shared" si="1"/>
        <v>56555094</v>
      </c>
      <c r="J18" s="72">
        <f t="shared" si="1"/>
        <v>0</v>
      </c>
      <c r="K18" s="72">
        <f t="shared" si="1"/>
        <v>0</v>
      </c>
      <c r="L18" s="72">
        <f t="shared" si="1"/>
        <v>0</v>
      </c>
      <c r="M18" s="72">
        <f t="shared" si="1"/>
        <v>0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56555094</v>
      </c>
      <c r="W18" s="72">
        <f t="shared" si="1"/>
        <v>63517746</v>
      </c>
      <c r="X18" s="72">
        <f t="shared" si="1"/>
        <v>-6962652</v>
      </c>
      <c r="Y18" s="66">
        <f>+IF(W18&lt;&gt;0,(X18/W18)*100,0)</f>
        <v>-10.961742880485716</v>
      </c>
      <c r="Z18" s="73">
        <f t="shared" si="1"/>
        <v>231555875</v>
      </c>
    </row>
    <row r="19" spans="1:26" ht="13.5">
      <c r="A19" s="69" t="s">
        <v>43</v>
      </c>
      <c r="B19" s="74">
        <f>+B10-B18</f>
        <v>-1544177</v>
      </c>
      <c r="C19" s="74">
        <f>+C10-C18</f>
        <v>0</v>
      </c>
      <c r="D19" s="75">
        <f aca="true" t="shared" si="2" ref="D19:Z19">+D10-D18</f>
        <v>-5237404</v>
      </c>
      <c r="E19" s="76">
        <f t="shared" si="2"/>
        <v>-5237404</v>
      </c>
      <c r="F19" s="76">
        <f t="shared" si="2"/>
        <v>13441256</v>
      </c>
      <c r="G19" s="76">
        <f t="shared" si="2"/>
        <v>5826291</v>
      </c>
      <c r="H19" s="76">
        <f t="shared" si="2"/>
        <v>-10040998</v>
      </c>
      <c r="I19" s="76">
        <f t="shared" si="2"/>
        <v>9226549</v>
      </c>
      <c r="J19" s="76">
        <f t="shared" si="2"/>
        <v>0</v>
      </c>
      <c r="K19" s="76">
        <f t="shared" si="2"/>
        <v>0</v>
      </c>
      <c r="L19" s="76">
        <f t="shared" si="2"/>
        <v>0</v>
      </c>
      <c r="M19" s="76">
        <f t="shared" si="2"/>
        <v>0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9226549</v>
      </c>
      <c r="W19" s="76">
        <f>IF(E10=E18,0,W10-W18)</f>
        <v>-2882330</v>
      </c>
      <c r="X19" s="76">
        <f t="shared" si="2"/>
        <v>12108879</v>
      </c>
      <c r="Y19" s="77">
        <f>+IF(W19&lt;&gt;0,(X19/W19)*100,0)</f>
        <v>-420.10730901735747</v>
      </c>
      <c r="Z19" s="78">
        <f t="shared" si="2"/>
        <v>-5237404</v>
      </c>
    </row>
    <row r="20" spans="1:26" ht="13.5">
      <c r="A20" s="57" t="s">
        <v>44</v>
      </c>
      <c r="B20" s="18">
        <v>23308637</v>
      </c>
      <c r="C20" s="18">
        <v>0</v>
      </c>
      <c r="D20" s="58">
        <v>37606000</v>
      </c>
      <c r="E20" s="59">
        <v>37606000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>
        <v>9408249</v>
      </c>
      <c r="X20" s="59">
        <v>-9408249</v>
      </c>
      <c r="Y20" s="60">
        <v>-100</v>
      </c>
      <c r="Z20" s="61">
        <v>37606000</v>
      </c>
    </row>
    <row r="21" spans="1:26" ht="13.5">
      <c r="A21" s="57" t="s">
        <v>107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>
        <v>0</v>
      </c>
      <c r="X21" s="81">
        <v>0</v>
      </c>
      <c r="Y21" s="82">
        <v>0</v>
      </c>
      <c r="Z21" s="83">
        <v>0</v>
      </c>
    </row>
    <row r="22" spans="1:26" ht="25.5">
      <c r="A22" s="84" t="s">
        <v>108</v>
      </c>
      <c r="B22" s="85">
        <f>SUM(B19:B21)</f>
        <v>21764460</v>
      </c>
      <c r="C22" s="85">
        <f>SUM(C19:C21)</f>
        <v>0</v>
      </c>
      <c r="D22" s="86">
        <f aca="true" t="shared" si="3" ref="D22:Z22">SUM(D19:D21)</f>
        <v>32368596</v>
      </c>
      <c r="E22" s="87">
        <f t="shared" si="3"/>
        <v>32368596</v>
      </c>
      <c r="F22" s="87">
        <f t="shared" si="3"/>
        <v>13441256</v>
      </c>
      <c r="G22" s="87">
        <f t="shared" si="3"/>
        <v>5826291</v>
      </c>
      <c r="H22" s="87">
        <f t="shared" si="3"/>
        <v>-10040998</v>
      </c>
      <c r="I22" s="87">
        <f t="shared" si="3"/>
        <v>9226549</v>
      </c>
      <c r="J22" s="87">
        <f t="shared" si="3"/>
        <v>0</v>
      </c>
      <c r="K22" s="87">
        <f t="shared" si="3"/>
        <v>0</v>
      </c>
      <c r="L22" s="87">
        <f t="shared" si="3"/>
        <v>0</v>
      </c>
      <c r="M22" s="87">
        <f t="shared" si="3"/>
        <v>0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9226549</v>
      </c>
      <c r="W22" s="87">
        <f t="shared" si="3"/>
        <v>6525919</v>
      </c>
      <c r="X22" s="87">
        <f t="shared" si="3"/>
        <v>2700630</v>
      </c>
      <c r="Y22" s="88">
        <f>+IF(W22&lt;&gt;0,(X22/W22)*100,0)</f>
        <v>41.38313699572428</v>
      </c>
      <c r="Z22" s="89">
        <f t="shared" si="3"/>
        <v>32368596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21764460</v>
      </c>
      <c r="C24" s="74">
        <f>SUM(C22:C23)</f>
        <v>0</v>
      </c>
      <c r="D24" s="75">
        <f aca="true" t="shared" si="4" ref="D24:Z24">SUM(D22:D23)</f>
        <v>32368596</v>
      </c>
      <c r="E24" s="76">
        <f t="shared" si="4"/>
        <v>32368596</v>
      </c>
      <c r="F24" s="76">
        <f t="shared" si="4"/>
        <v>13441256</v>
      </c>
      <c r="G24" s="76">
        <f t="shared" si="4"/>
        <v>5826291</v>
      </c>
      <c r="H24" s="76">
        <f t="shared" si="4"/>
        <v>-10040998</v>
      </c>
      <c r="I24" s="76">
        <f t="shared" si="4"/>
        <v>9226549</v>
      </c>
      <c r="J24" s="76">
        <f t="shared" si="4"/>
        <v>0</v>
      </c>
      <c r="K24" s="76">
        <f t="shared" si="4"/>
        <v>0</v>
      </c>
      <c r="L24" s="76">
        <f t="shared" si="4"/>
        <v>0</v>
      </c>
      <c r="M24" s="76">
        <f t="shared" si="4"/>
        <v>0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9226549</v>
      </c>
      <c r="W24" s="76">
        <f t="shared" si="4"/>
        <v>6525919</v>
      </c>
      <c r="X24" s="76">
        <f t="shared" si="4"/>
        <v>2700630</v>
      </c>
      <c r="Y24" s="77">
        <f>+IF(W24&lt;&gt;0,(X24/W24)*100,0)</f>
        <v>41.38313699572428</v>
      </c>
      <c r="Z24" s="78">
        <f t="shared" si="4"/>
        <v>32368596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109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28582870</v>
      </c>
      <c r="C27" s="21">
        <v>0</v>
      </c>
      <c r="D27" s="98">
        <v>49649000</v>
      </c>
      <c r="E27" s="99">
        <v>49649000</v>
      </c>
      <c r="F27" s="99">
        <v>946048</v>
      </c>
      <c r="G27" s="99">
        <v>66551</v>
      </c>
      <c r="H27" s="99">
        <v>1270790</v>
      </c>
      <c r="I27" s="99">
        <v>2283389</v>
      </c>
      <c r="J27" s="99">
        <v>0</v>
      </c>
      <c r="K27" s="99">
        <v>0</v>
      </c>
      <c r="L27" s="99">
        <v>0</v>
      </c>
      <c r="M27" s="99">
        <v>0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2283389</v>
      </c>
      <c r="W27" s="99">
        <v>9591000</v>
      </c>
      <c r="X27" s="99">
        <v>-7307611</v>
      </c>
      <c r="Y27" s="100">
        <v>-76.19</v>
      </c>
      <c r="Z27" s="101">
        <v>49649000</v>
      </c>
    </row>
    <row r="28" spans="1:26" ht="13.5">
      <c r="A28" s="102" t="s">
        <v>44</v>
      </c>
      <c r="B28" s="18">
        <v>24062509</v>
      </c>
      <c r="C28" s="18">
        <v>0</v>
      </c>
      <c r="D28" s="58">
        <v>37606000</v>
      </c>
      <c r="E28" s="59">
        <v>37606000</v>
      </c>
      <c r="F28" s="59">
        <v>941807</v>
      </c>
      <c r="G28" s="59">
        <v>0</v>
      </c>
      <c r="H28" s="59">
        <v>1135500</v>
      </c>
      <c r="I28" s="59">
        <v>2077307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2077307</v>
      </c>
      <c r="W28" s="59">
        <v>0</v>
      </c>
      <c r="X28" s="59">
        <v>2077307</v>
      </c>
      <c r="Y28" s="60">
        <v>0</v>
      </c>
      <c r="Z28" s="61">
        <v>37606000</v>
      </c>
    </row>
    <row r="29" spans="1:26" ht="13.5">
      <c r="A29" s="57" t="s">
        <v>110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>
        <v>0</v>
      </c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1740142</v>
      </c>
      <c r="C30" s="18">
        <v>0</v>
      </c>
      <c r="D30" s="58">
        <v>6000000</v>
      </c>
      <c r="E30" s="59">
        <v>6000000</v>
      </c>
      <c r="F30" s="59">
        <v>0</v>
      </c>
      <c r="G30" s="59">
        <v>15202</v>
      </c>
      <c r="H30" s="59">
        <v>22989</v>
      </c>
      <c r="I30" s="59">
        <v>38191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38191</v>
      </c>
      <c r="W30" s="59">
        <v>0</v>
      </c>
      <c r="X30" s="59">
        <v>38191</v>
      </c>
      <c r="Y30" s="60">
        <v>0</v>
      </c>
      <c r="Z30" s="61">
        <v>6000000</v>
      </c>
    </row>
    <row r="31" spans="1:26" ht="13.5">
      <c r="A31" s="57" t="s">
        <v>49</v>
      </c>
      <c r="B31" s="18">
        <v>2780219</v>
      </c>
      <c r="C31" s="18">
        <v>0</v>
      </c>
      <c r="D31" s="58">
        <v>6043000</v>
      </c>
      <c r="E31" s="59">
        <v>6043000</v>
      </c>
      <c r="F31" s="59">
        <v>4241</v>
      </c>
      <c r="G31" s="59">
        <v>51349</v>
      </c>
      <c r="H31" s="59">
        <v>112301</v>
      </c>
      <c r="I31" s="59">
        <v>167891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167891</v>
      </c>
      <c r="W31" s="59">
        <v>0</v>
      </c>
      <c r="X31" s="59">
        <v>167891</v>
      </c>
      <c r="Y31" s="60">
        <v>0</v>
      </c>
      <c r="Z31" s="61">
        <v>6043000</v>
      </c>
    </row>
    <row r="32" spans="1:26" ht="13.5">
      <c r="A32" s="69" t="s">
        <v>50</v>
      </c>
      <c r="B32" s="21">
        <f>SUM(B28:B31)</f>
        <v>28582870</v>
      </c>
      <c r="C32" s="21">
        <f>SUM(C28:C31)</f>
        <v>0</v>
      </c>
      <c r="D32" s="98">
        <f aca="true" t="shared" si="5" ref="D32:Z32">SUM(D28:D31)</f>
        <v>49649000</v>
      </c>
      <c r="E32" s="99">
        <f t="shared" si="5"/>
        <v>49649000</v>
      </c>
      <c r="F32" s="99">
        <f t="shared" si="5"/>
        <v>946048</v>
      </c>
      <c r="G32" s="99">
        <f t="shared" si="5"/>
        <v>66551</v>
      </c>
      <c r="H32" s="99">
        <f t="shared" si="5"/>
        <v>1270790</v>
      </c>
      <c r="I32" s="99">
        <f t="shared" si="5"/>
        <v>2283389</v>
      </c>
      <c r="J32" s="99">
        <f t="shared" si="5"/>
        <v>0</v>
      </c>
      <c r="K32" s="99">
        <f t="shared" si="5"/>
        <v>0</v>
      </c>
      <c r="L32" s="99">
        <f t="shared" si="5"/>
        <v>0</v>
      </c>
      <c r="M32" s="99">
        <f t="shared" si="5"/>
        <v>0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2283389</v>
      </c>
      <c r="W32" s="99">
        <f t="shared" si="5"/>
        <v>0</v>
      </c>
      <c r="X32" s="99">
        <f t="shared" si="5"/>
        <v>2283389</v>
      </c>
      <c r="Y32" s="100">
        <f>+IF(W32&lt;&gt;0,(X32/W32)*100,0)</f>
        <v>0</v>
      </c>
      <c r="Z32" s="101">
        <f t="shared" si="5"/>
        <v>49649000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94523488</v>
      </c>
      <c r="C35" s="18">
        <v>0</v>
      </c>
      <c r="D35" s="58">
        <v>71208546</v>
      </c>
      <c r="E35" s="59">
        <v>71208546</v>
      </c>
      <c r="F35" s="59">
        <v>20598788</v>
      </c>
      <c r="G35" s="59">
        <v>-1660900</v>
      </c>
      <c r="H35" s="59">
        <v>-1710870</v>
      </c>
      <c r="I35" s="59">
        <v>-1710870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-1710870</v>
      </c>
      <c r="W35" s="59">
        <v>17802137</v>
      </c>
      <c r="X35" s="59">
        <v>-19513007</v>
      </c>
      <c r="Y35" s="60">
        <v>-109.61</v>
      </c>
      <c r="Z35" s="61">
        <v>71208546</v>
      </c>
    </row>
    <row r="36" spans="1:26" ht="13.5">
      <c r="A36" s="57" t="s">
        <v>53</v>
      </c>
      <c r="B36" s="18">
        <v>290643520</v>
      </c>
      <c r="C36" s="18">
        <v>0</v>
      </c>
      <c r="D36" s="58">
        <v>313529586</v>
      </c>
      <c r="E36" s="59">
        <v>313529586</v>
      </c>
      <c r="F36" s="59">
        <v>-2043640</v>
      </c>
      <c r="G36" s="59">
        <v>-77233</v>
      </c>
      <c r="H36" s="59">
        <v>-327145</v>
      </c>
      <c r="I36" s="59">
        <v>-327145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-327145</v>
      </c>
      <c r="W36" s="59">
        <v>78382397</v>
      </c>
      <c r="X36" s="59">
        <v>-78709542</v>
      </c>
      <c r="Y36" s="60">
        <v>-100.42</v>
      </c>
      <c r="Z36" s="61">
        <v>313529586</v>
      </c>
    </row>
    <row r="37" spans="1:26" ht="13.5">
      <c r="A37" s="57" t="s">
        <v>54</v>
      </c>
      <c r="B37" s="18">
        <v>40729765</v>
      </c>
      <c r="C37" s="18">
        <v>0</v>
      </c>
      <c r="D37" s="58">
        <v>27253882</v>
      </c>
      <c r="E37" s="59">
        <v>27253882</v>
      </c>
      <c r="F37" s="59">
        <v>4181827</v>
      </c>
      <c r="G37" s="59">
        <v>-7559386</v>
      </c>
      <c r="H37" s="59">
        <v>7694781</v>
      </c>
      <c r="I37" s="59">
        <v>7694781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7694781</v>
      </c>
      <c r="W37" s="59">
        <v>6813471</v>
      </c>
      <c r="X37" s="59">
        <v>881310</v>
      </c>
      <c r="Y37" s="60">
        <v>12.93</v>
      </c>
      <c r="Z37" s="61">
        <v>27253882</v>
      </c>
    </row>
    <row r="38" spans="1:26" ht="13.5">
      <c r="A38" s="57" t="s">
        <v>55</v>
      </c>
      <c r="B38" s="18">
        <v>115047749</v>
      </c>
      <c r="C38" s="18">
        <v>0</v>
      </c>
      <c r="D38" s="58">
        <v>112350000</v>
      </c>
      <c r="E38" s="59">
        <v>112350000</v>
      </c>
      <c r="F38" s="59">
        <v>935743</v>
      </c>
      <c r="G38" s="59">
        <v>0</v>
      </c>
      <c r="H38" s="59">
        <v>312120</v>
      </c>
      <c r="I38" s="59">
        <v>312120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312120</v>
      </c>
      <c r="W38" s="59">
        <v>28087500</v>
      </c>
      <c r="X38" s="59">
        <v>-27775380</v>
      </c>
      <c r="Y38" s="60">
        <v>-98.89</v>
      </c>
      <c r="Z38" s="61">
        <v>112350000</v>
      </c>
    </row>
    <row r="39" spans="1:26" ht="13.5">
      <c r="A39" s="57" t="s">
        <v>56</v>
      </c>
      <c r="B39" s="18">
        <v>229389494</v>
      </c>
      <c r="C39" s="18">
        <v>0</v>
      </c>
      <c r="D39" s="58">
        <v>245134250</v>
      </c>
      <c r="E39" s="59">
        <v>245134250</v>
      </c>
      <c r="F39" s="59">
        <v>13437578</v>
      </c>
      <c r="G39" s="59">
        <v>5821253</v>
      </c>
      <c r="H39" s="59">
        <v>-10044916</v>
      </c>
      <c r="I39" s="59">
        <v>-10044916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-10044916</v>
      </c>
      <c r="W39" s="59">
        <v>61283563</v>
      </c>
      <c r="X39" s="59">
        <v>-71328479</v>
      </c>
      <c r="Y39" s="60">
        <v>-116.39</v>
      </c>
      <c r="Z39" s="61">
        <v>245134250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45408026</v>
      </c>
      <c r="C42" s="18">
        <v>0</v>
      </c>
      <c r="D42" s="58">
        <v>58973392</v>
      </c>
      <c r="E42" s="59">
        <v>58973392</v>
      </c>
      <c r="F42" s="59">
        <v>16245815</v>
      </c>
      <c r="G42" s="59">
        <v>-4084982</v>
      </c>
      <c r="H42" s="59">
        <v>3389735</v>
      </c>
      <c r="I42" s="59">
        <v>15550568</v>
      </c>
      <c r="J42" s="59">
        <v>0</v>
      </c>
      <c r="K42" s="59">
        <v>0</v>
      </c>
      <c r="L42" s="59">
        <v>0</v>
      </c>
      <c r="M42" s="59">
        <v>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15550568</v>
      </c>
      <c r="W42" s="59">
        <v>12476624</v>
      </c>
      <c r="X42" s="59">
        <v>3073944</v>
      </c>
      <c r="Y42" s="60">
        <v>24.64</v>
      </c>
      <c r="Z42" s="61">
        <v>58973392</v>
      </c>
    </row>
    <row r="43" spans="1:26" ht="13.5">
      <c r="A43" s="57" t="s">
        <v>59</v>
      </c>
      <c r="B43" s="18">
        <v>-28759470</v>
      </c>
      <c r="C43" s="18">
        <v>0</v>
      </c>
      <c r="D43" s="58">
        <v>-49649000</v>
      </c>
      <c r="E43" s="59">
        <v>-49649000</v>
      </c>
      <c r="F43" s="59">
        <v>-946047</v>
      </c>
      <c r="G43" s="59">
        <v>-66551</v>
      </c>
      <c r="H43" s="59">
        <v>-1270790</v>
      </c>
      <c r="I43" s="59">
        <v>-2283388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-2283388</v>
      </c>
      <c r="W43" s="59">
        <v>-9591000</v>
      </c>
      <c r="X43" s="59">
        <v>7307612</v>
      </c>
      <c r="Y43" s="60">
        <v>-76.19</v>
      </c>
      <c r="Z43" s="61">
        <v>-49649000</v>
      </c>
    </row>
    <row r="44" spans="1:26" ht="13.5">
      <c r="A44" s="57" t="s">
        <v>60</v>
      </c>
      <c r="B44" s="18">
        <v>5717322</v>
      </c>
      <c r="C44" s="18">
        <v>0</v>
      </c>
      <c r="D44" s="58">
        <v>1421917</v>
      </c>
      <c r="E44" s="59">
        <v>1421917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>
        <v>0</v>
      </c>
      <c r="X44" s="59">
        <v>0</v>
      </c>
      <c r="Y44" s="60">
        <v>0</v>
      </c>
      <c r="Z44" s="61">
        <v>1421917</v>
      </c>
    </row>
    <row r="45" spans="1:26" ht="13.5">
      <c r="A45" s="69" t="s">
        <v>61</v>
      </c>
      <c r="B45" s="21">
        <v>33716135</v>
      </c>
      <c r="C45" s="21">
        <v>0</v>
      </c>
      <c r="D45" s="98">
        <v>26213406</v>
      </c>
      <c r="E45" s="99">
        <v>26213406</v>
      </c>
      <c r="F45" s="99">
        <v>49015903</v>
      </c>
      <c r="G45" s="99">
        <v>44864370</v>
      </c>
      <c r="H45" s="99">
        <v>46983315</v>
      </c>
      <c r="I45" s="99">
        <v>46983315</v>
      </c>
      <c r="J45" s="99">
        <v>0</v>
      </c>
      <c r="K45" s="99">
        <v>0</v>
      </c>
      <c r="L45" s="99">
        <v>0</v>
      </c>
      <c r="M45" s="99">
        <v>0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46983315</v>
      </c>
      <c r="W45" s="99">
        <v>18352721</v>
      </c>
      <c r="X45" s="99">
        <v>28630594</v>
      </c>
      <c r="Y45" s="100">
        <v>156</v>
      </c>
      <c r="Z45" s="101">
        <v>26213406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111</v>
      </c>
      <c r="B47" s="114" t="s">
        <v>96</v>
      </c>
      <c r="C47" s="114"/>
      <c r="D47" s="115" t="s">
        <v>97</v>
      </c>
      <c r="E47" s="116" t="s">
        <v>98</v>
      </c>
      <c r="F47" s="117"/>
      <c r="G47" s="117"/>
      <c r="H47" s="117"/>
      <c r="I47" s="118" t="s">
        <v>99</v>
      </c>
      <c r="J47" s="117"/>
      <c r="K47" s="117"/>
      <c r="L47" s="117"/>
      <c r="M47" s="119"/>
      <c r="N47" s="119"/>
      <c r="O47" s="119"/>
      <c r="P47" s="119"/>
      <c r="Q47" s="119"/>
      <c r="R47" s="119"/>
      <c r="S47" s="119"/>
      <c r="T47" s="119"/>
      <c r="U47" s="119"/>
      <c r="V47" s="118" t="s">
        <v>100</v>
      </c>
      <c r="W47" s="118" t="s">
        <v>101</v>
      </c>
      <c r="X47" s="118" t="s">
        <v>102</v>
      </c>
      <c r="Y47" s="118" t="s">
        <v>103</v>
      </c>
      <c r="Z47" s="120" t="s">
        <v>104</v>
      </c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13274802</v>
      </c>
      <c r="C49" s="51">
        <v>0</v>
      </c>
      <c r="D49" s="128">
        <v>8021286</v>
      </c>
      <c r="E49" s="53">
        <v>3574660</v>
      </c>
      <c r="F49" s="53">
        <v>0</v>
      </c>
      <c r="G49" s="53">
        <v>0</v>
      </c>
      <c r="H49" s="53">
        <v>0</v>
      </c>
      <c r="I49" s="53">
        <v>1954879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2869603</v>
      </c>
      <c r="W49" s="53">
        <v>39012560</v>
      </c>
      <c r="X49" s="53">
        <v>0</v>
      </c>
      <c r="Y49" s="53">
        <v>0</v>
      </c>
      <c r="Z49" s="129">
        <v>68707790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5784065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29">
        <v>5784065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112</v>
      </c>
      <c r="B58" s="5">
        <f>IF(B67=0,0,+(B76/B67)*100)</f>
        <v>94.48756214407436</v>
      </c>
      <c r="C58" s="5">
        <f>IF(C67=0,0,+(C76/C67)*100)</f>
        <v>0</v>
      </c>
      <c r="D58" s="6">
        <f aca="true" t="shared" si="6" ref="D58:Z58">IF(D67=0,0,+(D76/D67)*100)</f>
        <v>98.99438709774644</v>
      </c>
      <c r="E58" s="7">
        <f t="shared" si="6"/>
        <v>98.99438709774644</v>
      </c>
      <c r="F58" s="7">
        <f t="shared" si="6"/>
        <v>59.634655196092226</v>
      </c>
      <c r="G58" s="7">
        <f t="shared" si="6"/>
        <v>111.96685203516338</v>
      </c>
      <c r="H58" s="7">
        <f t="shared" si="6"/>
        <v>126.55609682124731</v>
      </c>
      <c r="I58" s="7">
        <f t="shared" si="6"/>
        <v>91.96289264439478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91.96289264439478</v>
      </c>
      <c r="W58" s="7">
        <f t="shared" si="6"/>
        <v>115.35869239977741</v>
      </c>
      <c r="X58" s="7">
        <f t="shared" si="6"/>
        <v>0</v>
      </c>
      <c r="Y58" s="7">
        <f t="shared" si="6"/>
        <v>0</v>
      </c>
      <c r="Z58" s="8">
        <f t="shared" si="6"/>
        <v>98.99438709774644</v>
      </c>
    </row>
    <row r="59" spans="1:26" ht="13.5">
      <c r="A59" s="36" t="s">
        <v>31</v>
      </c>
      <c r="B59" s="9">
        <f aca="true" t="shared" si="7" ref="B59:Z66">IF(B68=0,0,+(B77/B68)*100)</f>
        <v>95.31070632628162</v>
      </c>
      <c r="C59" s="9">
        <f t="shared" si="7"/>
        <v>0</v>
      </c>
      <c r="D59" s="2">
        <f t="shared" si="7"/>
        <v>98.97782847185292</v>
      </c>
      <c r="E59" s="10">
        <f t="shared" si="7"/>
        <v>98.97782847185292</v>
      </c>
      <c r="F59" s="10">
        <f t="shared" si="7"/>
        <v>23.033413033150786</v>
      </c>
      <c r="G59" s="10">
        <f t="shared" si="7"/>
        <v>190.22642773289354</v>
      </c>
      <c r="H59" s="10">
        <f t="shared" si="7"/>
        <v>184.68796527277925</v>
      </c>
      <c r="I59" s="10">
        <f t="shared" si="7"/>
        <v>76.73415997399096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76.73415997399096</v>
      </c>
      <c r="W59" s="10">
        <f t="shared" si="7"/>
        <v>99.26988250491979</v>
      </c>
      <c r="X59" s="10">
        <f t="shared" si="7"/>
        <v>0</v>
      </c>
      <c r="Y59" s="10">
        <f t="shared" si="7"/>
        <v>0</v>
      </c>
      <c r="Z59" s="11">
        <f t="shared" si="7"/>
        <v>98.97782847185292</v>
      </c>
    </row>
    <row r="60" spans="1:26" ht="13.5">
      <c r="A60" s="37" t="s">
        <v>32</v>
      </c>
      <c r="B60" s="12">
        <f t="shared" si="7"/>
        <v>93.99976050307414</v>
      </c>
      <c r="C60" s="12">
        <f t="shared" si="7"/>
        <v>0</v>
      </c>
      <c r="D60" s="3">
        <f t="shared" si="7"/>
        <v>98.97782365366653</v>
      </c>
      <c r="E60" s="13">
        <f t="shared" si="7"/>
        <v>98.97782365366653</v>
      </c>
      <c r="F60" s="13">
        <f t="shared" si="7"/>
        <v>109.14652506143428</v>
      </c>
      <c r="G60" s="13">
        <f t="shared" si="7"/>
        <v>91.72599413200433</v>
      </c>
      <c r="H60" s="13">
        <f t="shared" si="7"/>
        <v>111.68829654493535</v>
      </c>
      <c r="I60" s="13">
        <f t="shared" si="7"/>
        <v>103.88678793388964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103.88678793388964</v>
      </c>
      <c r="W60" s="13">
        <f t="shared" si="7"/>
        <v>94.20803347826511</v>
      </c>
      <c r="X60" s="13">
        <f t="shared" si="7"/>
        <v>0</v>
      </c>
      <c r="Y60" s="13">
        <f t="shared" si="7"/>
        <v>0</v>
      </c>
      <c r="Z60" s="14">
        <f t="shared" si="7"/>
        <v>98.97782365366653</v>
      </c>
    </row>
    <row r="61" spans="1:26" ht="13.5">
      <c r="A61" s="38" t="s">
        <v>113</v>
      </c>
      <c r="B61" s="12">
        <f t="shared" si="7"/>
        <v>96.0160281996596</v>
      </c>
      <c r="C61" s="12">
        <f t="shared" si="7"/>
        <v>0</v>
      </c>
      <c r="D61" s="3">
        <f t="shared" si="7"/>
        <v>94.93734024593087</v>
      </c>
      <c r="E61" s="13">
        <f t="shared" si="7"/>
        <v>94.93734024593087</v>
      </c>
      <c r="F61" s="13">
        <f t="shared" si="7"/>
        <v>113.85492440188042</v>
      </c>
      <c r="G61" s="13">
        <f t="shared" si="7"/>
        <v>94.43570081960203</v>
      </c>
      <c r="H61" s="13">
        <f t="shared" si="7"/>
        <v>119.43778014032303</v>
      </c>
      <c r="I61" s="13">
        <f t="shared" si="7"/>
        <v>108.67631148872819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108.67631148872819</v>
      </c>
      <c r="W61" s="13">
        <f t="shared" si="7"/>
        <v>98.97783629875252</v>
      </c>
      <c r="X61" s="13">
        <f t="shared" si="7"/>
        <v>0</v>
      </c>
      <c r="Y61" s="13">
        <f t="shared" si="7"/>
        <v>0</v>
      </c>
      <c r="Z61" s="14">
        <f t="shared" si="7"/>
        <v>94.93734024593087</v>
      </c>
    </row>
    <row r="62" spans="1:26" ht="13.5">
      <c r="A62" s="38" t="s">
        <v>114</v>
      </c>
      <c r="B62" s="12">
        <f t="shared" si="7"/>
        <v>91.80883777072196</v>
      </c>
      <c r="C62" s="12">
        <f t="shared" si="7"/>
        <v>0</v>
      </c>
      <c r="D62" s="3">
        <f t="shared" si="7"/>
        <v>92.23761656124039</v>
      </c>
      <c r="E62" s="13">
        <f t="shared" si="7"/>
        <v>92.23761656124039</v>
      </c>
      <c r="F62" s="13">
        <f t="shared" si="7"/>
        <v>109.35702278067157</v>
      </c>
      <c r="G62" s="13">
        <f t="shared" si="7"/>
        <v>94.2874457485585</v>
      </c>
      <c r="H62" s="13">
        <f t="shared" si="7"/>
        <v>104.40252622894386</v>
      </c>
      <c r="I62" s="13">
        <f t="shared" si="7"/>
        <v>102.64557179792789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102.64557179792789</v>
      </c>
      <c r="W62" s="13">
        <f t="shared" si="7"/>
        <v>98.97780447624679</v>
      </c>
      <c r="X62" s="13">
        <f t="shared" si="7"/>
        <v>0</v>
      </c>
      <c r="Y62" s="13">
        <f t="shared" si="7"/>
        <v>0</v>
      </c>
      <c r="Z62" s="14">
        <f t="shared" si="7"/>
        <v>92.23761656124039</v>
      </c>
    </row>
    <row r="63" spans="1:26" ht="13.5">
      <c r="A63" s="38" t="s">
        <v>115</v>
      </c>
      <c r="B63" s="12">
        <f t="shared" si="7"/>
        <v>83.76182534356906</v>
      </c>
      <c r="C63" s="12">
        <f t="shared" si="7"/>
        <v>0</v>
      </c>
      <c r="D63" s="3">
        <f t="shared" si="7"/>
        <v>74.60370476572805</v>
      </c>
      <c r="E63" s="13">
        <f t="shared" si="7"/>
        <v>74.60370476572805</v>
      </c>
      <c r="F63" s="13">
        <f t="shared" si="7"/>
        <v>92.95249549007816</v>
      </c>
      <c r="G63" s="13">
        <f t="shared" si="7"/>
        <v>69.76390829555525</v>
      </c>
      <c r="H63" s="13">
        <f t="shared" si="7"/>
        <v>84.75133493874986</v>
      </c>
      <c r="I63" s="13">
        <f t="shared" si="7"/>
        <v>82.39212612664484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82.39212612664484</v>
      </c>
      <c r="W63" s="13">
        <f t="shared" si="7"/>
        <v>98.97776763296051</v>
      </c>
      <c r="X63" s="13">
        <f t="shared" si="7"/>
        <v>0</v>
      </c>
      <c r="Y63" s="13">
        <f t="shared" si="7"/>
        <v>0</v>
      </c>
      <c r="Z63" s="14">
        <f t="shared" si="7"/>
        <v>74.60370476572805</v>
      </c>
    </row>
    <row r="64" spans="1:26" ht="13.5">
      <c r="A64" s="38" t="s">
        <v>116</v>
      </c>
      <c r="B64" s="12">
        <f t="shared" si="7"/>
        <v>87.02049917862365</v>
      </c>
      <c r="C64" s="12">
        <f t="shared" si="7"/>
        <v>0</v>
      </c>
      <c r="D64" s="3">
        <f t="shared" si="7"/>
        <v>81.25264381968671</v>
      </c>
      <c r="E64" s="13">
        <f t="shared" si="7"/>
        <v>81.25264381968671</v>
      </c>
      <c r="F64" s="13">
        <f t="shared" si="7"/>
        <v>93.45234466361102</v>
      </c>
      <c r="G64" s="13">
        <f t="shared" si="7"/>
        <v>87.28028506226207</v>
      </c>
      <c r="H64" s="13">
        <f t="shared" si="7"/>
        <v>99.44926926981944</v>
      </c>
      <c r="I64" s="13">
        <f t="shared" si="7"/>
        <v>93.40602241119896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93.40602241119896</v>
      </c>
      <c r="W64" s="13">
        <f t="shared" si="7"/>
        <v>98.97778484385796</v>
      </c>
      <c r="X64" s="13">
        <f t="shared" si="7"/>
        <v>0</v>
      </c>
      <c r="Y64" s="13">
        <f t="shared" si="7"/>
        <v>0</v>
      </c>
      <c r="Z64" s="14">
        <f t="shared" si="7"/>
        <v>81.25264381968671</v>
      </c>
    </row>
    <row r="65" spans="1:26" ht="13.5">
      <c r="A65" s="38" t="s">
        <v>117</v>
      </c>
      <c r="B65" s="12">
        <f t="shared" si="7"/>
        <v>0</v>
      </c>
      <c r="C65" s="12">
        <f t="shared" si="7"/>
        <v>0</v>
      </c>
      <c r="D65" s="3">
        <f t="shared" si="7"/>
        <v>6301.586666666667</v>
      </c>
      <c r="E65" s="13">
        <f t="shared" si="7"/>
        <v>6301.586666666667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98.97780190341201</v>
      </c>
      <c r="X65" s="13">
        <f t="shared" si="7"/>
        <v>0</v>
      </c>
      <c r="Y65" s="13">
        <f t="shared" si="7"/>
        <v>0</v>
      </c>
      <c r="Z65" s="14">
        <f t="shared" si="7"/>
        <v>6301.586666666667</v>
      </c>
    </row>
    <row r="66" spans="1:26" ht="13.5">
      <c r="A66" s="39" t="s">
        <v>118</v>
      </c>
      <c r="B66" s="15">
        <f t="shared" si="7"/>
        <v>100</v>
      </c>
      <c r="C66" s="15">
        <f t="shared" si="7"/>
        <v>0</v>
      </c>
      <c r="D66" s="4">
        <f t="shared" si="7"/>
        <v>100</v>
      </c>
      <c r="E66" s="16">
        <f t="shared" si="7"/>
        <v>100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100</v>
      </c>
      <c r="X66" s="16">
        <f t="shared" si="7"/>
        <v>0</v>
      </c>
      <c r="Y66" s="16">
        <f t="shared" si="7"/>
        <v>0</v>
      </c>
      <c r="Z66" s="17">
        <f t="shared" si="7"/>
        <v>100</v>
      </c>
    </row>
    <row r="67" spans="1:26" ht="13.5" hidden="1">
      <c r="A67" s="40" t="s">
        <v>119</v>
      </c>
      <c r="B67" s="23">
        <v>161485630</v>
      </c>
      <c r="C67" s="23"/>
      <c r="D67" s="24">
        <v>178303301</v>
      </c>
      <c r="E67" s="25">
        <v>178303301</v>
      </c>
      <c r="F67" s="25">
        <v>23591960</v>
      </c>
      <c r="G67" s="25">
        <v>14361304</v>
      </c>
      <c r="H67" s="25">
        <v>13742686</v>
      </c>
      <c r="I67" s="25">
        <v>51695950</v>
      </c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>
        <v>51695950</v>
      </c>
      <c r="W67" s="25">
        <v>44575826</v>
      </c>
      <c r="X67" s="25"/>
      <c r="Y67" s="24"/>
      <c r="Z67" s="26">
        <v>178303301</v>
      </c>
    </row>
    <row r="68" spans="1:26" ht="13.5" hidden="1">
      <c r="A68" s="36" t="s">
        <v>31</v>
      </c>
      <c r="B68" s="18">
        <v>45226662</v>
      </c>
      <c r="C68" s="18"/>
      <c r="D68" s="19">
        <v>51739555</v>
      </c>
      <c r="E68" s="20">
        <v>51739555</v>
      </c>
      <c r="F68" s="20">
        <v>13269792</v>
      </c>
      <c r="G68" s="20">
        <v>3191791</v>
      </c>
      <c r="H68" s="20">
        <v>3245408</v>
      </c>
      <c r="I68" s="20">
        <v>19706991</v>
      </c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>
        <v>19706991</v>
      </c>
      <c r="W68" s="20">
        <v>21730612</v>
      </c>
      <c r="X68" s="20"/>
      <c r="Y68" s="19"/>
      <c r="Z68" s="22">
        <v>51739555</v>
      </c>
    </row>
    <row r="69" spans="1:26" ht="13.5" hidden="1">
      <c r="A69" s="37" t="s">
        <v>32</v>
      </c>
      <c r="B69" s="18">
        <v>113011889</v>
      </c>
      <c r="C69" s="18"/>
      <c r="D69" s="19">
        <v>123674746</v>
      </c>
      <c r="E69" s="20">
        <v>123674746</v>
      </c>
      <c r="F69" s="20">
        <v>10089646</v>
      </c>
      <c r="G69" s="20">
        <v>10911051</v>
      </c>
      <c r="H69" s="20">
        <v>10205482</v>
      </c>
      <c r="I69" s="20">
        <v>31206179</v>
      </c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>
        <v>31206179</v>
      </c>
      <c r="W69" s="20">
        <v>30918687</v>
      </c>
      <c r="X69" s="20"/>
      <c r="Y69" s="19"/>
      <c r="Z69" s="22">
        <v>123674746</v>
      </c>
    </row>
    <row r="70" spans="1:26" ht="13.5" hidden="1">
      <c r="A70" s="38" t="s">
        <v>113</v>
      </c>
      <c r="B70" s="18">
        <v>70920005</v>
      </c>
      <c r="C70" s="18"/>
      <c r="D70" s="19">
        <v>80201400</v>
      </c>
      <c r="E70" s="20">
        <v>80201400</v>
      </c>
      <c r="F70" s="20">
        <v>6753541</v>
      </c>
      <c r="G70" s="20">
        <v>7424457</v>
      </c>
      <c r="H70" s="20">
        <v>6574830</v>
      </c>
      <c r="I70" s="20">
        <v>20752828</v>
      </c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>
        <v>20752828</v>
      </c>
      <c r="W70" s="20">
        <v>19231851</v>
      </c>
      <c r="X70" s="20"/>
      <c r="Y70" s="19"/>
      <c r="Z70" s="22">
        <v>80201400</v>
      </c>
    </row>
    <row r="71" spans="1:26" ht="13.5" hidden="1">
      <c r="A71" s="38" t="s">
        <v>114</v>
      </c>
      <c r="B71" s="18">
        <v>19585731</v>
      </c>
      <c r="C71" s="18"/>
      <c r="D71" s="19">
        <v>19985846</v>
      </c>
      <c r="E71" s="20">
        <v>19985846</v>
      </c>
      <c r="F71" s="20">
        <v>1316423</v>
      </c>
      <c r="G71" s="20">
        <v>1346508</v>
      </c>
      <c r="H71" s="20">
        <v>1376914</v>
      </c>
      <c r="I71" s="20">
        <v>4039845</v>
      </c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>
        <v>4039845</v>
      </c>
      <c r="W71" s="20">
        <v>3166224</v>
      </c>
      <c r="X71" s="20"/>
      <c r="Y71" s="19"/>
      <c r="Z71" s="22">
        <v>19985846</v>
      </c>
    </row>
    <row r="72" spans="1:26" ht="13.5" hidden="1">
      <c r="A72" s="38" t="s">
        <v>115</v>
      </c>
      <c r="B72" s="18">
        <v>8427345</v>
      </c>
      <c r="C72" s="18"/>
      <c r="D72" s="19">
        <v>8718500</v>
      </c>
      <c r="E72" s="20">
        <v>8718500</v>
      </c>
      <c r="F72" s="20">
        <v>756665</v>
      </c>
      <c r="G72" s="20">
        <v>802273</v>
      </c>
      <c r="H72" s="20">
        <v>907345</v>
      </c>
      <c r="I72" s="20">
        <v>2466283</v>
      </c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>
        <v>2466283</v>
      </c>
      <c r="W72" s="20">
        <v>1642875</v>
      </c>
      <c r="X72" s="20"/>
      <c r="Y72" s="19"/>
      <c r="Z72" s="22">
        <v>8718500</v>
      </c>
    </row>
    <row r="73" spans="1:26" ht="13.5" hidden="1">
      <c r="A73" s="38" t="s">
        <v>116</v>
      </c>
      <c r="B73" s="18">
        <v>14078808</v>
      </c>
      <c r="C73" s="18"/>
      <c r="D73" s="19">
        <v>14619000</v>
      </c>
      <c r="E73" s="20">
        <v>14619000</v>
      </c>
      <c r="F73" s="20">
        <v>1263017</v>
      </c>
      <c r="G73" s="20">
        <v>1337813</v>
      </c>
      <c r="H73" s="20">
        <v>1346393</v>
      </c>
      <c r="I73" s="20">
        <v>3947223</v>
      </c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>
        <v>3947223</v>
      </c>
      <c r="W73" s="20">
        <v>3000249</v>
      </c>
      <c r="X73" s="20"/>
      <c r="Y73" s="19"/>
      <c r="Z73" s="22">
        <v>14619000</v>
      </c>
    </row>
    <row r="74" spans="1:26" ht="13.5" hidden="1">
      <c r="A74" s="38" t="s">
        <v>117</v>
      </c>
      <c r="B74" s="18"/>
      <c r="C74" s="18"/>
      <c r="D74" s="19">
        <v>150000</v>
      </c>
      <c r="E74" s="20">
        <v>150000</v>
      </c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>
        <v>2387502</v>
      </c>
      <c r="X74" s="20"/>
      <c r="Y74" s="19"/>
      <c r="Z74" s="22">
        <v>150000</v>
      </c>
    </row>
    <row r="75" spans="1:26" ht="13.5" hidden="1">
      <c r="A75" s="39" t="s">
        <v>118</v>
      </c>
      <c r="B75" s="27">
        <v>3247079</v>
      </c>
      <c r="C75" s="27"/>
      <c r="D75" s="28">
        <v>2889000</v>
      </c>
      <c r="E75" s="29">
        <v>2889000</v>
      </c>
      <c r="F75" s="29">
        <v>232522</v>
      </c>
      <c r="G75" s="29">
        <v>258462</v>
      </c>
      <c r="H75" s="29">
        <v>291796</v>
      </c>
      <c r="I75" s="29">
        <v>782780</v>
      </c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>
        <v>782780</v>
      </c>
      <c r="W75" s="29">
        <v>722250</v>
      </c>
      <c r="X75" s="29"/>
      <c r="Y75" s="28"/>
      <c r="Z75" s="30">
        <v>2889000</v>
      </c>
    </row>
    <row r="76" spans="1:26" ht="13.5" hidden="1">
      <c r="A76" s="41" t="s">
        <v>120</v>
      </c>
      <c r="B76" s="31">
        <v>152583835</v>
      </c>
      <c r="C76" s="31"/>
      <c r="D76" s="32">
        <v>176510260</v>
      </c>
      <c r="E76" s="33">
        <v>176510260</v>
      </c>
      <c r="F76" s="33">
        <v>14068984</v>
      </c>
      <c r="G76" s="33">
        <v>16079900</v>
      </c>
      <c r="H76" s="33">
        <v>17392207</v>
      </c>
      <c r="I76" s="33">
        <v>47541091</v>
      </c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>
        <v>47541091</v>
      </c>
      <c r="W76" s="33">
        <v>51422090</v>
      </c>
      <c r="X76" s="33"/>
      <c r="Y76" s="32"/>
      <c r="Z76" s="34">
        <v>176510260</v>
      </c>
    </row>
    <row r="77" spans="1:26" ht="13.5" hidden="1">
      <c r="A77" s="36" t="s">
        <v>31</v>
      </c>
      <c r="B77" s="18">
        <v>43105851</v>
      </c>
      <c r="C77" s="18"/>
      <c r="D77" s="19">
        <v>51210688</v>
      </c>
      <c r="E77" s="20">
        <v>51210688</v>
      </c>
      <c r="F77" s="20">
        <v>3056486</v>
      </c>
      <c r="G77" s="20">
        <v>6071630</v>
      </c>
      <c r="H77" s="20">
        <v>5993878</v>
      </c>
      <c r="I77" s="20">
        <v>15121994</v>
      </c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>
        <v>15121994</v>
      </c>
      <c r="W77" s="20">
        <v>21571953</v>
      </c>
      <c r="X77" s="20"/>
      <c r="Y77" s="19"/>
      <c r="Z77" s="22">
        <v>51210688</v>
      </c>
    </row>
    <row r="78" spans="1:26" ht="13.5" hidden="1">
      <c r="A78" s="37" t="s">
        <v>32</v>
      </c>
      <c r="B78" s="18">
        <v>106230905</v>
      </c>
      <c r="C78" s="18"/>
      <c r="D78" s="19">
        <v>122410572</v>
      </c>
      <c r="E78" s="20">
        <v>122410572</v>
      </c>
      <c r="F78" s="20">
        <v>11012498</v>
      </c>
      <c r="G78" s="20">
        <v>10008270</v>
      </c>
      <c r="H78" s="20">
        <v>11398329</v>
      </c>
      <c r="I78" s="20">
        <v>32419097</v>
      </c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>
        <v>32419097</v>
      </c>
      <c r="W78" s="20">
        <v>29127887</v>
      </c>
      <c r="X78" s="20"/>
      <c r="Y78" s="19"/>
      <c r="Z78" s="22">
        <v>122410572</v>
      </c>
    </row>
    <row r="79" spans="1:26" ht="13.5" hidden="1">
      <c r="A79" s="38" t="s">
        <v>113</v>
      </c>
      <c r="B79" s="18">
        <v>68094572</v>
      </c>
      <c r="C79" s="18"/>
      <c r="D79" s="19">
        <v>76141076</v>
      </c>
      <c r="E79" s="20">
        <v>76141076</v>
      </c>
      <c r="F79" s="20">
        <v>7689239</v>
      </c>
      <c r="G79" s="20">
        <v>7011338</v>
      </c>
      <c r="H79" s="20">
        <v>7852831</v>
      </c>
      <c r="I79" s="20">
        <v>22553408</v>
      </c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>
        <v>22553408</v>
      </c>
      <c r="W79" s="20">
        <v>19035270</v>
      </c>
      <c r="X79" s="20"/>
      <c r="Y79" s="19"/>
      <c r="Z79" s="22">
        <v>76141076</v>
      </c>
    </row>
    <row r="80" spans="1:26" ht="13.5" hidden="1">
      <c r="A80" s="38" t="s">
        <v>114</v>
      </c>
      <c r="B80" s="18">
        <v>17981432</v>
      </c>
      <c r="C80" s="18"/>
      <c r="D80" s="19">
        <v>18434468</v>
      </c>
      <c r="E80" s="20">
        <v>18434468</v>
      </c>
      <c r="F80" s="20">
        <v>1439601</v>
      </c>
      <c r="G80" s="20">
        <v>1269588</v>
      </c>
      <c r="H80" s="20">
        <v>1437533</v>
      </c>
      <c r="I80" s="20">
        <v>4146722</v>
      </c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>
        <v>4146722</v>
      </c>
      <c r="W80" s="20">
        <v>3133859</v>
      </c>
      <c r="X80" s="20"/>
      <c r="Y80" s="19"/>
      <c r="Z80" s="22">
        <v>18434468</v>
      </c>
    </row>
    <row r="81" spans="1:26" ht="13.5" hidden="1">
      <c r="A81" s="38" t="s">
        <v>115</v>
      </c>
      <c r="B81" s="18">
        <v>7058898</v>
      </c>
      <c r="C81" s="18"/>
      <c r="D81" s="19">
        <v>6504324</v>
      </c>
      <c r="E81" s="20">
        <v>6504324</v>
      </c>
      <c r="F81" s="20">
        <v>703339</v>
      </c>
      <c r="G81" s="20">
        <v>559697</v>
      </c>
      <c r="H81" s="20">
        <v>768987</v>
      </c>
      <c r="I81" s="20">
        <v>2032023</v>
      </c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>
        <v>2032023</v>
      </c>
      <c r="W81" s="20">
        <v>1626081</v>
      </c>
      <c r="X81" s="20"/>
      <c r="Y81" s="19"/>
      <c r="Z81" s="22">
        <v>6504324</v>
      </c>
    </row>
    <row r="82" spans="1:26" ht="13.5" hidden="1">
      <c r="A82" s="38" t="s">
        <v>116</v>
      </c>
      <c r="B82" s="18">
        <v>12251449</v>
      </c>
      <c r="C82" s="18"/>
      <c r="D82" s="19">
        <v>11878324</v>
      </c>
      <c r="E82" s="20">
        <v>11878324</v>
      </c>
      <c r="F82" s="20">
        <v>1180319</v>
      </c>
      <c r="G82" s="20">
        <v>1167647</v>
      </c>
      <c r="H82" s="20">
        <v>1338978</v>
      </c>
      <c r="I82" s="20">
        <v>3686944</v>
      </c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>
        <v>3686944</v>
      </c>
      <c r="W82" s="20">
        <v>2969580</v>
      </c>
      <c r="X82" s="20"/>
      <c r="Y82" s="19"/>
      <c r="Z82" s="22">
        <v>11878324</v>
      </c>
    </row>
    <row r="83" spans="1:26" ht="13.5" hidden="1">
      <c r="A83" s="38" t="s">
        <v>117</v>
      </c>
      <c r="B83" s="18">
        <v>844554</v>
      </c>
      <c r="C83" s="18"/>
      <c r="D83" s="19">
        <v>9452380</v>
      </c>
      <c r="E83" s="20">
        <v>9452380</v>
      </c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>
        <v>2363097</v>
      </c>
      <c r="X83" s="20"/>
      <c r="Y83" s="19"/>
      <c r="Z83" s="22">
        <v>9452380</v>
      </c>
    </row>
    <row r="84" spans="1:26" ht="13.5" hidden="1">
      <c r="A84" s="39" t="s">
        <v>118</v>
      </c>
      <c r="B84" s="27">
        <v>3247079</v>
      </c>
      <c r="C84" s="27"/>
      <c r="D84" s="28">
        <v>2889000</v>
      </c>
      <c r="E84" s="29">
        <v>2889000</v>
      </c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>
        <v>722250</v>
      </c>
      <c r="X84" s="29"/>
      <c r="Y84" s="28"/>
      <c r="Z84" s="30">
        <v>2889000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133" t="s">
        <v>69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0</v>
      </c>
      <c r="C5" s="18">
        <v>0</v>
      </c>
      <c r="D5" s="58">
        <v>159880485</v>
      </c>
      <c r="E5" s="59">
        <v>159880485</v>
      </c>
      <c r="F5" s="59">
        <v>14491102</v>
      </c>
      <c r="G5" s="59">
        <v>42482260</v>
      </c>
      <c r="H5" s="59">
        <v>9384748</v>
      </c>
      <c r="I5" s="59">
        <v>66358110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66358110</v>
      </c>
      <c r="W5" s="59">
        <v>39970125</v>
      </c>
      <c r="X5" s="59">
        <v>26387985</v>
      </c>
      <c r="Y5" s="60">
        <v>66.02</v>
      </c>
      <c r="Z5" s="61">
        <v>159880485</v>
      </c>
    </row>
    <row r="6" spans="1:26" ht="13.5">
      <c r="A6" s="57" t="s">
        <v>32</v>
      </c>
      <c r="B6" s="18">
        <v>0</v>
      </c>
      <c r="C6" s="18">
        <v>0</v>
      </c>
      <c r="D6" s="58">
        <v>450392608</v>
      </c>
      <c r="E6" s="59">
        <v>450392608</v>
      </c>
      <c r="F6" s="59">
        <v>37825740</v>
      </c>
      <c r="G6" s="59">
        <v>42799333</v>
      </c>
      <c r="H6" s="59">
        <v>36163607</v>
      </c>
      <c r="I6" s="59">
        <v>116788680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116788680</v>
      </c>
      <c r="W6" s="59">
        <v>124041846</v>
      </c>
      <c r="X6" s="59">
        <v>-7253166</v>
      </c>
      <c r="Y6" s="60">
        <v>-5.85</v>
      </c>
      <c r="Z6" s="61">
        <v>450392608</v>
      </c>
    </row>
    <row r="7" spans="1:26" ht="13.5">
      <c r="A7" s="57" t="s">
        <v>33</v>
      </c>
      <c r="B7" s="18">
        <v>0</v>
      </c>
      <c r="C7" s="18">
        <v>0</v>
      </c>
      <c r="D7" s="58">
        <v>20500000</v>
      </c>
      <c r="E7" s="59">
        <v>20500000</v>
      </c>
      <c r="F7" s="59">
        <v>1901838</v>
      </c>
      <c r="G7" s="59">
        <v>2215965</v>
      </c>
      <c r="H7" s="59">
        <v>2251940</v>
      </c>
      <c r="I7" s="59">
        <v>6369743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6369743</v>
      </c>
      <c r="W7" s="59">
        <v>5124999</v>
      </c>
      <c r="X7" s="59">
        <v>1244744</v>
      </c>
      <c r="Y7" s="60">
        <v>24.29</v>
      </c>
      <c r="Z7" s="61">
        <v>20500000</v>
      </c>
    </row>
    <row r="8" spans="1:26" ht="13.5">
      <c r="A8" s="57" t="s">
        <v>34</v>
      </c>
      <c r="B8" s="18">
        <v>0</v>
      </c>
      <c r="C8" s="18">
        <v>0</v>
      </c>
      <c r="D8" s="58">
        <v>76453450</v>
      </c>
      <c r="E8" s="59">
        <v>77825046</v>
      </c>
      <c r="F8" s="59">
        <v>18367167</v>
      </c>
      <c r="G8" s="59">
        <v>3179</v>
      </c>
      <c r="H8" s="59">
        <v>0</v>
      </c>
      <c r="I8" s="59">
        <v>18370346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18370346</v>
      </c>
      <c r="W8" s="59">
        <v>24078000</v>
      </c>
      <c r="X8" s="59">
        <v>-5707654</v>
      </c>
      <c r="Y8" s="60">
        <v>-23.7</v>
      </c>
      <c r="Z8" s="61">
        <v>77825046</v>
      </c>
    </row>
    <row r="9" spans="1:26" ht="13.5">
      <c r="A9" s="57" t="s">
        <v>35</v>
      </c>
      <c r="B9" s="18">
        <v>0</v>
      </c>
      <c r="C9" s="18">
        <v>0</v>
      </c>
      <c r="D9" s="58">
        <v>34528382</v>
      </c>
      <c r="E9" s="59">
        <v>34528382</v>
      </c>
      <c r="F9" s="59">
        <v>2288951</v>
      </c>
      <c r="G9" s="59">
        <v>4723567</v>
      </c>
      <c r="H9" s="59">
        <v>3078238</v>
      </c>
      <c r="I9" s="59">
        <v>10090756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10090756</v>
      </c>
      <c r="W9" s="59">
        <v>8615340</v>
      </c>
      <c r="X9" s="59">
        <v>1475416</v>
      </c>
      <c r="Y9" s="60">
        <v>17.13</v>
      </c>
      <c r="Z9" s="61">
        <v>34528382</v>
      </c>
    </row>
    <row r="10" spans="1:26" ht="25.5">
      <c r="A10" s="62" t="s">
        <v>105</v>
      </c>
      <c r="B10" s="63">
        <f>SUM(B5:B9)</f>
        <v>0</v>
      </c>
      <c r="C10" s="63">
        <f>SUM(C5:C9)</f>
        <v>0</v>
      </c>
      <c r="D10" s="64">
        <f aca="true" t="shared" si="0" ref="D10:Z10">SUM(D5:D9)</f>
        <v>741754925</v>
      </c>
      <c r="E10" s="65">
        <f t="shared" si="0"/>
        <v>743126521</v>
      </c>
      <c r="F10" s="65">
        <f t="shared" si="0"/>
        <v>74874798</v>
      </c>
      <c r="G10" s="65">
        <f t="shared" si="0"/>
        <v>92224304</v>
      </c>
      <c r="H10" s="65">
        <f t="shared" si="0"/>
        <v>50878533</v>
      </c>
      <c r="I10" s="65">
        <f t="shared" si="0"/>
        <v>217977635</v>
      </c>
      <c r="J10" s="65">
        <f t="shared" si="0"/>
        <v>0</v>
      </c>
      <c r="K10" s="65">
        <f t="shared" si="0"/>
        <v>0</v>
      </c>
      <c r="L10" s="65">
        <f t="shared" si="0"/>
        <v>0</v>
      </c>
      <c r="M10" s="65">
        <f t="shared" si="0"/>
        <v>0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217977635</v>
      </c>
      <c r="W10" s="65">
        <f t="shared" si="0"/>
        <v>201830310</v>
      </c>
      <c r="X10" s="65">
        <f t="shared" si="0"/>
        <v>16147325</v>
      </c>
      <c r="Y10" s="66">
        <f>+IF(W10&lt;&gt;0,(X10/W10)*100,0)</f>
        <v>8.00044601824176</v>
      </c>
      <c r="Z10" s="67">
        <f t="shared" si="0"/>
        <v>743126521</v>
      </c>
    </row>
    <row r="11" spans="1:26" ht="13.5">
      <c r="A11" s="57" t="s">
        <v>36</v>
      </c>
      <c r="B11" s="18">
        <v>0</v>
      </c>
      <c r="C11" s="18">
        <v>0</v>
      </c>
      <c r="D11" s="58">
        <v>238637774</v>
      </c>
      <c r="E11" s="59">
        <v>238637774</v>
      </c>
      <c r="F11" s="59">
        <v>17670241</v>
      </c>
      <c r="G11" s="59">
        <v>11671636</v>
      </c>
      <c r="H11" s="59">
        <v>24517328</v>
      </c>
      <c r="I11" s="59">
        <v>53859205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53859205</v>
      </c>
      <c r="W11" s="59">
        <v>58847100</v>
      </c>
      <c r="X11" s="59">
        <v>-4987895</v>
      </c>
      <c r="Y11" s="60">
        <v>-8.48</v>
      </c>
      <c r="Z11" s="61">
        <v>238637774</v>
      </c>
    </row>
    <row r="12" spans="1:26" ht="13.5">
      <c r="A12" s="57" t="s">
        <v>37</v>
      </c>
      <c r="B12" s="18">
        <v>0</v>
      </c>
      <c r="C12" s="18">
        <v>0</v>
      </c>
      <c r="D12" s="58">
        <v>8985910</v>
      </c>
      <c r="E12" s="59">
        <v>8985910</v>
      </c>
      <c r="F12" s="59">
        <v>680599</v>
      </c>
      <c r="G12" s="59">
        <v>689524</v>
      </c>
      <c r="H12" s="59">
        <v>693829</v>
      </c>
      <c r="I12" s="59">
        <v>2063952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2063952</v>
      </c>
      <c r="W12" s="59">
        <v>2247000</v>
      </c>
      <c r="X12" s="59">
        <v>-183048</v>
      </c>
      <c r="Y12" s="60">
        <v>-8.15</v>
      </c>
      <c r="Z12" s="61">
        <v>8985910</v>
      </c>
    </row>
    <row r="13" spans="1:26" ht="13.5">
      <c r="A13" s="57" t="s">
        <v>106</v>
      </c>
      <c r="B13" s="18">
        <v>0</v>
      </c>
      <c r="C13" s="18">
        <v>0</v>
      </c>
      <c r="D13" s="58">
        <v>121649834</v>
      </c>
      <c r="E13" s="59">
        <v>121649834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30102492</v>
      </c>
      <c r="X13" s="59">
        <v>-30102492</v>
      </c>
      <c r="Y13" s="60">
        <v>-100</v>
      </c>
      <c r="Z13" s="61">
        <v>121649834</v>
      </c>
    </row>
    <row r="14" spans="1:26" ht="13.5">
      <c r="A14" s="57" t="s">
        <v>38</v>
      </c>
      <c r="B14" s="18">
        <v>0</v>
      </c>
      <c r="C14" s="18">
        <v>0</v>
      </c>
      <c r="D14" s="58">
        <v>10283698</v>
      </c>
      <c r="E14" s="59">
        <v>10283698</v>
      </c>
      <c r="F14" s="59">
        <v>0</v>
      </c>
      <c r="G14" s="59">
        <v>1678987</v>
      </c>
      <c r="H14" s="59">
        <v>841741</v>
      </c>
      <c r="I14" s="59">
        <v>2520728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2520728</v>
      </c>
      <c r="W14" s="59">
        <v>2570904</v>
      </c>
      <c r="X14" s="59">
        <v>-50176</v>
      </c>
      <c r="Y14" s="60">
        <v>-1.95</v>
      </c>
      <c r="Z14" s="61">
        <v>10283698</v>
      </c>
    </row>
    <row r="15" spans="1:26" ht="13.5">
      <c r="A15" s="57" t="s">
        <v>39</v>
      </c>
      <c r="B15" s="18">
        <v>0</v>
      </c>
      <c r="C15" s="18">
        <v>0</v>
      </c>
      <c r="D15" s="58">
        <v>247302000</v>
      </c>
      <c r="E15" s="59">
        <v>247302000</v>
      </c>
      <c r="F15" s="59">
        <v>0</v>
      </c>
      <c r="G15" s="59">
        <v>24782473</v>
      </c>
      <c r="H15" s="59">
        <v>25939115</v>
      </c>
      <c r="I15" s="59">
        <v>50721588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50721588</v>
      </c>
      <c r="W15" s="59">
        <v>67000000</v>
      </c>
      <c r="X15" s="59">
        <v>-16278412</v>
      </c>
      <c r="Y15" s="60">
        <v>-24.3</v>
      </c>
      <c r="Z15" s="61">
        <v>247302000</v>
      </c>
    </row>
    <row r="16" spans="1:26" ht="13.5">
      <c r="A16" s="68" t="s">
        <v>40</v>
      </c>
      <c r="B16" s="18">
        <v>0</v>
      </c>
      <c r="C16" s="18">
        <v>0</v>
      </c>
      <c r="D16" s="58">
        <v>2109640</v>
      </c>
      <c r="E16" s="59">
        <v>2109640</v>
      </c>
      <c r="F16" s="59">
        <v>0</v>
      </c>
      <c r="G16" s="59">
        <v>703213</v>
      </c>
      <c r="H16" s="59">
        <v>0</v>
      </c>
      <c r="I16" s="59">
        <v>703213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703213</v>
      </c>
      <c r="W16" s="59">
        <v>1269000</v>
      </c>
      <c r="X16" s="59">
        <v>-565787</v>
      </c>
      <c r="Y16" s="60">
        <v>-44.59</v>
      </c>
      <c r="Z16" s="61">
        <v>2109640</v>
      </c>
    </row>
    <row r="17" spans="1:26" ht="13.5">
      <c r="A17" s="57" t="s">
        <v>41</v>
      </c>
      <c r="B17" s="18">
        <v>0</v>
      </c>
      <c r="C17" s="18">
        <v>0</v>
      </c>
      <c r="D17" s="58">
        <v>200612500</v>
      </c>
      <c r="E17" s="59">
        <v>201984096</v>
      </c>
      <c r="F17" s="59">
        <v>2156880</v>
      </c>
      <c r="G17" s="59">
        <v>17516449</v>
      </c>
      <c r="H17" s="59">
        <v>6306922</v>
      </c>
      <c r="I17" s="59">
        <v>25980251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25980251</v>
      </c>
      <c r="W17" s="59">
        <v>50012403</v>
      </c>
      <c r="X17" s="59">
        <v>-24032152</v>
      </c>
      <c r="Y17" s="60">
        <v>-48.05</v>
      </c>
      <c r="Z17" s="61">
        <v>201984096</v>
      </c>
    </row>
    <row r="18" spans="1:26" ht="13.5">
      <c r="A18" s="69" t="s">
        <v>42</v>
      </c>
      <c r="B18" s="70">
        <f>SUM(B11:B17)</f>
        <v>0</v>
      </c>
      <c r="C18" s="70">
        <f>SUM(C11:C17)</f>
        <v>0</v>
      </c>
      <c r="D18" s="71">
        <f aca="true" t="shared" si="1" ref="D18:Z18">SUM(D11:D17)</f>
        <v>829581356</v>
      </c>
      <c r="E18" s="72">
        <f t="shared" si="1"/>
        <v>830952952</v>
      </c>
      <c r="F18" s="72">
        <f t="shared" si="1"/>
        <v>20507720</v>
      </c>
      <c r="G18" s="72">
        <f t="shared" si="1"/>
        <v>57042282</v>
      </c>
      <c r="H18" s="72">
        <f t="shared" si="1"/>
        <v>58298935</v>
      </c>
      <c r="I18" s="72">
        <f t="shared" si="1"/>
        <v>135848937</v>
      </c>
      <c r="J18" s="72">
        <f t="shared" si="1"/>
        <v>0</v>
      </c>
      <c r="K18" s="72">
        <f t="shared" si="1"/>
        <v>0</v>
      </c>
      <c r="L18" s="72">
        <f t="shared" si="1"/>
        <v>0</v>
      </c>
      <c r="M18" s="72">
        <f t="shared" si="1"/>
        <v>0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135848937</v>
      </c>
      <c r="W18" s="72">
        <f t="shared" si="1"/>
        <v>212048899</v>
      </c>
      <c r="X18" s="72">
        <f t="shared" si="1"/>
        <v>-76199962</v>
      </c>
      <c r="Y18" s="66">
        <f>+IF(W18&lt;&gt;0,(X18/W18)*100,0)</f>
        <v>-35.93508967004823</v>
      </c>
      <c r="Z18" s="73">
        <f t="shared" si="1"/>
        <v>830952952</v>
      </c>
    </row>
    <row r="19" spans="1:26" ht="13.5">
      <c r="A19" s="69" t="s">
        <v>43</v>
      </c>
      <c r="B19" s="74">
        <f>+B10-B18</f>
        <v>0</v>
      </c>
      <c r="C19" s="74">
        <f>+C10-C18</f>
        <v>0</v>
      </c>
      <c r="D19" s="75">
        <f aca="true" t="shared" si="2" ref="D19:Z19">+D10-D18</f>
        <v>-87826431</v>
      </c>
      <c r="E19" s="76">
        <f t="shared" si="2"/>
        <v>-87826431</v>
      </c>
      <c r="F19" s="76">
        <f t="shared" si="2"/>
        <v>54367078</v>
      </c>
      <c r="G19" s="76">
        <f t="shared" si="2"/>
        <v>35182022</v>
      </c>
      <c r="H19" s="76">
        <f t="shared" si="2"/>
        <v>-7420402</v>
      </c>
      <c r="I19" s="76">
        <f t="shared" si="2"/>
        <v>82128698</v>
      </c>
      <c r="J19" s="76">
        <f t="shared" si="2"/>
        <v>0</v>
      </c>
      <c r="K19" s="76">
        <f t="shared" si="2"/>
        <v>0</v>
      </c>
      <c r="L19" s="76">
        <f t="shared" si="2"/>
        <v>0</v>
      </c>
      <c r="M19" s="76">
        <f t="shared" si="2"/>
        <v>0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82128698</v>
      </c>
      <c r="W19" s="76">
        <f>IF(E10=E18,0,W10-W18)</f>
        <v>-10218589</v>
      </c>
      <c r="X19" s="76">
        <f t="shared" si="2"/>
        <v>92347287</v>
      </c>
      <c r="Y19" s="77">
        <f>+IF(W19&lt;&gt;0,(X19/W19)*100,0)</f>
        <v>-903.7185760186655</v>
      </c>
      <c r="Z19" s="78">
        <f t="shared" si="2"/>
        <v>-87826431</v>
      </c>
    </row>
    <row r="20" spans="1:26" ht="13.5">
      <c r="A20" s="57" t="s">
        <v>44</v>
      </c>
      <c r="B20" s="18">
        <v>0</v>
      </c>
      <c r="C20" s="18">
        <v>0</v>
      </c>
      <c r="D20" s="58">
        <v>46019550</v>
      </c>
      <c r="E20" s="59">
        <v>48480061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>
        <v>8111000</v>
      </c>
      <c r="X20" s="59">
        <v>-8111000</v>
      </c>
      <c r="Y20" s="60">
        <v>-100</v>
      </c>
      <c r="Z20" s="61">
        <v>48480061</v>
      </c>
    </row>
    <row r="21" spans="1:26" ht="13.5">
      <c r="A21" s="57" t="s">
        <v>107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>
        <v>0</v>
      </c>
      <c r="X21" s="81">
        <v>0</v>
      </c>
      <c r="Y21" s="82">
        <v>0</v>
      </c>
      <c r="Z21" s="83">
        <v>0</v>
      </c>
    </row>
    <row r="22" spans="1:26" ht="25.5">
      <c r="A22" s="84" t="s">
        <v>108</v>
      </c>
      <c r="B22" s="85">
        <f>SUM(B19:B21)</f>
        <v>0</v>
      </c>
      <c r="C22" s="85">
        <f>SUM(C19:C21)</f>
        <v>0</v>
      </c>
      <c r="D22" s="86">
        <f aca="true" t="shared" si="3" ref="D22:Z22">SUM(D19:D21)</f>
        <v>-41806881</v>
      </c>
      <c r="E22" s="87">
        <f t="shared" si="3"/>
        <v>-39346370</v>
      </c>
      <c r="F22" s="87">
        <f t="shared" si="3"/>
        <v>54367078</v>
      </c>
      <c r="G22" s="87">
        <f t="shared" si="3"/>
        <v>35182022</v>
      </c>
      <c r="H22" s="87">
        <f t="shared" si="3"/>
        <v>-7420402</v>
      </c>
      <c r="I22" s="87">
        <f t="shared" si="3"/>
        <v>82128698</v>
      </c>
      <c r="J22" s="87">
        <f t="shared" si="3"/>
        <v>0</v>
      </c>
      <c r="K22" s="87">
        <f t="shared" si="3"/>
        <v>0</v>
      </c>
      <c r="L22" s="87">
        <f t="shared" si="3"/>
        <v>0</v>
      </c>
      <c r="M22" s="87">
        <f t="shared" si="3"/>
        <v>0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82128698</v>
      </c>
      <c r="W22" s="87">
        <f t="shared" si="3"/>
        <v>-2107589</v>
      </c>
      <c r="X22" s="87">
        <f t="shared" si="3"/>
        <v>84236287</v>
      </c>
      <c r="Y22" s="88">
        <f>+IF(W22&lt;&gt;0,(X22/W22)*100,0)</f>
        <v>-3996.8080588767543</v>
      </c>
      <c r="Z22" s="89">
        <f t="shared" si="3"/>
        <v>-39346370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0</v>
      </c>
      <c r="C24" s="74">
        <f>SUM(C22:C23)</f>
        <v>0</v>
      </c>
      <c r="D24" s="75">
        <f aca="true" t="shared" si="4" ref="D24:Z24">SUM(D22:D23)</f>
        <v>-41806881</v>
      </c>
      <c r="E24" s="76">
        <f t="shared" si="4"/>
        <v>-39346370</v>
      </c>
      <c r="F24" s="76">
        <f t="shared" si="4"/>
        <v>54367078</v>
      </c>
      <c r="G24" s="76">
        <f t="shared" si="4"/>
        <v>35182022</v>
      </c>
      <c r="H24" s="76">
        <f t="shared" si="4"/>
        <v>-7420402</v>
      </c>
      <c r="I24" s="76">
        <f t="shared" si="4"/>
        <v>82128698</v>
      </c>
      <c r="J24" s="76">
        <f t="shared" si="4"/>
        <v>0</v>
      </c>
      <c r="K24" s="76">
        <f t="shared" si="4"/>
        <v>0</v>
      </c>
      <c r="L24" s="76">
        <f t="shared" si="4"/>
        <v>0</v>
      </c>
      <c r="M24" s="76">
        <f t="shared" si="4"/>
        <v>0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82128698</v>
      </c>
      <c r="W24" s="76">
        <f t="shared" si="4"/>
        <v>-2107589</v>
      </c>
      <c r="X24" s="76">
        <f t="shared" si="4"/>
        <v>84236287</v>
      </c>
      <c r="Y24" s="77">
        <f>+IF(W24&lt;&gt;0,(X24/W24)*100,0)</f>
        <v>-3996.8080588767543</v>
      </c>
      <c r="Z24" s="78">
        <f t="shared" si="4"/>
        <v>-39346370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109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0</v>
      </c>
      <c r="C27" s="21">
        <v>0</v>
      </c>
      <c r="D27" s="98">
        <v>211181506</v>
      </c>
      <c r="E27" s="99">
        <v>265373221</v>
      </c>
      <c r="F27" s="99">
        <v>1019621</v>
      </c>
      <c r="G27" s="99">
        <v>4061351</v>
      </c>
      <c r="H27" s="99">
        <v>25554910</v>
      </c>
      <c r="I27" s="99">
        <v>30635882</v>
      </c>
      <c r="J27" s="99">
        <v>0</v>
      </c>
      <c r="K27" s="99">
        <v>0</v>
      </c>
      <c r="L27" s="99">
        <v>0</v>
      </c>
      <c r="M27" s="99">
        <v>0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30635882</v>
      </c>
      <c r="W27" s="99">
        <v>49394228</v>
      </c>
      <c r="X27" s="99">
        <v>-18758346</v>
      </c>
      <c r="Y27" s="100">
        <v>-37.98</v>
      </c>
      <c r="Z27" s="101">
        <v>265373221</v>
      </c>
    </row>
    <row r="28" spans="1:26" ht="13.5">
      <c r="A28" s="102" t="s">
        <v>44</v>
      </c>
      <c r="B28" s="18">
        <v>0</v>
      </c>
      <c r="C28" s="18">
        <v>0</v>
      </c>
      <c r="D28" s="58">
        <v>38019904</v>
      </c>
      <c r="E28" s="59">
        <v>40480061</v>
      </c>
      <c r="F28" s="59">
        <v>0</v>
      </c>
      <c r="G28" s="59">
        <v>764447</v>
      </c>
      <c r="H28" s="59">
        <v>1447646</v>
      </c>
      <c r="I28" s="59">
        <v>2212093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2212093</v>
      </c>
      <c r="W28" s="59">
        <v>0</v>
      </c>
      <c r="X28" s="59">
        <v>2212093</v>
      </c>
      <c r="Y28" s="60">
        <v>0</v>
      </c>
      <c r="Z28" s="61">
        <v>40480061</v>
      </c>
    </row>
    <row r="29" spans="1:26" ht="13.5">
      <c r="A29" s="57" t="s">
        <v>110</v>
      </c>
      <c r="B29" s="18">
        <v>0</v>
      </c>
      <c r="C29" s="18">
        <v>0</v>
      </c>
      <c r="D29" s="58">
        <v>8000000</v>
      </c>
      <c r="E29" s="59">
        <v>18692372</v>
      </c>
      <c r="F29" s="59">
        <v>0</v>
      </c>
      <c r="G29" s="59">
        <v>0</v>
      </c>
      <c r="H29" s="59">
        <v>2150872</v>
      </c>
      <c r="I29" s="59">
        <v>2150872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2150872</v>
      </c>
      <c r="W29" s="59">
        <v>0</v>
      </c>
      <c r="X29" s="59">
        <v>2150872</v>
      </c>
      <c r="Y29" s="60">
        <v>0</v>
      </c>
      <c r="Z29" s="61">
        <v>18692372</v>
      </c>
    </row>
    <row r="30" spans="1:26" ht="13.5">
      <c r="A30" s="57" t="s">
        <v>48</v>
      </c>
      <c r="B30" s="18">
        <v>0</v>
      </c>
      <c r="C30" s="18">
        <v>0</v>
      </c>
      <c r="D30" s="58">
        <v>13140000</v>
      </c>
      <c r="E30" s="59">
        <v>14285164</v>
      </c>
      <c r="F30" s="59">
        <v>0</v>
      </c>
      <c r="G30" s="59">
        <v>0</v>
      </c>
      <c r="H30" s="59">
        <v>98747</v>
      </c>
      <c r="I30" s="59">
        <v>98747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98747</v>
      </c>
      <c r="W30" s="59">
        <v>0</v>
      </c>
      <c r="X30" s="59">
        <v>98747</v>
      </c>
      <c r="Y30" s="60">
        <v>0</v>
      </c>
      <c r="Z30" s="61">
        <v>14285164</v>
      </c>
    </row>
    <row r="31" spans="1:26" ht="13.5">
      <c r="A31" s="57" t="s">
        <v>49</v>
      </c>
      <c r="B31" s="18">
        <v>0</v>
      </c>
      <c r="C31" s="18">
        <v>0</v>
      </c>
      <c r="D31" s="58">
        <v>152021602</v>
      </c>
      <c r="E31" s="59">
        <v>191915624</v>
      </c>
      <c r="F31" s="59">
        <v>1019621</v>
      </c>
      <c r="G31" s="59">
        <v>3296904</v>
      </c>
      <c r="H31" s="59">
        <v>21857645</v>
      </c>
      <c r="I31" s="59">
        <v>26174170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26174170</v>
      </c>
      <c r="W31" s="59">
        <v>0</v>
      </c>
      <c r="X31" s="59">
        <v>26174170</v>
      </c>
      <c r="Y31" s="60">
        <v>0</v>
      </c>
      <c r="Z31" s="61">
        <v>191915624</v>
      </c>
    </row>
    <row r="32" spans="1:26" ht="13.5">
      <c r="A32" s="69" t="s">
        <v>50</v>
      </c>
      <c r="B32" s="21">
        <f>SUM(B28:B31)</f>
        <v>0</v>
      </c>
      <c r="C32" s="21">
        <f>SUM(C28:C31)</f>
        <v>0</v>
      </c>
      <c r="D32" s="98">
        <f aca="true" t="shared" si="5" ref="D32:Z32">SUM(D28:D31)</f>
        <v>211181506</v>
      </c>
      <c r="E32" s="99">
        <f t="shared" si="5"/>
        <v>265373221</v>
      </c>
      <c r="F32" s="99">
        <f t="shared" si="5"/>
        <v>1019621</v>
      </c>
      <c r="G32" s="99">
        <f t="shared" si="5"/>
        <v>4061351</v>
      </c>
      <c r="H32" s="99">
        <f t="shared" si="5"/>
        <v>25554910</v>
      </c>
      <c r="I32" s="99">
        <f t="shared" si="5"/>
        <v>30635882</v>
      </c>
      <c r="J32" s="99">
        <f t="shared" si="5"/>
        <v>0</v>
      </c>
      <c r="K32" s="99">
        <f t="shared" si="5"/>
        <v>0</v>
      </c>
      <c r="L32" s="99">
        <f t="shared" si="5"/>
        <v>0</v>
      </c>
      <c r="M32" s="99">
        <f t="shared" si="5"/>
        <v>0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30635882</v>
      </c>
      <c r="W32" s="99">
        <f t="shared" si="5"/>
        <v>0</v>
      </c>
      <c r="X32" s="99">
        <f t="shared" si="5"/>
        <v>30635882</v>
      </c>
      <c r="Y32" s="100">
        <f>+IF(W32&lt;&gt;0,(X32/W32)*100,0)</f>
        <v>0</v>
      </c>
      <c r="Z32" s="101">
        <f t="shared" si="5"/>
        <v>265373221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0</v>
      </c>
      <c r="C35" s="18">
        <v>0</v>
      </c>
      <c r="D35" s="58">
        <v>437537000</v>
      </c>
      <c r="E35" s="59">
        <v>437537220</v>
      </c>
      <c r="F35" s="59">
        <v>539309917</v>
      </c>
      <c r="G35" s="59">
        <v>579973303</v>
      </c>
      <c r="H35" s="59">
        <v>552630478</v>
      </c>
      <c r="I35" s="59">
        <v>552630478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552630478</v>
      </c>
      <c r="W35" s="59">
        <v>109384305</v>
      </c>
      <c r="X35" s="59">
        <v>443246173</v>
      </c>
      <c r="Y35" s="60">
        <v>405.22</v>
      </c>
      <c r="Z35" s="61">
        <v>437537220</v>
      </c>
    </row>
    <row r="36" spans="1:26" ht="13.5">
      <c r="A36" s="57" t="s">
        <v>53</v>
      </c>
      <c r="B36" s="18">
        <v>0</v>
      </c>
      <c r="C36" s="18">
        <v>0</v>
      </c>
      <c r="D36" s="58">
        <v>2295078000</v>
      </c>
      <c r="E36" s="59">
        <v>2295078434</v>
      </c>
      <c r="F36" s="59">
        <v>2069269965</v>
      </c>
      <c r="G36" s="59">
        <v>2069331326</v>
      </c>
      <c r="H36" s="59">
        <v>2098910448</v>
      </c>
      <c r="I36" s="59">
        <v>2098910448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2098910448</v>
      </c>
      <c r="W36" s="59">
        <v>573769609</v>
      </c>
      <c r="X36" s="59">
        <v>1525140839</v>
      </c>
      <c r="Y36" s="60">
        <v>265.81</v>
      </c>
      <c r="Z36" s="61">
        <v>2295078434</v>
      </c>
    </row>
    <row r="37" spans="1:26" ht="13.5">
      <c r="A37" s="57" t="s">
        <v>54</v>
      </c>
      <c r="B37" s="18">
        <v>0</v>
      </c>
      <c r="C37" s="18">
        <v>0</v>
      </c>
      <c r="D37" s="58">
        <v>127247000</v>
      </c>
      <c r="E37" s="59">
        <v>124786850</v>
      </c>
      <c r="F37" s="59">
        <v>106312313</v>
      </c>
      <c r="G37" s="59">
        <v>107291999</v>
      </c>
      <c r="H37" s="59">
        <v>119758756</v>
      </c>
      <c r="I37" s="59">
        <v>119758756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119758756</v>
      </c>
      <c r="W37" s="59">
        <v>31196713</v>
      </c>
      <c r="X37" s="59">
        <v>88562043</v>
      </c>
      <c r="Y37" s="60">
        <v>283.88</v>
      </c>
      <c r="Z37" s="61">
        <v>124786850</v>
      </c>
    </row>
    <row r="38" spans="1:26" ht="13.5">
      <c r="A38" s="57" t="s">
        <v>55</v>
      </c>
      <c r="B38" s="18">
        <v>0</v>
      </c>
      <c r="C38" s="18">
        <v>0</v>
      </c>
      <c r="D38" s="58">
        <v>186985000</v>
      </c>
      <c r="E38" s="59">
        <v>186985024</v>
      </c>
      <c r="F38" s="59">
        <v>170422841</v>
      </c>
      <c r="G38" s="59">
        <v>172722028</v>
      </c>
      <c r="H38" s="59">
        <v>173871621</v>
      </c>
      <c r="I38" s="59">
        <v>173871621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173871621</v>
      </c>
      <c r="W38" s="59">
        <v>46746256</v>
      </c>
      <c r="X38" s="59">
        <v>127125365</v>
      </c>
      <c r="Y38" s="60">
        <v>271.95</v>
      </c>
      <c r="Z38" s="61">
        <v>186985024</v>
      </c>
    </row>
    <row r="39" spans="1:26" ht="13.5">
      <c r="A39" s="57" t="s">
        <v>56</v>
      </c>
      <c r="B39" s="18">
        <v>0</v>
      </c>
      <c r="C39" s="18">
        <v>0</v>
      </c>
      <c r="D39" s="58">
        <v>2418383000</v>
      </c>
      <c r="E39" s="59">
        <v>2420843780</v>
      </c>
      <c r="F39" s="59">
        <v>2331844728</v>
      </c>
      <c r="G39" s="59">
        <v>2369290602</v>
      </c>
      <c r="H39" s="59">
        <v>2357910549</v>
      </c>
      <c r="I39" s="59">
        <v>2357910549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2357910549</v>
      </c>
      <c r="W39" s="59">
        <v>605210945</v>
      </c>
      <c r="X39" s="59">
        <v>1752699604</v>
      </c>
      <c r="Y39" s="60">
        <v>289.6</v>
      </c>
      <c r="Z39" s="61">
        <v>2420843780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0</v>
      </c>
      <c r="C42" s="18">
        <v>0</v>
      </c>
      <c r="D42" s="58">
        <v>66102834</v>
      </c>
      <c r="E42" s="59">
        <v>64806238</v>
      </c>
      <c r="F42" s="59">
        <v>10262741</v>
      </c>
      <c r="G42" s="59">
        <v>4849698</v>
      </c>
      <c r="H42" s="59">
        <v>14431854</v>
      </c>
      <c r="I42" s="59">
        <v>29544293</v>
      </c>
      <c r="J42" s="59">
        <v>0</v>
      </c>
      <c r="K42" s="59">
        <v>0</v>
      </c>
      <c r="L42" s="59">
        <v>0</v>
      </c>
      <c r="M42" s="59">
        <v>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29544293</v>
      </c>
      <c r="W42" s="59">
        <v>25451583</v>
      </c>
      <c r="X42" s="59">
        <v>4092710</v>
      </c>
      <c r="Y42" s="60">
        <v>16.08</v>
      </c>
      <c r="Z42" s="61">
        <v>64806238</v>
      </c>
    </row>
    <row r="43" spans="1:26" ht="13.5">
      <c r="A43" s="57" t="s">
        <v>59</v>
      </c>
      <c r="B43" s="18">
        <v>0</v>
      </c>
      <c r="C43" s="18">
        <v>0</v>
      </c>
      <c r="D43" s="58">
        <v>-175180818</v>
      </c>
      <c r="E43" s="59">
        <v>-222187308</v>
      </c>
      <c r="F43" s="59">
        <v>-967642</v>
      </c>
      <c r="G43" s="59">
        <v>-3679380</v>
      </c>
      <c r="H43" s="59">
        <v>-25198888</v>
      </c>
      <c r="I43" s="59">
        <v>-29845910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-29845910</v>
      </c>
      <c r="W43" s="59">
        <v>-62926385</v>
      </c>
      <c r="X43" s="59">
        <v>33080475</v>
      </c>
      <c r="Y43" s="60">
        <v>-52.57</v>
      </c>
      <c r="Z43" s="61">
        <v>-222187308</v>
      </c>
    </row>
    <row r="44" spans="1:26" ht="13.5">
      <c r="A44" s="57" t="s">
        <v>60</v>
      </c>
      <c r="B44" s="18">
        <v>0</v>
      </c>
      <c r="C44" s="18">
        <v>0</v>
      </c>
      <c r="D44" s="58">
        <v>1889398</v>
      </c>
      <c r="E44" s="59">
        <v>1889398</v>
      </c>
      <c r="F44" s="59">
        <v>203059</v>
      </c>
      <c r="G44" s="59">
        <v>240337</v>
      </c>
      <c r="H44" s="59">
        <v>119153</v>
      </c>
      <c r="I44" s="59">
        <v>562549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562549</v>
      </c>
      <c r="W44" s="59">
        <v>13594278</v>
      </c>
      <c r="X44" s="59">
        <v>-13031729</v>
      </c>
      <c r="Y44" s="60">
        <v>-95.86</v>
      </c>
      <c r="Z44" s="61">
        <v>1889398</v>
      </c>
    </row>
    <row r="45" spans="1:26" ht="13.5">
      <c r="A45" s="69" t="s">
        <v>61</v>
      </c>
      <c r="B45" s="21">
        <v>0</v>
      </c>
      <c r="C45" s="21">
        <v>0</v>
      </c>
      <c r="D45" s="98">
        <v>277811414</v>
      </c>
      <c r="E45" s="99">
        <v>229508328</v>
      </c>
      <c r="F45" s="99">
        <v>429925867</v>
      </c>
      <c r="G45" s="99">
        <v>431336522</v>
      </c>
      <c r="H45" s="99">
        <v>420688641</v>
      </c>
      <c r="I45" s="99">
        <v>420688641</v>
      </c>
      <c r="J45" s="99">
        <v>0</v>
      </c>
      <c r="K45" s="99">
        <v>0</v>
      </c>
      <c r="L45" s="99">
        <v>0</v>
      </c>
      <c r="M45" s="99">
        <v>0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420688641</v>
      </c>
      <c r="W45" s="99">
        <v>361119476</v>
      </c>
      <c r="X45" s="99">
        <v>59569165</v>
      </c>
      <c r="Y45" s="100">
        <v>16.5</v>
      </c>
      <c r="Z45" s="101">
        <v>229508328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111</v>
      </c>
      <c r="B47" s="114" t="s">
        <v>96</v>
      </c>
      <c r="C47" s="114"/>
      <c r="D47" s="115" t="s">
        <v>97</v>
      </c>
      <c r="E47" s="116" t="s">
        <v>98</v>
      </c>
      <c r="F47" s="117"/>
      <c r="G47" s="117"/>
      <c r="H47" s="117"/>
      <c r="I47" s="118" t="s">
        <v>99</v>
      </c>
      <c r="J47" s="117"/>
      <c r="K47" s="117"/>
      <c r="L47" s="117"/>
      <c r="M47" s="119"/>
      <c r="N47" s="119"/>
      <c r="O47" s="119"/>
      <c r="P47" s="119"/>
      <c r="Q47" s="119"/>
      <c r="R47" s="119"/>
      <c r="S47" s="119"/>
      <c r="T47" s="119"/>
      <c r="U47" s="119"/>
      <c r="V47" s="118" t="s">
        <v>100</v>
      </c>
      <c r="W47" s="118" t="s">
        <v>101</v>
      </c>
      <c r="X47" s="118" t="s">
        <v>102</v>
      </c>
      <c r="Y47" s="118" t="s">
        <v>103</v>
      </c>
      <c r="Z47" s="120" t="s">
        <v>104</v>
      </c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68569547</v>
      </c>
      <c r="C49" s="51">
        <v>0</v>
      </c>
      <c r="D49" s="128">
        <v>6033856</v>
      </c>
      <c r="E49" s="53">
        <v>3266233</v>
      </c>
      <c r="F49" s="53">
        <v>0</v>
      </c>
      <c r="G49" s="53">
        <v>0</v>
      </c>
      <c r="H49" s="53">
        <v>0</v>
      </c>
      <c r="I49" s="53">
        <v>2629340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2463889</v>
      </c>
      <c r="W49" s="53">
        <v>2639507</v>
      </c>
      <c r="X49" s="53">
        <v>12143983</v>
      </c>
      <c r="Y49" s="53">
        <v>86945023</v>
      </c>
      <c r="Z49" s="129">
        <v>184691378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2092584</v>
      </c>
      <c r="C51" s="51">
        <v>0</v>
      </c>
      <c r="D51" s="128">
        <v>220901</v>
      </c>
      <c r="E51" s="53">
        <v>12679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29">
        <v>2326164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112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96.64364412796648</v>
      </c>
      <c r="E58" s="7">
        <f t="shared" si="6"/>
        <v>97.04918272356821</v>
      </c>
      <c r="F58" s="7">
        <f t="shared" si="6"/>
        <v>82.73289313084699</v>
      </c>
      <c r="G58" s="7">
        <f t="shared" si="6"/>
        <v>58.11821778863222</v>
      </c>
      <c r="H58" s="7">
        <f t="shared" si="6"/>
        <v>146.6338760484368</v>
      </c>
      <c r="I58" s="7">
        <f t="shared" si="6"/>
        <v>87.20438991700283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87.20438991700283</v>
      </c>
      <c r="W58" s="7">
        <f t="shared" si="6"/>
        <v>95.99577539967564</v>
      </c>
      <c r="X58" s="7">
        <f t="shared" si="6"/>
        <v>0</v>
      </c>
      <c r="Y58" s="7">
        <f t="shared" si="6"/>
        <v>0</v>
      </c>
      <c r="Z58" s="8">
        <f t="shared" si="6"/>
        <v>97.04918272356821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95.05674891486447</v>
      </c>
      <c r="E59" s="10">
        <f t="shared" si="7"/>
        <v>95.05674891486447</v>
      </c>
      <c r="F59" s="10">
        <f t="shared" si="7"/>
        <v>41.290641729187094</v>
      </c>
      <c r="G59" s="10">
        <f t="shared" si="7"/>
        <v>17.142808116408776</v>
      </c>
      <c r="H59" s="10">
        <f t="shared" si="7"/>
        <v>219.43559490866664</v>
      </c>
      <c r="I59" s="10">
        <f t="shared" si="7"/>
        <v>50.47934726280363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50.47934726280363</v>
      </c>
      <c r="W59" s="10">
        <f t="shared" si="7"/>
        <v>95.05604412329163</v>
      </c>
      <c r="X59" s="10">
        <f t="shared" si="7"/>
        <v>0</v>
      </c>
      <c r="Y59" s="10">
        <f t="shared" si="7"/>
        <v>0</v>
      </c>
      <c r="Z59" s="11">
        <f t="shared" si="7"/>
        <v>95.05674891486447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97.71599271007574</v>
      </c>
      <c r="E60" s="13">
        <f t="shared" si="7"/>
        <v>97.71599271007574</v>
      </c>
      <c r="F60" s="13">
        <f t="shared" si="7"/>
        <v>98.8541744325425</v>
      </c>
      <c r="G60" s="13">
        <f t="shared" si="7"/>
        <v>98.86146122884672</v>
      </c>
      <c r="H60" s="13">
        <f t="shared" si="7"/>
        <v>130.20322060241392</v>
      </c>
      <c r="I60" s="13">
        <f t="shared" si="7"/>
        <v>108.56407487437995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108.56407487437995</v>
      </c>
      <c r="W60" s="13">
        <f t="shared" si="7"/>
        <v>96.4319441050862</v>
      </c>
      <c r="X60" s="13">
        <f t="shared" si="7"/>
        <v>0</v>
      </c>
      <c r="Y60" s="13">
        <f t="shared" si="7"/>
        <v>0</v>
      </c>
      <c r="Z60" s="14">
        <f t="shared" si="7"/>
        <v>97.71599271007574</v>
      </c>
    </row>
    <row r="61" spans="1:26" ht="13.5">
      <c r="A61" s="38" t="s">
        <v>113</v>
      </c>
      <c r="B61" s="12">
        <f t="shared" si="7"/>
        <v>0</v>
      </c>
      <c r="C61" s="12">
        <f t="shared" si="7"/>
        <v>0</v>
      </c>
      <c r="D61" s="3">
        <f t="shared" si="7"/>
        <v>97.24369151929572</v>
      </c>
      <c r="E61" s="13">
        <f t="shared" si="7"/>
        <v>97.24369151929572</v>
      </c>
      <c r="F61" s="13">
        <f t="shared" si="7"/>
        <v>65.44135886421067</v>
      </c>
      <c r="G61" s="13">
        <f t="shared" si="7"/>
        <v>71.69800041766847</v>
      </c>
      <c r="H61" s="13">
        <f t="shared" si="7"/>
        <v>96.18842294544261</v>
      </c>
      <c r="I61" s="13">
        <f t="shared" si="7"/>
        <v>77.78219395515109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77.78219395515109</v>
      </c>
      <c r="W61" s="13">
        <f t="shared" si="7"/>
        <v>90.5117670228581</v>
      </c>
      <c r="X61" s="13">
        <f t="shared" si="7"/>
        <v>0</v>
      </c>
      <c r="Y61" s="13">
        <f t="shared" si="7"/>
        <v>0</v>
      </c>
      <c r="Z61" s="14">
        <f t="shared" si="7"/>
        <v>97.24369151929572</v>
      </c>
    </row>
    <row r="62" spans="1:26" ht="13.5">
      <c r="A62" s="38" t="s">
        <v>114</v>
      </c>
      <c r="B62" s="12">
        <f t="shared" si="7"/>
        <v>0</v>
      </c>
      <c r="C62" s="12">
        <f t="shared" si="7"/>
        <v>0</v>
      </c>
      <c r="D62" s="3">
        <f t="shared" si="7"/>
        <v>97.21649484536083</v>
      </c>
      <c r="E62" s="13">
        <f t="shared" si="7"/>
        <v>97.21649484536083</v>
      </c>
      <c r="F62" s="13">
        <f t="shared" si="7"/>
        <v>41.09124235448364</v>
      </c>
      <c r="G62" s="13">
        <f t="shared" si="7"/>
        <v>45.58815960699662</v>
      </c>
      <c r="H62" s="13">
        <f t="shared" si="7"/>
        <v>89.4109925353816</v>
      </c>
      <c r="I62" s="13">
        <f t="shared" si="7"/>
        <v>58.466667748415404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58.466667748415404</v>
      </c>
      <c r="W62" s="13">
        <f t="shared" si="7"/>
        <v>81.03559565217391</v>
      </c>
      <c r="X62" s="13">
        <f t="shared" si="7"/>
        <v>0</v>
      </c>
      <c r="Y62" s="13">
        <f t="shared" si="7"/>
        <v>0</v>
      </c>
      <c r="Z62" s="14">
        <f t="shared" si="7"/>
        <v>97.21649484536083</v>
      </c>
    </row>
    <row r="63" spans="1:26" ht="13.5">
      <c r="A63" s="38" t="s">
        <v>115</v>
      </c>
      <c r="B63" s="12">
        <f t="shared" si="7"/>
        <v>0</v>
      </c>
      <c r="C63" s="12">
        <f t="shared" si="7"/>
        <v>0</v>
      </c>
      <c r="D63" s="3">
        <f t="shared" si="7"/>
        <v>99.67717636931025</v>
      </c>
      <c r="E63" s="13">
        <f t="shared" si="7"/>
        <v>99.67717636931025</v>
      </c>
      <c r="F63" s="13">
        <f t="shared" si="7"/>
        <v>48.55686946237783</v>
      </c>
      <c r="G63" s="13">
        <f t="shared" si="7"/>
        <v>30.257863148701798</v>
      </c>
      <c r="H63" s="13">
        <f t="shared" si="7"/>
        <v>233.9057162851303</v>
      </c>
      <c r="I63" s="13">
        <f t="shared" si="7"/>
        <v>66.53729280906732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66.53729280906732</v>
      </c>
      <c r="W63" s="13">
        <f t="shared" si="7"/>
        <v>85.79652203856749</v>
      </c>
      <c r="X63" s="13">
        <f t="shared" si="7"/>
        <v>0</v>
      </c>
      <c r="Y63" s="13">
        <f t="shared" si="7"/>
        <v>0</v>
      </c>
      <c r="Z63" s="14">
        <f t="shared" si="7"/>
        <v>99.67717636931025</v>
      </c>
    </row>
    <row r="64" spans="1:26" ht="13.5">
      <c r="A64" s="38" t="s">
        <v>116</v>
      </c>
      <c r="B64" s="12">
        <f t="shared" si="7"/>
        <v>0</v>
      </c>
      <c r="C64" s="12">
        <f t="shared" si="7"/>
        <v>0</v>
      </c>
      <c r="D64" s="3">
        <f t="shared" si="7"/>
        <v>99.64749232502665</v>
      </c>
      <c r="E64" s="13">
        <f t="shared" si="7"/>
        <v>99.64749232502665</v>
      </c>
      <c r="F64" s="13">
        <f t="shared" si="7"/>
        <v>53.06729609122327</v>
      </c>
      <c r="G64" s="13">
        <f t="shared" si="7"/>
        <v>51.765419118974606</v>
      </c>
      <c r="H64" s="13">
        <f t="shared" si="7"/>
        <v>89.00460526093353</v>
      </c>
      <c r="I64" s="13">
        <f t="shared" si="7"/>
        <v>63.78430421858017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63.78430421858017</v>
      </c>
      <c r="W64" s="13">
        <f t="shared" si="7"/>
        <v>81.51567223850832</v>
      </c>
      <c r="X64" s="13">
        <f t="shared" si="7"/>
        <v>0</v>
      </c>
      <c r="Y64" s="13">
        <f t="shared" si="7"/>
        <v>0</v>
      </c>
      <c r="Z64" s="14">
        <f t="shared" si="7"/>
        <v>99.64749232502665</v>
      </c>
    </row>
    <row r="65" spans="1:26" ht="13.5">
      <c r="A65" s="38" t="s">
        <v>117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118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100</v>
      </c>
      <c r="F66" s="16">
        <f t="shared" si="7"/>
        <v>27.030621981898623</v>
      </c>
      <c r="G66" s="16">
        <f t="shared" si="7"/>
        <v>42.18902955669077</v>
      </c>
      <c r="H66" s="16">
        <f t="shared" si="7"/>
        <v>21.702673426975608</v>
      </c>
      <c r="I66" s="16">
        <f t="shared" si="7"/>
        <v>30.14067995310668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30.14067995310668</v>
      </c>
      <c r="W66" s="16">
        <f t="shared" si="7"/>
        <v>77.03786606976311</v>
      </c>
      <c r="X66" s="16">
        <f t="shared" si="7"/>
        <v>0</v>
      </c>
      <c r="Y66" s="16">
        <f t="shared" si="7"/>
        <v>0</v>
      </c>
      <c r="Z66" s="17">
        <f t="shared" si="7"/>
        <v>100</v>
      </c>
    </row>
    <row r="67" spans="1:26" ht="13.5" hidden="1">
      <c r="A67" s="40" t="s">
        <v>119</v>
      </c>
      <c r="B67" s="23"/>
      <c r="C67" s="23"/>
      <c r="D67" s="24">
        <v>607235668</v>
      </c>
      <c r="E67" s="25">
        <v>607235668</v>
      </c>
      <c r="F67" s="25">
        <v>52421179</v>
      </c>
      <c r="G67" s="25">
        <v>85653387</v>
      </c>
      <c r="H67" s="25">
        <v>45864948</v>
      </c>
      <c r="I67" s="25">
        <v>183939514</v>
      </c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>
        <v>183939514</v>
      </c>
      <c r="W67" s="25">
        <v>151808917</v>
      </c>
      <c r="X67" s="25"/>
      <c r="Y67" s="24"/>
      <c r="Z67" s="26">
        <v>607235668</v>
      </c>
    </row>
    <row r="68" spans="1:26" ht="13.5" hidden="1">
      <c r="A68" s="36" t="s">
        <v>31</v>
      </c>
      <c r="B68" s="18"/>
      <c r="C68" s="18"/>
      <c r="D68" s="19">
        <v>154380485</v>
      </c>
      <c r="E68" s="20">
        <v>154380485</v>
      </c>
      <c r="F68" s="20">
        <v>14249609</v>
      </c>
      <c r="G68" s="20">
        <v>42367802</v>
      </c>
      <c r="H68" s="20">
        <v>9134503</v>
      </c>
      <c r="I68" s="20">
        <v>65751914</v>
      </c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>
        <v>65751914</v>
      </c>
      <c r="W68" s="20">
        <v>38595126</v>
      </c>
      <c r="X68" s="20"/>
      <c r="Y68" s="19"/>
      <c r="Z68" s="22">
        <v>154380485</v>
      </c>
    </row>
    <row r="69" spans="1:26" ht="13.5" hidden="1">
      <c r="A69" s="37" t="s">
        <v>32</v>
      </c>
      <c r="B69" s="18"/>
      <c r="C69" s="18"/>
      <c r="D69" s="19">
        <v>450392608</v>
      </c>
      <c r="E69" s="20">
        <v>450392608</v>
      </c>
      <c r="F69" s="20">
        <v>37825740</v>
      </c>
      <c r="G69" s="20">
        <v>42799333</v>
      </c>
      <c r="H69" s="20">
        <v>36163607</v>
      </c>
      <c r="I69" s="20">
        <v>116788680</v>
      </c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>
        <v>116788680</v>
      </c>
      <c r="W69" s="20">
        <v>112598152</v>
      </c>
      <c r="X69" s="20"/>
      <c r="Y69" s="19"/>
      <c r="Z69" s="22">
        <v>450392608</v>
      </c>
    </row>
    <row r="70" spans="1:26" ht="13.5" hidden="1">
      <c r="A70" s="38" t="s">
        <v>113</v>
      </c>
      <c r="B70" s="18"/>
      <c r="C70" s="18"/>
      <c r="D70" s="19">
        <v>264375343</v>
      </c>
      <c r="E70" s="20">
        <v>264375343</v>
      </c>
      <c r="F70" s="20">
        <v>22297445</v>
      </c>
      <c r="G70" s="20">
        <v>23018257</v>
      </c>
      <c r="H70" s="20">
        <v>22558484</v>
      </c>
      <c r="I70" s="20">
        <v>67874186</v>
      </c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>
        <v>67874186</v>
      </c>
      <c r="W70" s="20">
        <v>78703000</v>
      </c>
      <c r="X70" s="20"/>
      <c r="Y70" s="19"/>
      <c r="Z70" s="22">
        <v>264375343</v>
      </c>
    </row>
    <row r="71" spans="1:26" ht="13.5" hidden="1">
      <c r="A71" s="38" t="s">
        <v>114</v>
      </c>
      <c r="B71" s="18"/>
      <c r="C71" s="18"/>
      <c r="D71" s="19">
        <v>97000000</v>
      </c>
      <c r="E71" s="20">
        <v>97000000</v>
      </c>
      <c r="F71" s="20">
        <v>8661449</v>
      </c>
      <c r="G71" s="20">
        <v>8335399</v>
      </c>
      <c r="H71" s="20">
        <v>8332509</v>
      </c>
      <c r="I71" s="20">
        <v>25329357</v>
      </c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>
        <v>25329357</v>
      </c>
      <c r="W71" s="20">
        <v>23000000</v>
      </c>
      <c r="X71" s="20"/>
      <c r="Y71" s="19"/>
      <c r="Z71" s="22">
        <v>97000000</v>
      </c>
    </row>
    <row r="72" spans="1:26" ht="13.5" hidden="1">
      <c r="A72" s="38" t="s">
        <v>115</v>
      </c>
      <c r="B72" s="18"/>
      <c r="C72" s="18"/>
      <c r="D72" s="19">
        <v>46465000</v>
      </c>
      <c r="E72" s="20">
        <v>46465000</v>
      </c>
      <c r="F72" s="20">
        <v>3602065</v>
      </c>
      <c r="G72" s="20">
        <v>7529808</v>
      </c>
      <c r="H72" s="20">
        <v>2019161</v>
      </c>
      <c r="I72" s="20">
        <v>13151034</v>
      </c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>
        <v>13151034</v>
      </c>
      <c r="W72" s="20">
        <v>11616000</v>
      </c>
      <c r="X72" s="20"/>
      <c r="Y72" s="19"/>
      <c r="Z72" s="22">
        <v>46465000</v>
      </c>
    </row>
    <row r="73" spans="1:26" ht="13.5" hidden="1">
      <c r="A73" s="38" t="s">
        <v>116</v>
      </c>
      <c r="B73" s="18"/>
      <c r="C73" s="18"/>
      <c r="D73" s="19">
        <v>42552265</v>
      </c>
      <c r="E73" s="20">
        <v>42552265</v>
      </c>
      <c r="F73" s="20">
        <v>3264781</v>
      </c>
      <c r="G73" s="20">
        <v>3915869</v>
      </c>
      <c r="H73" s="20">
        <v>3253453</v>
      </c>
      <c r="I73" s="20">
        <v>10434103</v>
      </c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>
        <v>10434103</v>
      </c>
      <c r="W73" s="20">
        <v>10722846</v>
      </c>
      <c r="X73" s="20"/>
      <c r="Y73" s="19"/>
      <c r="Z73" s="22">
        <v>42552265</v>
      </c>
    </row>
    <row r="74" spans="1:26" ht="13.5" hidden="1">
      <c r="A74" s="38" t="s">
        <v>117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118</v>
      </c>
      <c r="B75" s="27"/>
      <c r="C75" s="27"/>
      <c r="D75" s="28">
        <v>2462575</v>
      </c>
      <c r="E75" s="29">
        <v>2462575</v>
      </c>
      <c r="F75" s="29">
        <v>345830</v>
      </c>
      <c r="G75" s="29">
        <v>486252</v>
      </c>
      <c r="H75" s="29">
        <v>566838</v>
      </c>
      <c r="I75" s="29">
        <v>1398920</v>
      </c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>
        <v>1398920</v>
      </c>
      <c r="W75" s="29">
        <v>600432</v>
      </c>
      <c r="X75" s="29"/>
      <c r="Y75" s="28"/>
      <c r="Z75" s="30">
        <v>2462575</v>
      </c>
    </row>
    <row r="76" spans="1:26" ht="13.5" hidden="1">
      <c r="A76" s="41" t="s">
        <v>120</v>
      </c>
      <c r="B76" s="31"/>
      <c r="C76" s="31"/>
      <c r="D76" s="32">
        <v>586854678</v>
      </c>
      <c r="E76" s="33">
        <v>589317253</v>
      </c>
      <c r="F76" s="33">
        <v>43369558</v>
      </c>
      <c r="G76" s="33">
        <v>49780222</v>
      </c>
      <c r="H76" s="33">
        <v>67253551</v>
      </c>
      <c r="I76" s="33">
        <v>160403331</v>
      </c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>
        <v>160403331</v>
      </c>
      <c r="W76" s="33">
        <v>145730147</v>
      </c>
      <c r="X76" s="33"/>
      <c r="Y76" s="32"/>
      <c r="Z76" s="34">
        <v>589317253</v>
      </c>
    </row>
    <row r="77" spans="1:26" ht="13.5" hidden="1">
      <c r="A77" s="36" t="s">
        <v>31</v>
      </c>
      <c r="B77" s="18"/>
      <c r="C77" s="18"/>
      <c r="D77" s="19">
        <v>146749070</v>
      </c>
      <c r="E77" s="20">
        <v>146749070</v>
      </c>
      <c r="F77" s="20">
        <v>5883755</v>
      </c>
      <c r="G77" s="20">
        <v>7263031</v>
      </c>
      <c r="H77" s="20">
        <v>20044351</v>
      </c>
      <c r="I77" s="20">
        <v>33191137</v>
      </c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>
        <v>33191137</v>
      </c>
      <c r="W77" s="20">
        <v>36687000</v>
      </c>
      <c r="X77" s="20"/>
      <c r="Y77" s="19"/>
      <c r="Z77" s="22">
        <v>146749070</v>
      </c>
    </row>
    <row r="78" spans="1:26" ht="13.5" hidden="1">
      <c r="A78" s="37" t="s">
        <v>32</v>
      </c>
      <c r="B78" s="18"/>
      <c r="C78" s="18"/>
      <c r="D78" s="19">
        <v>440105608</v>
      </c>
      <c r="E78" s="20">
        <v>440105608</v>
      </c>
      <c r="F78" s="20">
        <v>37392323</v>
      </c>
      <c r="G78" s="20">
        <v>42312046</v>
      </c>
      <c r="H78" s="20">
        <v>47086181</v>
      </c>
      <c r="I78" s="20">
        <v>126790550</v>
      </c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>
        <v>126790550</v>
      </c>
      <c r="W78" s="20">
        <v>108580587</v>
      </c>
      <c r="X78" s="20"/>
      <c r="Y78" s="19"/>
      <c r="Z78" s="22">
        <v>440105608</v>
      </c>
    </row>
    <row r="79" spans="1:26" ht="13.5" hidden="1">
      <c r="A79" s="38" t="s">
        <v>113</v>
      </c>
      <c r="B79" s="18"/>
      <c r="C79" s="18"/>
      <c r="D79" s="19">
        <v>257088343</v>
      </c>
      <c r="E79" s="20">
        <v>257088343</v>
      </c>
      <c r="F79" s="20">
        <v>14591751</v>
      </c>
      <c r="G79" s="20">
        <v>16503630</v>
      </c>
      <c r="H79" s="20">
        <v>21698650</v>
      </c>
      <c r="I79" s="20">
        <v>52794031</v>
      </c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>
        <v>52794031</v>
      </c>
      <c r="W79" s="20">
        <v>71235476</v>
      </c>
      <c r="X79" s="20"/>
      <c r="Y79" s="19"/>
      <c r="Z79" s="22">
        <v>257088343</v>
      </c>
    </row>
    <row r="80" spans="1:26" ht="13.5" hidden="1">
      <c r="A80" s="38" t="s">
        <v>114</v>
      </c>
      <c r="B80" s="18"/>
      <c r="C80" s="18"/>
      <c r="D80" s="19">
        <v>94300000</v>
      </c>
      <c r="E80" s="20">
        <v>94300000</v>
      </c>
      <c r="F80" s="20">
        <v>3559097</v>
      </c>
      <c r="G80" s="20">
        <v>3799955</v>
      </c>
      <c r="H80" s="20">
        <v>7450179</v>
      </c>
      <c r="I80" s="20">
        <v>14809231</v>
      </c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>
        <v>14809231</v>
      </c>
      <c r="W80" s="20">
        <v>18638187</v>
      </c>
      <c r="X80" s="20"/>
      <c r="Y80" s="19"/>
      <c r="Z80" s="22">
        <v>94300000</v>
      </c>
    </row>
    <row r="81" spans="1:26" ht="13.5" hidden="1">
      <c r="A81" s="38" t="s">
        <v>115</v>
      </c>
      <c r="B81" s="18"/>
      <c r="C81" s="18"/>
      <c r="D81" s="19">
        <v>46315000</v>
      </c>
      <c r="E81" s="20">
        <v>46315000</v>
      </c>
      <c r="F81" s="20">
        <v>1749050</v>
      </c>
      <c r="G81" s="20">
        <v>2278359</v>
      </c>
      <c r="H81" s="20">
        <v>4722933</v>
      </c>
      <c r="I81" s="20">
        <v>8750342</v>
      </c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>
        <v>8750342</v>
      </c>
      <c r="W81" s="20">
        <v>9966124</v>
      </c>
      <c r="X81" s="20"/>
      <c r="Y81" s="19"/>
      <c r="Z81" s="22">
        <v>46315000</v>
      </c>
    </row>
    <row r="82" spans="1:26" ht="13.5" hidden="1">
      <c r="A82" s="38" t="s">
        <v>116</v>
      </c>
      <c r="B82" s="18"/>
      <c r="C82" s="18"/>
      <c r="D82" s="19">
        <v>42402265</v>
      </c>
      <c r="E82" s="20">
        <v>42402265</v>
      </c>
      <c r="F82" s="20">
        <v>1732531</v>
      </c>
      <c r="G82" s="20">
        <v>2027066</v>
      </c>
      <c r="H82" s="20">
        <v>2895723</v>
      </c>
      <c r="I82" s="20">
        <v>6655320</v>
      </c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>
        <v>6655320</v>
      </c>
      <c r="W82" s="20">
        <v>8740800</v>
      </c>
      <c r="X82" s="20"/>
      <c r="Y82" s="19"/>
      <c r="Z82" s="22">
        <v>42402265</v>
      </c>
    </row>
    <row r="83" spans="1:26" ht="13.5" hidden="1">
      <c r="A83" s="38" t="s">
        <v>117</v>
      </c>
      <c r="B83" s="18"/>
      <c r="C83" s="18"/>
      <c r="D83" s="19"/>
      <c r="E83" s="20"/>
      <c r="F83" s="20">
        <v>15759894</v>
      </c>
      <c r="G83" s="20">
        <v>17703036</v>
      </c>
      <c r="H83" s="20">
        <v>10318696</v>
      </c>
      <c r="I83" s="20">
        <v>43781626</v>
      </c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>
        <v>43781626</v>
      </c>
      <c r="W83" s="20"/>
      <c r="X83" s="20"/>
      <c r="Y83" s="19"/>
      <c r="Z83" s="22"/>
    </row>
    <row r="84" spans="1:26" ht="13.5" hidden="1">
      <c r="A84" s="39" t="s">
        <v>118</v>
      </c>
      <c r="B84" s="27"/>
      <c r="C84" s="27"/>
      <c r="D84" s="28"/>
      <c r="E84" s="29">
        <v>2462575</v>
      </c>
      <c r="F84" s="29">
        <v>93480</v>
      </c>
      <c r="G84" s="29">
        <v>205145</v>
      </c>
      <c r="H84" s="29">
        <v>123019</v>
      </c>
      <c r="I84" s="29">
        <v>421644</v>
      </c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>
        <v>421644</v>
      </c>
      <c r="W84" s="29">
        <v>462560</v>
      </c>
      <c r="X84" s="29"/>
      <c r="Y84" s="28"/>
      <c r="Z84" s="30">
        <v>2462575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133" t="s">
        <v>70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70536912</v>
      </c>
      <c r="C5" s="18">
        <v>0</v>
      </c>
      <c r="D5" s="58">
        <v>75587172</v>
      </c>
      <c r="E5" s="59">
        <v>75587172</v>
      </c>
      <c r="F5" s="59">
        <v>9401335</v>
      </c>
      <c r="G5" s="59">
        <v>7630351</v>
      </c>
      <c r="H5" s="59">
        <v>4815870</v>
      </c>
      <c r="I5" s="59">
        <v>21847556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21847556</v>
      </c>
      <c r="W5" s="59">
        <v>18896792</v>
      </c>
      <c r="X5" s="59">
        <v>2950764</v>
      </c>
      <c r="Y5" s="60">
        <v>15.62</v>
      </c>
      <c r="Z5" s="61">
        <v>75587172</v>
      </c>
    </row>
    <row r="6" spans="1:26" ht="13.5">
      <c r="A6" s="57" t="s">
        <v>32</v>
      </c>
      <c r="B6" s="18">
        <v>250980764</v>
      </c>
      <c r="C6" s="18">
        <v>0</v>
      </c>
      <c r="D6" s="58">
        <v>270902460</v>
      </c>
      <c r="E6" s="59">
        <v>270902460</v>
      </c>
      <c r="F6" s="59">
        <v>21568738</v>
      </c>
      <c r="G6" s="59">
        <v>22136472</v>
      </c>
      <c r="H6" s="59">
        <v>20974746</v>
      </c>
      <c r="I6" s="59">
        <v>64679956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64679956</v>
      </c>
      <c r="W6" s="59">
        <v>66529531</v>
      </c>
      <c r="X6" s="59">
        <v>-1849575</v>
      </c>
      <c r="Y6" s="60">
        <v>-2.78</v>
      </c>
      <c r="Z6" s="61">
        <v>270902460</v>
      </c>
    </row>
    <row r="7" spans="1:26" ht="13.5">
      <c r="A7" s="57" t="s">
        <v>33</v>
      </c>
      <c r="B7" s="18">
        <v>12933876</v>
      </c>
      <c r="C7" s="18">
        <v>0</v>
      </c>
      <c r="D7" s="58">
        <v>9894295</v>
      </c>
      <c r="E7" s="59">
        <v>9894295</v>
      </c>
      <c r="F7" s="59">
        <v>41019</v>
      </c>
      <c r="G7" s="59">
        <v>20599</v>
      </c>
      <c r="H7" s="59">
        <v>19207</v>
      </c>
      <c r="I7" s="59">
        <v>80825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80825</v>
      </c>
      <c r="W7" s="59">
        <v>2473575</v>
      </c>
      <c r="X7" s="59">
        <v>-2392750</v>
      </c>
      <c r="Y7" s="60">
        <v>-96.73</v>
      </c>
      <c r="Z7" s="61">
        <v>9894295</v>
      </c>
    </row>
    <row r="8" spans="1:26" ht="13.5">
      <c r="A8" s="57" t="s">
        <v>34</v>
      </c>
      <c r="B8" s="18">
        <v>67090545</v>
      </c>
      <c r="C8" s="18">
        <v>0</v>
      </c>
      <c r="D8" s="58">
        <v>53426906</v>
      </c>
      <c r="E8" s="59">
        <v>53426906</v>
      </c>
      <c r="F8" s="59">
        <v>17058000</v>
      </c>
      <c r="G8" s="59">
        <v>0</v>
      </c>
      <c r="H8" s="59">
        <v>0</v>
      </c>
      <c r="I8" s="59">
        <v>17058000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17058000</v>
      </c>
      <c r="W8" s="59">
        <v>18134136</v>
      </c>
      <c r="X8" s="59">
        <v>-1076136</v>
      </c>
      <c r="Y8" s="60">
        <v>-5.93</v>
      </c>
      <c r="Z8" s="61">
        <v>53426906</v>
      </c>
    </row>
    <row r="9" spans="1:26" ht="13.5">
      <c r="A9" s="57" t="s">
        <v>35</v>
      </c>
      <c r="B9" s="18">
        <v>54302965</v>
      </c>
      <c r="C9" s="18">
        <v>0</v>
      </c>
      <c r="D9" s="58">
        <v>26324898</v>
      </c>
      <c r="E9" s="59">
        <v>26324898</v>
      </c>
      <c r="F9" s="59">
        <v>2293114</v>
      </c>
      <c r="G9" s="59">
        <v>2880092</v>
      </c>
      <c r="H9" s="59">
        <v>2691970</v>
      </c>
      <c r="I9" s="59">
        <v>7865176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7865176</v>
      </c>
      <c r="W9" s="59">
        <v>6531228</v>
      </c>
      <c r="X9" s="59">
        <v>1333948</v>
      </c>
      <c r="Y9" s="60">
        <v>20.42</v>
      </c>
      <c r="Z9" s="61">
        <v>26324898</v>
      </c>
    </row>
    <row r="10" spans="1:26" ht="25.5">
      <c r="A10" s="62" t="s">
        <v>105</v>
      </c>
      <c r="B10" s="63">
        <f>SUM(B5:B9)</f>
        <v>455845062</v>
      </c>
      <c r="C10" s="63">
        <f>SUM(C5:C9)</f>
        <v>0</v>
      </c>
      <c r="D10" s="64">
        <f aca="true" t="shared" si="0" ref="D10:Z10">SUM(D5:D9)</f>
        <v>436135731</v>
      </c>
      <c r="E10" s="65">
        <f t="shared" si="0"/>
        <v>436135731</v>
      </c>
      <c r="F10" s="65">
        <f t="shared" si="0"/>
        <v>50362206</v>
      </c>
      <c r="G10" s="65">
        <f t="shared" si="0"/>
        <v>32667514</v>
      </c>
      <c r="H10" s="65">
        <f t="shared" si="0"/>
        <v>28501793</v>
      </c>
      <c r="I10" s="65">
        <f t="shared" si="0"/>
        <v>111531513</v>
      </c>
      <c r="J10" s="65">
        <f t="shared" si="0"/>
        <v>0</v>
      </c>
      <c r="K10" s="65">
        <f t="shared" si="0"/>
        <v>0</v>
      </c>
      <c r="L10" s="65">
        <f t="shared" si="0"/>
        <v>0</v>
      </c>
      <c r="M10" s="65">
        <f t="shared" si="0"/>
        <v>0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111531513</v>
      </c>
      <c r="W10" s="65">
        <f t="shared" si="0"/>
        <v>112565262</v>
      </c>
      <c r="X10" s="65">
        <f t="shared" si="0"/>
        <v>-1033749</v>
      </c>
      <c r="Y10" s="66">
        <f>+IF(W10&lt;&gt;0,(X10/W10)*100,0)</f>
        <v>-0.9183552559936298</v>
      </c>
      <c r="Z10" s="67">
        <f t="shared" si="0"/>
        <v>436135731</v>
      </c>
    </row>
    <row r="11" spans="1:26" ht="13.5">
      <c r="A11" s="57" t="s">
        <v>36</v>
      </c>
      <c r="B11" s="18">
        <v>128760380</v>
      </c>
      <c r="C11" s="18">
        <v>0</v>
      </c>
      <c r="D11" s="58">
        <v>141198654</v>
      </c>
      <c r="E11" s="59">
        <v>141198654</v>
      </c>
      <c r="F11" s="59">
        <v>8934295</v>
      </c>
      <c r="G11" s="59">
        <v>9842399</v>
      </c>
      <c r="H11" s="59">
        <v>9957332</v>
      </c>
      <c r="I11" s="59">
        <v>28734026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28734026</v>
      </c>
      <c r="W11" s="59">
        <v>35083391</v>
      </c>
      <c r="X11" s="59">
        <v>-6349365</v>
      </c>
      <c r="Y11" s="60">
        <v>-18.1</v>
      </c>
      <c r="Z11" s="61">
        <v>141198654</v>
      </c>
    </row>
    <row r="12" spans="1:26" ht="13.5">
      <c r="A12" s="57" t="s">
        <v>37</v>
      </c>
      <c r="B12" s="18">
        <v>7702905</v>
      </c>
      <c r="C12" s="18">
        <v>0</v>
      </c>
      <c r="D12" s="58">
        <v>7254040</v>
      </c>
      <c r="E12" s="59">
        <v>7254040</v>
      </c>
      <c r="F12" s="59">
        <v>627691</v>
      </c>
      <c r="G12" s="59">
        <v>627691</v>
      </c>
      <c r="H12" s="59">
        <v>658875</v>
      </c>
      <c r="I12" s="59">
        <v>1914257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1914257</v>
      </c>
      <c r="W12" s="59">
        <v>1781754</v>
      </c>
      <c r="X12" s="59">
        <v>132503</v>
      </c>
      <c r="Y12" s="60">
        <v>7.44</v>
      </c>
      <c r="Z12" s="61">
        <v>7254040</v>
      </c>
    </row>
    <row r="13" spans="1:26" ht="13.5">
      <c r="A13" s="57" t="s">
        <v>106</v>
      </c>
      <c r="B13" s="18">
        <v>69923153</v>
      </c>
      <c r="C13" s="18">
        <v>0</v>
      </c>
      <c r="D13" s="58">
        <v>76644995</v>
      </c>
      <c r="E13" s="59">
        <v>76644995</v>
      </c>
      <c r="F13" s="59">
        <v>0</v>
      </c>
      <c r="G13" s="59">
        <v>6233841</v>
      </c>
      <c r="H13" s="59">
        <v>6233841</v>
      </c>
      <c r="I13" s="59">
        <v>12467682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12467682</v>
      </c>
      <c r="W13" s="59">
        <v>19161249</v>
      </c>
      <c r="X13" s="59">
        <v>-6693567</v>
      </c>
      <c r="Y13" s="60">
        <v>-34.93</v>
      </c>
      <c r="Z13" s="61">
        <v>76644995</v>
      </c>
    </row>
    <row r="14" spans="1:26" ht="13.5">
      <c r="A14" s="57" t="s">
        <v>38</v>
      </c>
      <c r="B14" s="18">
        <v>15107406</v>
      </c>
      <c r="C14" s="18">
        <v>0</v>
      </c>
      <c r="D14" s="58">
        <v>14643982</v>
      </c>
      <c r="E14" s="59">
        <v>14643982</v>
      </c>
      <c r="F14" s="59">
        <v>0</v>
      </c>
      <c r="G14" s="59">
        <v>2932</v>
      </c>
      <c r="H14" s="59">
        <v>2855</v>
      </c>
      <c r="I14" s="59">
        <v>5787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5787</v>
      </c>
      <c r="W14" s="59">
        <v>7407</v>
      </c>
      <c r="X14" s="59">
        <v>-1620</v>
      </c>
      <c r="Y14" s="60">
        <v>-21.87</v>
      </c>
      <c r="Z14" s="61">
        <v>14643982</v>
      </c>
    </row>
    <row r="15" spans="1:26" ht="13.5">
      <c r="A15" s="57" t="s">
        <v>39</v>
      </c>
      <c r="B15" s="18">
        <v>145166216</v>
      </c>
      <c r="C15" s="18">
        <v>0</v>
      </c>
      <c r="D15" s="58">
        <v>161610432</v>
      </c>
      <c r="E15" s="59">
        <v>161610432</v>
      </c>
      <c r="F15" s="59">
        <v>2957162</v>
      </c>
      <c r="G15" s="59">
        <v>18730159</v>
      </c>
      <c r="H15" s="59">
        <v>14300015</v>
      </c>
      <c r="I15" s="59">
        <v>35987336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35987336</v>
      </c>
      <c r="W15" s="59">
        <v>39741673</v>
      </c>
      <c r="X15" s="59">
        <v>-3754337</v>
      </c>
      <c r="Y15" s="60">
        <v>-9.45</v>
      </c>
      <c r="Z15" s="61">
        <v>161610432</v>
      </c>
    </row>
    <row r="16" spans="1:26" ht="13.5">
      <c r="A16" s="68" t="s">
        <v>40</v>
      </c>
      <c r="B16" s="18">
        <v>1974647</v>
      </c>
      <c r="C16" s="18">
        <v>0</v>
      </c>
      <c r="D16" s="58">
        <v>2083420</v>
      </c>
      <c r="E16" s="59">
        <v>2083420</v>
      </c>
      <c r="F16" s="59">
        <v>72103</v>
      </c>
      <c r="G16" s="59">
        <v>283384</v>
      </c>
      <c r="H16" s="59">
        <v>20948</v>
      </c>
      <c r="I16" s="59">
        <v>376435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376435</v>
      </c>
      <c r="W16" s="59">
        <v>520854</v>
      </c>
      <c r="X16" s="59">
        <v>-144419</v>
      </c>
      <c r="Y16" s="60">
        <v>-27.73</v>
      </c>
      <c r="Z16" s="61">
        <v>2083420</v>
      </c>
    </row>
    <row r="17" spans="1:26" ht="13.5">
      <c r="A17" s="57" t="s">
        <v>41</v>
      </c>
      <c r="B17" s="18">
        <v>110222483</v>
      </c>
      <c r="C17" s="18">
        <v>0</v>
      </c>
      <c r="D17" s="58">
        <v>92796123</v>
      </c>
      <c r="E17" s="59">
        <v>92796123</v>
      </c>
      <c r="F17" s="59">
        <v>2444912</v>
      </c>
      <c r="G17" s="59">
        <v>4682493</v>
      </c>
      <c r="H17" s="59">
        <v>4032404</v>
      </c>
      <c r="I17" s="59">
        <v>11159809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11159809</v>
      </c>
      <c r="W17" s="59">
        <v>19635060</v>
      </c>
      <c r="X17" s="59">
        <v>-8475251</v>
      </c>
      <c r="Y17" s="60">
        <v>-43.16</v>
      </c>
      <c r="Z17" s="61">
        <v>92796123</v>
      </c>
    </row>
    <row r="18" spans="1:26" ht="13.5">
      <c r="A18" s="69" t="s">
        <v>42</v>
      </c>
      <c r="B18" s="70">
        <f>SUM(B11:B17)</f>
        <v>478857190</v>
      </c>
      <c r="C18" s="70">
        <f>SUM(C11:C17)</f>
        <v>0</v>
      </c>
      <c r="D18" s="71">
        <f aca="true" t="shared" si="1" ref="D18:Z18">SUM(D11:D17)</f>
        <v>496231646</v>
      </c>
      <c r="E18" s="72">
        <f t="shared" si="1"/>
        <v>496231646</v>
      </c>
      <c r="F18" s="72">
        <f t="shared" si="1"/>
        <v>15036163</v>
      </c>
      <c r="G18" s="72">
        <f t="shared" si="1"/>
        <v>40402899</v>
      </c>
      <c r="H18" s="72">
        <f t="shared" si="1"/>
        <v>35206270</v>
      </c>
      <c r="I18" s="72">
        <f t="shared" si="1"/>
        <v>90645332</v>
      </c>
      <c r="J18" s="72">
        <f t="shared" si="1"/>
        <v>0</v>
      </c>
      <c r="K18" s="72">
        <f t="shared" si="1"/>
        <v>0</v>
      </c>
      <c r="L18" s="72">
        <f t="shared" si="1"/>
        <v>0</v>
      </c>
      <c r="M18" s="72">
        <f t="shared" si="1"/>
        <v>0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90645332</v>
      </c>
      <c r="W18" s="72">
        <f t="shared" si="1"/>
        <v>115931388</v>
      </c>
      <c r="X18" s="72">
        <f t="shared" si="1"/>
        <v>-25286056</v>
      </c>
      <c r="Y18" s="66">
        <f>+IF(W18&lt;&gt;0,(X18/W18)*100,0)</f>
        <v>-21.81122510152298</v>
      </c>
      <c r="Z18" s="73">
        <f t="shared" si="1"/>
        <v>496231646</v>
      </c>
    </row>
    <row r="19" spans="1:26" ht="13.5">
      <c r="A19" s="69" t="s">
        <v>43</v>
      </c>
      <c r="B19" s="74">
        <f>+B10-B18</f>
        <v>-23012128</v>
      </c>
      <c r="C19" s="74">
        <f>+C10-C18</f>
        <v>0</v>
      </c>
      <c r="D19" s="75">
        <f aca="true" t="shared" si="2" ref="D19:Z19">+D10-D18</f>
        <v>-60095915</v>
      </c>
      <c r="E19" s="76">
        <f t="shared" si="2"/>
        <v>-60095915</v>
      </c>
      <c r="F19" s="76">
        <f t="shared" si="2"/>
        <v>35326043</v>
      </c>
      <c r="G19" s="76">
        <f t="shared" si="2"/>
        <v>-7735385</v>
      </c>
      <c r="H19" s="76">
        <f t="shared" si="2"/>
        <v>-6704477</v>
      </c>
      <c r="I19" s="76">
        <f t="shared" si="2"/>
        <v>20886181</v>
      </c>
      <c r="J19" s="76">
        <f t="shared" si="2"/>
        <v>0</v>
      </c>
      <c r="K19" s="76">
        <f t="shared" si="2"/>
        <v>0</v>
      </c>
      <c r="L19" s="76">
        <f t="shared" si="2"/>
        <v>0</v>
      </c>
      <c r="M19" s="76">
        <f t="shared" si="2"/>
        <v>0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20886181</v>
      </c>
      <c r="W19" s="76">
        <f>IF(E10=E18,0,W10-W18)</f>
        <v>-3366126</v>
      </c>
      <c r="X19" s="76">
        <f t="shared" si="2"/>
        <v>24252307</v>
      </c>
      <c r="Y19" s="77">
        <f>+IF(W19&lt;&gt;0,(X19/W19)*100,0)</f>
        <v>-720.481259465629</v>
      </c>
      <c r="Z19" s="78">
        <f t="shared" si="2"/>
        <v>-60095915</v>
      </c>
    </row>
    <row r="20" spans="1:26" ht="13.5">
      <c r="A20" s="57" t="s">
        <v>44</v>
      </c>
      <c r="B20" s="18">
        <v>41255862</v>
      </c>
      <c r="C20" s="18">
        <v>0</v>
      </c>
      <c r="D20" s="58">
        <v>29166400</v>
      </c>
      <c r="E20" s="59">
        <v>29166400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>
        <v>0</v>
      </c>
      <c r="X20" s="59">
        <v>0</v>
      </c>
      <c r="Y20" s="60">
        <v>0</v>
      </c>
      <c r="Z20" s="61">
        <v>29166400</v>
      </c>
    </row>
    <row r="21" spans="1:26" ht="13.5">
      <c r="A21" s="57" t="s">
        <v>107</v>
      </c>
      <c r="B21" s="79">
        <v>-2000000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>
        <v>375000</v>
      </c>
      <c r="X21" s="81">
        <v>-375000</v>
      </c>
      <c r="Y21" s="82">
        <v>-100</v>
      </c>
      <c r="Z21" s="83">
        <v>0</v>
      </c>
    </row>
    <row r="22" spans="1:26" ht="25.5">
      <c r="A22" s="84" t="s">
        <v>108</v>
      </c>
      <c r="B22" s="85">
        <f>SUM(B19:B21)</f>
        <v>16243734</v>
      </c>
      <c r="C22" s="85">
        <f>SUM(C19:C21)</f>
        <v>0</v>
      </c>
      <c r="D22" s="86">
        <f aca="true" t="shared" si="3" ref="D22:Z22">SUM(D19:D21)</f>
        <v>-30929515</v>
      </c>
      <c r="E22" s="87">
        <f t="shared" si="3"/>
        <v>-30929515</v>
      </c>
      <c r="F22" s="87">
        <f t="shared" si="3"/>
        <v>35326043</v>
      </c>
      <c r="G22" s="87">
        <f t="shared" si="3"/>
        <v>-7735385</v>
      </c>
      <c r="H22" s="87">
        <f t="shared" si="3"/>
        <v>-6704477</v>
      </c>
      <c r="I22" s="87">
        <f t="shared" si="3"/>
        <v>20886181</v>
      </c>
      <c r="J22" s="87">
        <f t="shared" si="3"/>
        <v>0</v>
      </c>
      <c r="K22" s="87">
        <f t="shared" si="3"/>
        <v>0</v>
      </c>
      <c r="L22" s="87">
        <f t="shared" si="3"/>
        <v>0</v>
      </c>
      <c r="M22" s="87">
        <f t="shared" si="3"/>
        <v>0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20886181</v>
      </c>
      <c r="W22" s="87">
        <f t="shared" si="3"/>
        <v>-2991126</v>
      </c>
      <c r="X22" s="87">
        <f t="shared" si="3"/>
        <v>23877307</v>
      </c>
      <c r="Y22" s="88">
        <f>+IF(W22&lt;&gt;0,(X22/W22)*100,0)</f>
        <v>-798.2715204909456</v>
      </c>
      <c r="Z22" s="89">
        <f t="shared" si="3"/>
        <v>-30929515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16243734</v>
      </c>
      <c r="C24" s="74">
        <f>SUM(C22:C23)</f>
        <v>0</v>
      </c>
      <c r="D24" s="75">
        <f aca="true" t="shared" si="4" ref="D24:Z24">SUM(D22:D23)</f>
        <v>-30929515</v>
      </c>
      <c r="E24" s="76">
        <f t="shared" si="4"/>
        <v>-30929515</v>
      </c>
      <c r="F24" s="76">
        <f t="shared" si="4"/>
        <v>35326043</v>
      </c>
      <c r="G24" s="76">
        <f t="shared" si="4"/>
        <v>-7735385</v>
      </c>
      <c r="H24" s="76">
        <f t="shared" si="4"/>
        <v>-6704477</v>
      </c>
      <c r="I24" s="76">
        <f t="shared" si="4"/>
        <v>20886181</v>
      </c>
      <c r="J24" s="76">
        <f t="shared" si="4"/>
        <v>0</v>
      </c>
      <c r="K24" s="76">
        <f t="shared" si="4"/>
        <v>0</v>
      </c>
      <c r="L24" s="76">
        <f t="shared" si="4"/>
        <v>0</v>
      </c>
      <c r="M24" s="76">
        <f t="shared" si="4"/>
        <v>0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20886181</v>
      </c>
      <c r="W24" s="76">
        <f t="shared" si="4"/>
        <v>-2991126</v>
      </c>
      <c r="X24" s="76">
        <f t="shared" si="4"/>
        <v>23877307</v>
      </c>
      <c r="Y24" s="77">
        <f>+IF(W24&lt;&gt;0,(X24/W24)*100,0)</f>
        <v>-798.2715204909456</v>
      </c>
      <c r="Z24" s="78">
        <f t="shared" si="4"/>
        <v>-30929515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109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0</v>
      </c>
      <c r="C27" s="21">
        <v>0</v>
      </c>
      <c r="D27" s="98">
        <v>81073972</v>
      </c>
      <c r="E27" s="99">
        <v>81073972</v>
      </c>
      <c r="F27" s="99">
        <v>608724</v>
      </c>
      <c r="G27" s="99">
        <v>2642242</v>
      </c>
      <c r="H27" s="99">
        <v>4293419</v>
      </c>
      <c r="I27" s="99">
        <v>7544385</v>
      </c>
      <c r="J27" s="99">
        <v>0</v>
      </c>
      <c r="K27" s="99">
        <v>0</v>
      </c>
      <c r="L27" s="99">
        <v>0</v>
      </c>
      <c r="M27" s="99">
        <v>0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7544385</v>
      </c>
      <c r="W27" s="99">
        <v>13320764</v>
      </c>
      <c r="X27" s="99">
        <v>-5776379</v>
      </c>
      <c r="Y27" s="100">
        <v>-43.36</v>
      </c>
      <c r="Z27" s="101">
        <v>81073972</v>
      </c>
    </row>
    <row r="28" spans="1:26" ht="13.5">
      <c r="A28" s="102" t="s">
        <v>44</v>
      </c>
      <c r="B28" s="18">
        <v>0</v>
      </c>
      <c r="C28" s="18">
        <v>0</v>
      </c>
      <c r="D28" s="58">
        <v>27666400</v>
      </c>
      <c r="E28" s="59">
        <v>27666400</v>
      </c>
      <c r="F28" s="59">
        <v>2080</v>
      </c>
      <c r="G28" s="59">
        <v>2158165</v>
      </c>
      <c r="H28" s="59">
        <v>1752778</v>
      </c>
      <c r="I28" s="59">
        <v>3913023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3913023</v>
      </c>
      <c r="W28" s="59">
        <v>0</v>
      </c>
      <c r="X28" s="59">
        <v>3913023</v>
      </c>
      <c r="Y28" s="60">
        <v>0</v>
      </c>
      <c r="Z28" s="61">
        <v>27666400</v>
      </c>
    </row>
    <row r="29" spans="1:26" ht="13.5">
      <c r="A29" s="57" t="s">
        <v>110</v>
      </c>
      <c r="B29" s="18">
        <v>0</v>
      </c>
      <c r="C29" s="18">
        <v>0</v>
      </c>
      <c r="D29" s="58">
        <v>1500000</v>
      </c>
      <c r="E29" s="59">
        <v>1500000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>
        <v>0</v>
      </c>
      <c r="X29" s="59">
        <v>0</v>
      </c>
      <c r="Y29" s="60">
        <v>0</v>
      </c>
      <c r="Z29" s="61">
        <v>1500000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0</v>
      </c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0</v>
      </c>
      <c r="C31" s="18">
        <v>0</v>
      </c>
      <c r="D31" s="58">
        <v>51907572</v>
      </c>
      <c r="E31" s="59">
        <v>51907572</v>
      </c>
      <c r="F31" s="59">
        <v>606643</v>
      </c>
      <c r="G31" s="59">
        <v>484077</v>
      </c>
      <c r="H31" s="59">
        <v>2540641</v>
      </c>
      <c r="I31" s="59">
        <v>3631361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3631361</v>
      </c>
      <c r="W31" s="59">
        <v>0</v>
      </c>
      <c r="X31" s="59">
        <v>3631361</v>
      </c>
      <c r="Y31" s="60">
        <v>0</v>
      </c>
      <c r="Z31" s="61">
        <v>51907572</v>
      </c>
    </row>
    <row r="32" spans="1:26" ht="13.5">
      <c r="A32" s="69" t="s">
        <v>50</v>
      </c>
      <c r="B32" s="21">
        <f>SUM(B28:B31)</f>
        <v>0</v>
      </c>
      <c r="C32" s="21">
        <f>SUM(C28:C31)</f>
        <v>0</v>
      </c>
      <c r="D32" s="98">
        <f aca="true" t="shared" si="5" ref="D32:Z32">SUM(D28:D31)</f>
        <v>81073972</v>
      </c>
      <c r="E32" s="99">
        <f t="shared" si="5"/>
        <v>81073972</v>
      </c>
      <c r="F32" s="99">
        <f t="shared" si="5"/>
        <v>608723</v>
      </c>
      <c r="G32" s="99">
        <f t="shared" si="5"/>
        <v>2642242</v>
      </c>
      <c r="H32" s="99">
        <f t="shared" si="5"/>
        <v>4293419</v>
      </c>
      <c r="I32" s="99">
        <f t="shared" si="5"/>
        <v>7544384</v>
      </c>
      <c r="J32" s="99">
        <f t="shared" si="5"/>
        <v>0</v>
      </c>
      <c r="K32" s="99">
        <f t="shared" si="5"/>
        <v>0</v>
      </c>
      <c r="L32" s="99">
        <f t="shared" si="5"/>
        <v>0</v>
      </c>
      <c r="M32" s="99">
        <f t="shared" si="5"/>
        <v>0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7544384</v>
      </c>
      <c r="W32" s="99">
        <f t="shared" si="5"/>
        <v>0</v>
      </c>
      <c r="X32" s="99">
        <f t="shared" si="5"/>
        <v>7544384</v>
      </c>
      <c r="Y32" s="100">
        <f>+IF(W32&lt;&gt;0,(X32/W32)*100,0)</f>
        <v>0</v>
      </c>
      <c r="Z32" s="101">
        <f t="shared" si="5"/>
        <v>81073972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288862316</v>
      </c>
      <c r="C35" s="18">
        <v>0</v>
      </c>
      <c r="D35" s="58">
        <v>248026101</v>
      </c>
      <c r="E35" s="59">
        <v>248026101</v>
      </c>
      <c r="F35" s="59">
        <v>23187428</v>
      </c>
      <c r="G35" s="59">
        <v>1880756</v>
      </c>
      <c r="H35" s="59">
        <v>1337100</v>
      </c>
      <c r="I35" s="59">
        <v>1337100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1337100</v>
      </c>
      <c r="W35" s="59">
        <v>62006525</v>
      </c>
      <c r="X35" s="59">
        <v>-60669425</v>
      </c>
      <c r="Y35" s="60">
        <v>-97.84</v>
      </c>
      <c r="Z35" s="61">
        <v>248026101</v>
      </c>
    </row>
    <row r="36" spans="1:26" ht="13.5">
      <c r="A36" s="57" t="s">
        <v>53</v>
      </c>
      <c r="B36" s="18">
        <v>1791849340</v>
      </c>
      <c r="C36" s="18">
        <v>0</v>
      </c>
      <c r="D36" s="58">
        <v>1799433856</v>
      </c>
      <c r="E36" s="59">
        <v>1799433856</v>
      </c>
      <c r="F36" s="59">
        <v>608724</v>
      </c>
      <c r="G36" s="59">
        <v>-3591598</v>
      </c>
      <c r="H36" s="59">
        <v>-1940419</v>
      </c>
      <c r="I36" s="59">
        <v>-1940419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-1940419</v>
      </c>
      <c r="W36" s="59">
        <v>449858464</v>
      </c>
      <c r="X36" s="59">
        <v>-451798883</v>
      </c>
      <c r="Y36" s="60">
        <v>-100.43</v>
      </c>
      <c r="Z36" s="61">
        <v>1799433856</v>
      </c>
    </row>
    <row r="37" spans="1:26" ht="13.5">
      <c r="A37" s="57" t="s">
        <v>54</v>
      </c>
      <c r="B37" s="18">
        <v>75435233</v>
      </c>
      <c r="C37" s="18">
        <v>0</v>
      </c>
      <c r="D37" s="58">
        <v>99700760</v>
      </c>
      <c r="E37" s="59">
        <v>99700760</v>
      </c>
      <c r="F37" s="59">
        <v>-11531265</v>
      </c>
      <c r="G37" s="59">
        <v>6040713</v>
      </c>
      <c r="H37" s="59">
        <v>6111849</v>
      </c>
      <c r="I37" s="59">
        <v>6111849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6111849</v>
      </c>
      <c r="W37" s="59">
        <v>24925190</v>
      </c>
      <c r="X37" s="59">
        <v>-18813341</v>
      </c>
      <c r="Y37" s="60">
        <v>-75.48</v>
      </c>
      <c r="Z37" s="61">
        <v>99700760</v>
      </c>
    </row>
    <row r="38" spans="1:26" ht="13.5">
      <c r="A38" s="57" t="s">
        <v>55</v>
      </c>
      <c r="B38" s="18">
        <v>188673817</v>
      </c>
      <c r="C38" s="18">
        <v>0</v>
      </c>
      <c r="D38" s="58">
        <v>186304758</v>
      </c>
      <c r="E38" s="59">
        <v>186304758</v>
      </c>
      <c r="F38" s="59">
        <v>0</v>
      </c>
      <c r="G38" s="59">
        <v>-9464</v>
      </c>
      <c r="H38" s="59">
        <v>-9540</v>
      </c>
      <c r="I38" s="59">
        <v>-9540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-9540</v>
      </c>
      <c r="W38" s="59">
        <v>46576190</v>
      </c>
      <c r="X38" s="59">
        <v>-46585730</v>
      </c>
      <c r="Y38" s="60">
        <v>-100.02</v>
      </c>
      <c r="Z38" s="61">
        <v>186304758</v>
      </c>
    </row>
    <row r="39" spans="1:26" ht="13.5">
      <c r="A39" s="57" t="s">
        <v>56</v>
      </c>
      <c r="B39" s="18">
        <v>1816602606</v>
      </c>
      <c r="C39" s="18">
        <v>0</v>
      </c>
      <c r="D39" s="58">
        <v>1761454439</v>
      </c>
      <c r="E39" s="59">
        <v>1761454439</v>
      </c>
      <c r="F39" s="59">
        <v>35327417</v>
      </c>
      <c r="G39" s="59">
        <v>-7742091</v>
      </c>
      <c r="H39" s="59">
        <v>-6705628</v>
      </c>
      <c r="I39" s="59">
        <v>-6705628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-6705628</v>
      </c>
      <c r="W39" s="59">
        <v>440363610</v>
      </c>
      <c r="X39" s="59">
        <v>-447069238</v>
      </c>
      <c r="Y39" s="60">
        <v>-101.52</v>
      </c>
      <c r="Z39" s="61">
        <v>1761454439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105008391</v>
      </c>
      <c r="C42" s="18">
        <v>0</v>
      </c>
      <c r="D42" s="58">
        <v>76124037</v>
      </c>
      <c r="E42" s="59">
        <v>76124037</v>
      </c>
      <c r="F42" s="59">
        <v>-211037482</v>
      </c>
      <c r="G42" s="59">
        <v>6575434</v>
      </c>
      <c r="H42" s="59">
        <v>4093382</v>
      </c>
      <c r="I42" s="59">
        <v>-200368666</v>
      </c>
      <c r="J42" s="59">
        <v>0</v>
      </c>
      <c r="K42" s="59">
        <v>0</v>
      </c>
      <c r="L42" s="59">
        <v>0</v>
      </c>
      <c r="M42" s="59">
        <v>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-200368666</v>
      </c>
      <c r="W42" s="59">
        <v>16198537</v>
      </c>
      <c r="X42" s="59">
        <v>-216567203</v>
      </c>
      <c r="Y42" s="60">
        <v>-1336.96</v>
      </c>
      <c r="Z42" s="61">
        <v>76124037</v>
      </c>
    </row>
    <row r="43" spans="1:26" ht="13.5">
      <c r="A43" s="57" t="s">
        <v>59</v>
      </c>
      <c r="B43" s="18">
        <v>-87883246</v>
      </c>
      <c r="C43" s="18">
        <v>0</v>
      </c>
      <c r="D43" s="58">
        <v>-79350479</v>
      </c>
      <c r="E43" s="59">
        <v>-79350479</v>
      </c>
      <c r="F43" s="59">
        <v>-597626</v>
      </c>
      <c r="G43" s="59">
        <v>-2617106</v>
      </c>
      <c r="H43" s="59">
        <v>-4078050</v>
      </c>
      <c r="I43" s="59">
        <v>-7292782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-7292782</v>
      </c>
      <c r="W43" s="59">
        <v>-12939890</v>
      </c>
      <c r="X43" s="59">
        <v>5647108</v>
      </c>
      <c r="Y43" s="60">
        <v>-43.64</v>
      </c>
      <c r="Z43" s="61">
        <v>-79350479</v>
      </c>
    </row>
    <row r="44" spans="1:26" ht="13.5">
      <c r="A44" s="57" t="s">
        <v>60</v>
      </c>
      <c r="B44" s="18">
        <v>-4259368</v>
      </c>
      <c r="C44" s="18">
        <v>0</v>
      </c>
      <c r="D44" s="58">
        <v>-3247406</v>
      </c>
      <c r="E44" s="59">
        <v>-3247406</v>
      </c>
      <c r="F44" s="59">
        <v>127210</v>
      </c>
      <c r="G44" s="59">
        <v>56353</v>
      </c>
      <c r="H44" s="59">
        <v>70806</v>
      </c>
      <c r="I44" s="59">
        <v>254369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254369</v>
      </c>
      <c r="W44" s="59">
        <v>126219</v>
      </c>
      <c r="X44" s="59">
        <v>128150</v>
      </c>
      <c r="Y44" s="60">
        <v>101.53</v>
      </c>
      <c r="Z44" s="61">
        <v>-3247406</v>
      </c>
    </row>
    <row r="45" spans="1:26" ht="13.5">
      <c r="A45" s="69" t="s">
        <v>61</v>
      </c>
      <c r="B45" s="21">
        <v>222994961</v>
      </c>
      <c r="C45" s="21">
        <v>0</v>
      </c>
      <c r="D45" s="98">
        <v>177980403</v>
      </c>
      <c r="E45" s="99">
        <v>177980403</v>
      </c>
      <c r="F45" s="99">
        <v>11471833</v>
      </c>
      <c r="G45" s="99">
        <v>15486514</v>
      </c>
      <c r="H45" s="99">
        <v>15572652</v>
      </c>
      <c r="I45" s="99">
        <v>15572652</v>
      </c>
      <c r="J45" s="99">
        <v>0</v>
      </c>
      <c r="K45" s="99">
        <v>0</v>
      </c>
      <c r="L45" s="99">
        <v>0</v>
      </c>
      <c r="M45" s="99">
        <v>0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15572652</v>
      </c>
      <c r="W45" s="99">
        <v>187839117</v>
      </c>
      <c r="X45" s="99">
        <v>-172266465</v>
      </c>
      <c r="Y45" s="100">
        <v>-91.71</v>
      </c>
      <c r="Z45" s="101">
        <v>177980403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111</v>
      </c>
      <c r="B47" s="114" t="s">
        <v>96</v>
      </c>
      <c r="C47" s="114"/>
      <c r="D47" s="115" t="s">
        <v>97</v>
      </c>
      <c r="E47" s="116" t="s">
        <v>98</v>
      </c>
      <c r="F47" s="117"/>
      <c r="G47" s="117"/>
      <c r="H47" s="117"/>
      <c r="I47" s="118" t="s">
        <v>99</v>
      </c>
      <c r="J47" s="117"/>
      <c r="K47" s="117"/>
      <c r="L47" s="117"/>
      <c r="M47" s="119"/>
      <c r="N47" s="119"/>
      <c r="O47" s="119"/>
      <c r="P47" s="119"/>
      <c r="Q47" s="119"/>
      <c r="R47" s="119"/>
      <c r="S47" s="119"/>
      <c r="T47" s="119"/>
      <c r="U47" s="119"/>
      <c r="V47" s="118" t="s">
        <v>100</v>
      </c>
      <c r="W47" s="118" t="s">
        <v>101</v>
      </c>
      <c r="X47" s="118" t="s">
        <v>102</v>
      </c>
      <c r="Y47" s="118" t="s">
        <v>103</v>
      </c>
      <c r="Z47" s="120" t="s">
        <v>104</v>
      </c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32755974</v>
      </c>
      <c r="C49" s="51">
        <v>0</v>
      </c>
      <c r="D49" s="128">
        <v>5230951</v>
      </c>
      <c r="E49" s="53">
        <v>818987</v>
      </c>
      <c r="F49" s="53">
        <v>0</v>
      </c>
      <c r="G49" s="53">
        <v>0</v>
      </c>
      <c r="H49" s="53">
        <v>0</v>
      </c>
      <c r="I49" s="53">
        <v>474762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418580</v>
      </c>
      <c r="W49" s="53">
        <v>383302</v>
      </c>
      <c r="X49" s="53">
        <v>392636</v>
      </c>
      <c r="Y49" s="53">
        <v>11707624</v>
      </c>
      <c r="Z49" s="129">
        <v>52182816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2863586</v>
      </c>
      <c r="C51" s="51">
        <v>0</v>
      </c>
      <c r="D51" s="128">
        <v>63111</v>
      </c>
      <c r="E51" s="53">
        <v>29207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29">
        <v>2955904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112</v>
      </c>
      <c r="B58" s="5">
        <f>IF(B67=0,0,+(B76/B67)*100)</f>
        <v>99.44346585522602</v>
      </c>
      <c r="C58" s="5">
        <f>IF(C67=0,0,+(C76/C67)*100)</f>
        <v>0</v>
      </c>
      <c r="D58" s="6">
        <f aca="true" t="shared" si="6" ref="D58:Z58">IF(D67=0,0,+(D76/D67)*100)</f>
        <v>94.83332540080461</v>
      </c>
      <c r="E58" s="7">
        <f t="shared" si="6"/>
        <v>94.83332540080461</v>
      </c>
      <c r="F58" s="7">
        <f t="shared" si="6"/>
        <v>78.5756491572187</v>
      </c>
      <c r="G58" s="7">
        <f t="shared" si="6"/>
        <v>92.19569630420568</v>
      </c>
      <c r="H58" s="7">
        <f t="shared" si="6"/>
        <v>100.34559857585424</v>
      </c>
      <c r="I58" s="7">
        <f t="shared" si="6"/>
        <v>89.75235851863494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89.75235851863494</v>
      </c>
      <c r="W58" s="7">
        <f t="shared" si="6"/>
        <v>98.62451533567335</v>
      </c>
      <c r="X58" s="7">
        <f t="shared" si="6"/>
        <v>0</v>
      </c>
      <c r="Y58" s="7">
        <f t="shared" si="6"/>
        <v>0</v>
      </c>
      <c r="Z58" s="8">
        <f t="shared" si="6"/>
        <v>94.83332540080461</v>
      </c>
    </row>
    <row r="59" spans="1:26" ht="13.5">
      <c r="A59" s="36" t="s">
        <v>31</v>
      </c>
      <c r="B59" s="9">
        <f aca="true" t="shared" si="7" ref="B59:Z66">IF(B68=0,0,+(B77/B68)*100)</f>
        <v>100.01982224569173</v>
      </c>
      <c r="C59" s="9">
        <f t="shared" si="7"/>
        <v>0</v>
      </c>
      <c r="D59" s="2">
        <f t="shared" si="7"/>
        <v>94.83332171760573</v>
      </c>
      <c r="E59" s="10">
        <f t="shared" si="7"/>
        <v>94.83332171760573</v>
      </c>
      <c r="F59" s="10">
        <f t="shared" si="7"/>
        <v>58.554822267263106</v>
      </c>
      <c r="G59" s="10">
        <f t="shared" si="7"/>
        <v>102.35192326014884</v>
      </c>
      <c r="H59" s="10">
        <f t="shared" si="7"/>
        <v>120.33080211882796</v>
      </c>
      <c r="I59" s="10">
        <f t="shared" si="7"/>
        <v>87.46846100314379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87.46846100314379</v>
      </c>
      <c r="W59" s="10">
        <f t="shared" si="7"/>
        <v>100</v>
      </c>
      <c r="X59" s="10">
        <f t="shared" si="7"/>
        <v>0</v>
      </c>
      <c r="Y59" s="10">
        <f t="shared" si="7"/>
        <v>0</v>
      </c>
      <c r="Z59" s="11">
        <f t="shared" si="7"/>
        <v>94.83332171760573</v>
      </c>
    </row>
    <row r="60" spans="1:26" ht="13.5">
      <c r="A60" s="37" t="s">
        <v>32</v>
      </c>
      <c r="B60" s="12">
        <f t="shared" si="7"/>
        <v>99.99999960156309</v>
      </c>
      <c r="C60" s="12">
        <f t="shared" si="7"/>
        <v>0</v>
      </c>
      <c r="D60" s="3">
        <f t="shared" si="7"/>
        <v>94.83332598751595</v>
      </c>
      <c r="E60" s="13">
        <f t="shared" si="7"/>
        <v>94.83332598751595</v>
      </c>
      <c r="F60" s="13">
        <f t="shared" si="7"/>
        <v>87.84694310812252</v>
      </c>
      <c r="G60" s="13">
        <f t="shared" si="7"/>
        <v>89.299193656514</v>
      </c>
      <c r="H60" s="13">
        <f t="shared" si="7"/>
        <v>96.4449247680997</v>
      </c>
      <c r="I60" s="13">
        <f t="shared" si="7"/>
        <v>91.1321677460634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91.1321677460634</v>
      </c>
      <c r="W60" s="13">
        <f t="shared" si="7"/>
        <v>98.23392670557513</v>
      </c>
      <c r="X60" s="13">
        <f t="shared" si="7"/>
        <v>0</v>
      </c>
      <c r="Y60" s="13">
        <f t="shared" si="7"/>
        <v>0</v>
      </c>
      <c r="Z60" s="14">
        <f t="shared" si="7"/>
        <v>94.83332598751595</v>
      </c>
    </row>
    <row r="61" spans="1:26" ht="13.5">
      <c r="A61" s="38" t="s">
        <v>113</v>
      </c>
      <c r="B61" s="12">
        <f t="shared" si="7"/>
        <v>100</v>
      </c>
      <c r="C61" s="12">
        <f t="shared" si="7"/>
        <v>0</v>
      </c>
      <c r="D61" s="3">
        <f t="shared" si="7"/>
        <v>94.83332505697936</v>
      </c>
      <c r="E61" s="13">
        <f t="shared" si="7"/>
        <v>94.83332505697936</v>
      </c>
      <c r="F61" s="13">
        <f t="shared" si="7"/>
        <v>84.29441890107738</v>
      </c>
      <c r="G61" s="13">
        <f t="shared" si="7"/>
        <v>80.2521627099162</v>
      </c>
      <c r="H61" s="13">
        <f t="shared" si="7"/>
        <v>91.09159268980224</v>
      </c>
      <c r="I61" s="13">
        <f t="shared" si="7"/>
        <v>85.10475821989598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85.10475821989598</v>
      </c>
      <c r="W61" s="13">
        <f t="shared" si="7"/>
        <v>100</v>
      </c>
      <c r="X61" s="13">
        <f t="shared" si="7"/>
        <v>0</v>
      </c>
      <c r="Y61" s="13">
        <f t="shared" si="7"/>
        <v>0</v>
      </c>
      <c r="Z61" s="14">
        <f t="shared" si="7"/>
        <v>94.83332505697936</v>
      </c>
    </row>
    <row r="62" spans="1:26" ht="13.5">
      <c r="A62" s="38" t="s">
        <v>114</v>
      </c>
      <c r="B62" s="12">
        <f t="shared" si="7"/>
        <v>99.99999693374598</v>
      </c>
      <c r="C62" s="12">
        <f t="shared" si="7"/>
        <v>0</v>
      </c>
      <c r="D62" s="3">
        <f t="shared" si="7"/>
        <v>94.83332534075053</v>
      </c>
      <c r="E62" s="13">
        <f t="shared" si="7"/>
        <v>94.83332534075053</v>
      </c>
      <c r="F62" s="13">
        <f t="shared" si="7"/>
        <v>85.88846826754313</v>
      </c>
      <c r="G62" s="13">
        <f t="shared" si="7"/>
        <v>102.61447023937436</v>
      </c>
      <c r="H62" s="13">
        <f t="shared" si="7"/>
        <v>108.27372309790479</v>
      </c>
      <c r="I62" s="13">
        <f t="shared" si="7"/>
        <v>97.47013299132328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97.47013299132328</v>
      </c>
      <c r="W62" s="13">
        <f t="shared" si="7"/>
        <v>100</v>
      </c>
      <c r="X62" s="13">
        <f t="shared" si="7"/>
        <v>0</v>
      </c>
      <c r="Y62" s="13">
        <f t="shared" si="7"/>
        <v>0</v>
      </c>
      <c r="Z62" s="14">
        <f t="shared" si="7"/>
        <v>94.83332534075053</v>
      </c>
    </row>
    <row r="63" spans="1:26" ht="13.5">
      <c r="A63" s="38" t="s">
        <v>115</v>
      </c>
      <c r="B63" s="12">
        <f t="shared" si="7"/>
        <v>76.9968453169565</v>
      </c>
      <c r="C63" s="12">
        <f t="shared" si="7"/>
        <v>0</v>
      </c>
      <c r="D63" s="3">
        <f t="shared" si="7"/>
        <v>94.83333789796356</v>
      </c>
      <c r="E63" s="13">
        <f t="shared" si="7"/>
        <v>94.83333789796356</v>
      </c>
      <c r="F63" s="13">
        <f t="shared" si="7"/>
        <v>105.90894253665448</v>
      </c>
      <c r="G63" s="13">
        <f t="shared" si="7"/>
        <v>125.09515543011021</v>
      </c>
      <c r="H63" s="13">
        <f t="shared" si="7"/>
        <v>109.71964406534885</v>
      </c>
      <c r="I63" s="13">
        <f t="shared" si="7"/>
        <v>113.30885373915123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113.30885373915123</v>
      </c>
      <c r="W63" s="13">
        <f t="shared" si="7"/>
        <v>100</v>
      </c>
      <c r="X63" s="13">
        <f t="shared" si="7"/>
        <v>0</v>
      </c>
      <c r="Y63" s="13">
        <f t="shared" si="7"/>
        <v>0</v>
      </c>
      <c r="Z63" s="14">
        <f t="shared" si="7"/>
        <v>94.83333789796356</v>
      </c>
    </row>
    <row r="64" spans="1:26" ht="13.5">
      <c r="A64" s="38" t="s">
        <v>116</v>
      </c>
      <c r="B64" s="12">
        <f t="shared" si="7"/>
        <v>129.87545085561794</v>
      </c>
      <c r="C64" s="12">
        <f t="shared" si="7"/>
        <v>0</v>
      </c>
      <c r="D64" s="3">
        <f t="shared" si="7"/>
        <v>94.83331999005242</v>
      </c>
      <c r="E64" s="13">
        <f t="shared" si="7"/>
        <v>94.83331999005242</v>
      </c>
      <c r="F64" s="13">
        <f t="shared" si="7"/>
        <v>99.24182949689522</v>
      </c>
      <c r="G64" s="13">
        <f t="shared" si="7"/>
        <v>129.32784943850405</v>
      </c>
      <c r="H64" s="13">
        <f t="shared" si="7"/>
        <v>119.35446441928434</v>
      </c>
      <c r="I64" s="13">
        <f t="shared" si="7"/>
        <v>114.64046236212985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114.64046236212985</v>
      </c>
      <c r="W64" s="13">
        <f t="shared" si="7"/>
        <v>100</v>
      </c>
      <c r="X64" s="13">
        <f t="shared" si="7"/>
        <v>0</v>
      </c>
      <c r="Y64" s="13">
        <f t="shared" si="7"/>
        <v>0</v>
      </c>
      <c r="Z64" s="14">
        <f t="shared" si="7"/>
        <v>94.83331999005242</v>
      </c>
    </row>
    <row r="65" spans="1:26" ht="13.5">
      <c r="A65" s="38" t="s">
        <v>117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118</v>
      </c>
      <c r="B66" s="15">
        <f t="shared" si="7"/>
        <v>0</v>
      </c>
      <c r="C66" s="15">
        <f t="shared" si="7"/>
        <v>0</v>
      </c>
      <c r="D66" s="4">
        <f t="shared" si="7"/>
        <v>94.83341456660618</v>
      </c>
      <c r="E66" s="16">
        <f t="shared" si="7"/>
        <v>94.83341456660618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100</v>
      </c>
      <c r="X66" s="16">
        <f t="shared" si="7"/>
        <v>0</v>
      </c>
      <c r="Y66" s="16">
        <f t="shared" si="7"/>
        <v>0</v>
      </c>
      <c r="Z66" s="17">
        <f t="shared" si="7"/>
        <v>94.83341456660618</v>
      </c>
    </row>
    <row r="67" spans="1:26" ht="13.5" hidden="1">
      <c r="A67" s="40" t="s">
        <v>119</v>
      </c>
      <c r="B67" s="23">
        <v>323331105</v>
      </c>
      <c r="C67" s="23"/>
      <c r="D67" s="24">
        <v>347829395</v>
      </c>
      <c r="E67" s="25">
        <v>347829395</v>
      </c>
      <c r="F67" s="25">
        <v>31119580</v>
      </c>
      <c r="G67" s="25">
        <v>29911919</v>
      </c>
      <c r="H67" s="25">
        <v>25934424</v>
      </c>
      <c r="I67" s="25">
        <v>86965923</v>
      </c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>
        <v>86965923</v>
      </c>
      <c r="W67" s="25">
        <v>86957349</v>
      </c>
      <c r="X67" s="25"/>
      <c r="Y67" s="24"/>
      <c r="Z67" s="26">
        <v>347829395</v>
      </c>
    </row>
    <row r="68" spans="1:26" ht="13.5" hidden="1">
      <c r="A68" s="36" t="s">
        <v>31</v>
      </c>
      <c r="B68" s="18">
        <v>70536912</v>
      </c>
      <c r="C68" s="18"/>
      <c r="D68" s="19">
        <v>75587172</v>
      </c>
      <c r="E68" s="20">
        <v>75587172</v>
      </c>
      <c r="F68" s="20">
        <v>9401335</v>
      </c>
      <c r="G68" s="20">
        <v>7630351</v>
      </c>
      <c r="H68" s="20">
        <v>4815870</v>
      </c>
      <c r="I68" s="20">
        <v>21847556</v>
      </c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>
        <v>21847556</v>
      </c>
      <c r="W68" s="20">
        <v>18896792</v>
      </c>
      <c r="X68" s="20"/>
      <c r="Y68" s="19"/>
      <c r="Z68" s="22">
        <v>75587172</v>
      </c>
    </row>
    <row r="69" spans="1:26" ht="13.5" hidden="1">
      <c r="A69" s="37" t="s">
        <v>32</v>
      </c>
      <c r="B69" s="18">
        <v>250980764</v>
      </c>
      <c r="C69" s="18"/>
      <c r="D69" s="19">
        <v>270902460</v>
      </c>
      <c r="E69" s="20">
        <v>270902460</v>
      </c>
      <c r="F69" s="20">
        <v>21568738</v>
      </c>
      <c r="G69" s="20">
        <v>22136472</v>
      </c>
      <c r="H69" s="20">
        <v>20974746</v>
      </c>
      <c r="I69" s="20">
        <v>64679956</v>
      </c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>
        <v>64679956</v>
      </c>
      <c r="W69" s="20">
        <v>67725615</v>
      </c>
      <c r="X69" s="20"/>
      <c r="Y69" s="19"/>
      <c r="Z69" s="22">
        <v>270902460</v>
      </c>
    </row>
    <row r="70" spans="1:26" ht="13.5" hidden="1">
      <c r="A70" s="38" t="s">
        <v>113</v>
      </c>
      <c r="B70" s="18">
        <v>173458143</v>
      </c>
      <c r="C70" s="18"/>
      <c r="D70" s="19">
        <v>189052652</v>
      </c>
      <c r="E70" s="20">
        <v>189052652</v>
      </c>
      <c r="F70" s="20">
        <v>14964311</v>
      </c>
      <c r="G70" s="20">
        <v>16808195</v>
      </c>
      <c r="H70" s="20">
        <v>15649262</v>
      </c>
      <c r="I70" s="20">
        <v>47421768</v>
      </c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>
        <v>47421768</v>
      </c>
      <c r="W70" s="20">
        <v>47263162</v>
      </c>
      <c r="X70" s="20"/>
      <c r="Y70" s="19"/>
      <c r="Z70" s="22">
        <v>189052652</v>
      </c>
    </row>
    <row r="71" spans="1:26" ht="13.5" hidden="1">
      <c r="A71" s="38" t="s">
        <v>114</v>
      </c>
      <c r="B71" s="18">
        <v>32613084</v>
      </c>
      <c r="C71" s="18"/>
      <c r="D71" s="19">
        <v>34803101</v>
      </c>
      <c r="E71" s="20">
        <v>34803101</v>
      </c>
      <c r="F71" s="20">
        <v>2862432</v>
      </c>
      <c r="G71" s="20">
        <v>2108037</v>
      </c>
      <c r="H71" s="20">
        <v>2064802</v>
      </c>
      <c r="I71" s="20">
        <v>7035271</v>
      </c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>
        <v>7035271</v>
      </c>
      <c r="W71" s="20">
        <v>7504692</v>
      </c>
      <c r="X71" s="20"/>
      <c r="Y71" s="19"/>
      <c r="Z71" s="22">
        <v>34803101</v>
      </c>
    </row>
    <row r="72" spans="1:26" ht="13.5" hidden="1">
      <c r="A72" s="38" t="s">
        <v>115</v>
      </c>
      <c r="B72" s="18">
        <v>25373072</v>
      </c>
      <c r="C72" s="18"/>
      <c r="D72" s="19">
        <v>26836785</v>
      </c>
      <c r="E72" s="20">
        <v>26836785</v>
      </c>
      <c r="F72" s="20">
        <v>1994367</v>
      </c>
      <c r="G72" s="20">
        <v>1827799</v>
      </c>
      <c r="H72" s="20">
        <v>1890347</v>
      </c>
      <c r="I72" s="20">
        <v>5712513</v>
      </c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>
        <v>5712513</v>
      </c>
      <c r="W72" s="20">
        <v>6709197</v>
      </c>
      <c r="X72" s="20"/>
      <c r="Y72" s="19"/>
      <c r="Z72" s="22">
        <v>26836785</v>
      </c>
    </row>
    <row r="73" spans="1:26" ht="13.5" hidden="1">
      <c r="A73" s="38" t="s">
        <v>116</v>
      </c>
      <c r="B73" s="18">
        <v>19536465</v>
      </c>
      <c r="C73" s="18"/>
      <c r="D73" s="19">
        <v>20209922</v>
      </c>
      <c r="E73" s="20">
        <v>20209922</v>
      </c>
      <c r="F73" s="20">
        <v>1747628</v>
      </c>
      <c r="G73" s="20">
        <v>1392441</v>
      </c>
      <c r="H73" s="20">
        <v>1370335</v>
      </c>
      <c r="I73" s="20">
        <v>4510404</v>
      </c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>
        <v>4510404</v>
      </c>
      <c r="W73" s="20">
        <v>5052480</v>
      </c>
      <c r="X73" s="20"/>
      <c r="Y73" s="19"/>
      <c r="Z73" s="22">
        <v>20209922</v>
      </c>
    </row>
    <row r="74" spans="1:26" ht="13.5" hidden="1">
      <c r="A74" s="38" t="s">
        <v>117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118</v>
      </c>
      <c r="B75" s="27">
        <v>1813429</v>
      </c>
      <c r="C75" s="27"/>
      <c r="D75" s="28">
        <v>1339763</v>
      </c>
      <c r="E75" s="29">
        <v>1339763</v>
      </c>
      <c r="F75" s="29">
        <v>149507</v>
      </c>
      <c r="G75" s="29">
        <v>145096</v>
      </c>
      <c r="H75" s="29">
        <v>143808</v>
      </c>
      <c r="I75" s="29">
        <v>438411</v>
      </c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>
        <v>438411</v>
      </c>
      <c r="W75" s="29">
        <v>334941</v>
      </c>
      <c r="X75" s="29"/>
      <c r="Y75" s="28"/>
      <c r="Z75" s="30">
        <v>1339763</v>
      </c>
    </row>
    <row r="76" spans="1:26" ht="13.5" hidden="1">
      <c r="A76" s="41" t="s">
        <v>120</v>
      </c>
      <c r="B76" s="31">
        <v>321531657</v>
      </c>
      <c r="C76" s="31"/>
      <c r="D76" s="32">
        <v>329858182</v>
      </c>
      <c r="E76" s="33">
        <v>329858182</v>
      </c>
      <c r="F76" s="33">
        <v>24452412</v>
      </c>
      <c r="G76" s="33">
        <v>27577502</v>
      </c>
      <c r="H76" s="33">
        <v>26024053</v>
      </c>
      <c r="I76" s="33">
        <v>78053967</v>
      </c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>
        <v>78053967</v>
      </c>
      <c r="W76" s="33">
        <v>85761264</v>
      </c>
      <c r="X76" s="33"/>
      <c r="Y76" s="32"/>
      <c r="Z76" s="34">
        <v>329858182</v>
      </c>
    </row>
    <row r="77" spans="1:26" ht="13.5" hidden="1">
      <c r="A77" s="36" t="s">
        <v>31</v>
      </c>
      <c r="B77" s="18">
        <v>70550894</v>
      </c>
      <c r="C77" s="18"/>
      <c r="D77" s="19">
        <v>71681826</v>
      </c>
      <c r="E77" s="20">
        <v>71681826</v>
      </c>
      <c r="F77" s="20">
        <v>5504935</v>
      </c>
      <c r="G77" s="20">
        <v>7809811</v>
      </c>
      <c r="H77" s="20">
        <v>5794975</v>
      </c>
      <c r="I77" s="20">
        <v>19109721</v>
      </c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>
        <v>19109721</v>
      </c>
      <c r="W77" s="20">
        <v>18896792</v>
      </c>
      <c r="X77" s="20"/>
      <c r="Y77" s="19"/>
      <c r="Z77" s="22">
        <v>71681826</v>
      </c>
    </row>
    <row r="78" spans="1:26" ht="13.5" hidden="1">
      <c r="A78" s="37" t="s">
        <v>32</v>
      </c>
      <c r="B78" s="18">
        <v>250980763</v>
      </c>
      <c r="C78" s="18"/>
      <c r="D78" s="19">
        <v>256905813</v>
      </c>
      <c r="E78" s="20">
        <v>256905813</v>
      </c>
      <c r="F78" s="20">
        <v>18947477</v>
      </c>
      <c r="G78" s="20">
        <v>19767691</v>
      </c>
      <c r="H78" s="20">
        <v>20229078</v>
      </c>
      <c r="I78" s="20">
        <v>58944246</v>
      </c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>
        <v>58944246</v>
      </c>
      <c r="W78" s="20">
        <v>66529531</v>
      </c>
      <c r="X78" s="20"/>
      <c r="Y78" s="19"/>
      <c r="Z78" s="22">
        <v>256905813</v>
      </c>
    </row>
    <row r="79" spans="1:26" ht="13.5" hidden="1">
      <c r="A79" s="38" t="s">
        <v>113</v>
      </c>
      <c r="B79" s="18">
        <v>173458143</v>
      </c>
      <c r="C79" s="18"/>
      <c r="D79" s="19">
        <v>179284916</v>
      </c>
      <c r="E79" s="20">
        <v>179284916</v>
      </c>
      <c r="F79" s="20">
        <v>12614079</v>
      </c>
      <c r="G79" s="20">
        <v>13488940</v>
      </c>
      <c r="H79" s="20">
        <v>14255162</v>
      </c>
      <c r="I79" s="20">
        <v>40358181</v>
      </c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>
        <v>40358181</v>
      </c>
      <c r="W79" s="20">
        <v>47263162</v>
      </c>
      <c r="X79" s="20"/>
      <c r="Y79" s="19"/>
      <c r="Z79" s="22">
        <v>179284916</v>
      </c>
    </row>
    <row r="80" spans="1:26" ht="13.5" hidden="1">
      <c r="A80" s="38" t="s">
        <v>114</v>
      </c>
      <c r="B80" s="18">
        <v>32613083</v>
      </c>
      <c r="C80" s="18"/>
      <c r="D80" s="19">
        <v>33004938</v>
      </c>
      <c r="E80" s="20">
        <v>33004938</v>
      </c>
      <c r="F80" s="20">
        <v>2458499</v>
      </c>
      <c r="G80" s="20">
        <v>2163151</v>
      </c>
      <c r="H80" s="20">
        <v>2235638</v>
      </c>
      <c r="I80" s="20">
        <v>6857288</v>
      </c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>
        <v>6857288</v>
      </c>
      <c r="W80" s="20">
        <v>7504692</v>
      </c>
      <c r="X80" s="20"/>
      <c r="Y80" s="19"/>
      <c r="Z80" s="22">
        <v>33004938</v>
      </c>
    </row>
    <row r="81" spans="1:26" ht="13.5" hidden="1">
      <c r="A81" s="38" t="s">
        <v>115</v>
      </c>
      <c r="B81" s="18">
        <v>19536465</v>
      </c>
      <c r="C81" s="18"/>
      <c r="D81" s="19">
        <v>25450219</v>
      </c>
      <c r="E81" s="20">
        <v>25450219</v>
      </c>
      <c r="F81" s="20">
        <v>2112213</v>
      </c>
      <c r="G81" s="20">
        <v>2286488</v>
      </c>
      <c r="H81" s="20">
        <v>2074082</v>
      </c>
      <c r="I81" s="20">
        <v>6472783</v>
      </c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>
        <v>6472783</v>
      </c>
      <c r="W81" s="20">
        <v>6709197</v>
      </c>
      <c r="X81" s="20"/>
      <c r="Y81" s="19"/>
      <c r="Z81" s="22">
        <v>25450219</v>
      </c>
    </row>
    <row r="82" spans="1:26" ht="13.5" hidden="1">
      <c r="A82" s="38" t="s">
        <v>116</v>
      </c>
      <c r="B82" s="18">
        <v>25373072</v>
      </c>
      <c r="C82" s="18"/>
      <c r="D82" s="19">
        <v>19165740</v>
      </c>
      <c r="E82" s="20">
        <v>19165740</v>
      </c>
      <c r="F82" s="20">
        <v>1734378</v>
      </c>
      <c r="G82" s="20">
        <v>1800814</v>
      </c>
      <c r="H82" s="20">
        <v>1635556</v>
      </c>
      <c r="I82" s="20">
        <v>5170748</v>
      </c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>
        <v>5170748</v>
      </c>
      <c r="W82" s="20">
        <v>5052480</v>
      </c>
      <c r="X82" s="20"/>
      <c r="Y82" s="19"/>
      <c r="Z82" s="22">
        <v>19165740</v>
      </c>
    </row>
    <row r="83" spans="1:26" ht="13.5" hidden="1">
      <c r="A83" s="38" t="s">
        <v>117</v>
      </c>
      <c r="B83" s="18"/>
      <c r="C83" s="18"/>
      <c r="D83" s="19"/>
      <c r="E83" s="20"/>
      <c r="F83" s="20">
        <v>28308</v>
      </c>
      <c r="G83" s="20">
        <v>28298</v>
      </c>
      <c r="H83" s="20">
        <v>28640</v>
      </c>
      <c r="I83" s="20">
        <v>85246</v>
      </c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>
        <v>85246</v>
      </c>
      <c r="W83" s="20"/>
      <c r="X83" s="20"/>
      <c r="Y83" s="19"/>
      <c r="Z83" s="22"/>
    </row>
    <row r="84" spans="1:26" ht="13.5" hidden="1">
      <c r="A84" s="39" t="s">
        <v>118</v>
      </c>
      <c r="B84" s="27"/>
      <c r="C84" s="27"/>
      <c r="D84" s="28">
        <v>1270543</v>
      </c>
      <c r="E84" s="29">
        <v>1270543</v>
      </c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>
        <v>334941</v>
      </c>
      <c r="X84" s="29"/>
      <c r="Y84" s="28"/>
      <c r="Z84" s="30">
        <v>1270543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133" t="s">
        <v>71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0</v>
      </c>
      <c r="C5" s="18">
        <v>0</v>
      </c>
      <c r="D5" s="58">
        <v>0</v>
      </c>
      <c r="E5" s="59">
        <v>0</v>
      </c>
      <c r="F5" s="59">
        <v>0</v>
      </c>
      <c r="G5" s="59">
        <v>0</v>
      </c>
      <c r="H5" s="59">
        <v>0</v>
      </c>
      <c r="I5" s="59">
        <v>0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0</v>
      </c>
      <c r="W5" s="59">
        <v>0</v>
      </c>
      <c r="X5" s="59">
        <v>0</v>
      </c>
      <c r="Y5" s="60">
        <v>0</v>
      </c>
      <c r="Z5" s="61">
        <v>0</v>
      </c>
    </row>
    <row r="6" spans="1:26" ht="13.5">
      <c r="A6" s="57" t="s">
        <v>32</v>
      </c>
      <c r="B6" s="18">
        <v>92630348</v>
      </c>
      <c r="C6" s="18">
        <v>0</v>
      </c>
      <c r="D6" s="58">
        <v>104278750</v>
      </c>
      <c r="E6" s="59">
        <v>104278750</v>
      </c>
      <c r="F6" s="59">
        <v>4213607</v>
      </c>
      <c r="G6" s="59">
        <v>7264705</v>
      </c>
      <c r="H6" s="59">
        <v>6897031</v>
      </c>
      <c r="I6" s="59">
        <v>18375343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18375343</v>
      </c>
      <c r="W6" s="59">
        <v>16684640</v>
      </c>
      <c r="X6" s="59">
        <v>1690703</v>
      </c>
      <c r="Y6" s="60">
        <v>10.13</v>
      </c>
      <c r="Z6" s="61">
        <v>104278750</v>
      </c>
    </row>
    <row r="7" spans="1:26" ht="13.5">
      <c r="A7" s="57" t="s">
        <v>33</v>
      </c>
      <c r="B7" s="18">
        <v>10024930</v>
      </c>
      <c r="C7" s="18">
        <v>0</v>
      </c>
      <c r="D7" s="58">
        <v>8250000</v>
      </c>
      <c r="E7" s="59">
        <v>8250000</v>
      </c>
      <c r="F7" s="59">
        <v>22399</v>
      </c>
      <c r="G7" s="59">
        <v>52535</v>
      </c>
      <c r="H7" s="59">
        <v>0</v>
      </c>
      <c r="I7" s="59">
        <v>74934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74934</v>
      </c>
      <c r="W7" s="59">
        <v>1320000</v>
      </c>
      <c r="X7" s="59">
        <v>-1245066</v>
      </c>
      <c r="Y7" s="60">
        <v>-94.32</v>
      </c>
      <c r="Z7" s="61">
        <v>8250000</v>
      </c>
    </row>
    <row r="8" spans="1:26" ht="13.5">
      <c r="A8" s="57" t="s">
        <v>34</v>
      </c>
      <c r="B8" s="18">
        <v>77567471</v>
      </c>
      <c r="C8" s="18">
        <v>0</v>
      </c>
      <c r="D8" s="58">
        <v>81632000</v>
      </c>
      <c r="E8" s="59">
        <v>81632000</v>
      </c>
      <c r="F8" s="59">
        <v>30422375</v>
      </c>
      <c r="G8" s="59">
        <v>48212</v>
      </c>
      <c r="H8" s="59">
        <v>186247</v>
      </c>
      <c r="I8" s="59">
        <v>30656834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30656834</v>
      </c>
      <c r="W8" s="59">
        <v>27210667</v>
      </c>
      <c r="X8" s="59">
        <v>3446167</v>
      </c>
      <c r="Y8" s="60">
        <v>12.66</v>
      </c>
      <c r="Z8" s="61">
        <v>81632000</v>
      </c>
    </row>
    <row r="9" spans="1:26" ht="13.5">
      <c r="A9" s="57" t="s">
        <v>35</v>
      </c>
      <c r="B9" s="18">
        <v>124489555</v>
      </c>
      <c r="C9" s="18">
        <v>0</v>
      </c>
      <c r="D9" s="58">
        <v>88113320</v>
      </c>
      <c r="E9" s="59">
        <v>88113320</v>
      </c>
      <c r="F9" s="59">
        <v>11068987</v>
      </c>
      <c r="G9" s="59">
        <v>8652613</v>
      </c>
      <c r="H9" s="59">
        <v>13065572</v>
      </c>
      <c r="I9" s="59">
        <v>32787172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32787172</v>
      </c>
      <c r="W9" s="59">
        <v>14098208</v>
      </c>
      <c r="X9" s="59">
        <v>18688964</v>
      </c>
      <c r="Y9" s="60">
        <v>132.56</v>
      </c>
      <c r="Z9" s="61">
        <v>88113320</v>
      </c>
    </row>
    <row r="10" spans="1:26" ht="25.5">
      <c r="A10" s="62" t="s">
        <v>105</v>
      </c>
      <c r="B10" s="63">
        <f>SUM(B5:B9)</f>
        <v>304712304</v>
      </c>
      <c r="C10" s="63">
        <f>SUM(C5:C9)</f>
        <v>0</v>
      </c>
      <c r="D10" s="64">
        <f aca="true" t="shared" si="0" ref="D10:Z10">SUM(D5:D9)</f>
        <v>282274070</v>
      </c>
      <c r="E10" s="65">
        <f t="shared" si="0"/>
        <v>282274070</v>
      </c>
      <c r="F10" s="65">
        <f t="shared" si="0"/>
        <v>45727368</v>
      </c>
      <c r="G10" s="65">
        <f t="shared" si="0"/>
        <v>16018065</v>
      </c>
      <c r="H10" s="65">
        <f t="shared" si="0"/>
        <v>20148850</v>
      </c>
      <c r="I10" s="65">
        <f t="shared" si="0"/>
        <v>81894283</v>
      </c>
      <c r="J10" s="65">
        <f t="shared" si="0"/>
        <v>0</v>
      </c>
      <c r="K10" s="65">
        <f t="shared" si="0"/>
        <v>0</v>
      </c>
      <c r="L10" s="65">
        <f t="shared" si="0"/>
        <v>0</v>
      </c>
      <c r="M10" s="65">
        <f t="shared" si="0"/>
        <v>0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81894283</v>
      </c>
      <c r="W10" s="65">
        <f t="shared" si="0"/>
        <v>59313515</v>
      </c>
      <c r="X10" s="65">
        <f t="shared" si="0"/>
        <v>22580768</v>
      </c>
      <c r="Y10" s="66">
        <f>+IF(W10&lt;&gt;0,(X10/W10)*100,0)</f>
        <v>38.07019024247678</v>
      </c>
      <c r="Z10" s="67">
        <f t="shared" si="0"/>
        <v>282274070</v>
      </c>
    </row>
    <row r="11" spans="1:26" ht="13.5">
      <c r="A11" s="57" t="s">
        <v>36</v>
      </c>
      <c r="B11" s="18">
        <v>76225219</v>
      </c>
      <c r="C11" s="18">
        <v>0</v>
      </c>
      <c r="D11" s="58">
        <v>85387340</v>
      </c>
      <c r="E11" s="59">
        <v>85387340</v>
      </c>
      <c r="F11" s="59">
        <v>6646526</v>
      </c>
      <c r="G11" s="59">
        <v>6382915</v>
      </c>
      <c r="H11" s="59">
        <v>6635547</v>
      </c>
      <c r="I11" s="59">
        <v>19664988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19664988</v>
      </c>
      <c r="W11" s="59">
        <v>13661920</v>
      </c>
      <c r="X11" s="59">
        <v>6003068</v>
      </c>
      <c r="Y11" s="60">
        <v>43.94</v>
      </c>
      <c r="Z11" s="61">
        <v>85387340</v>
      </c>
    </row>
    <row r="12" spans="1:26" ht="13.5">
      <c r="A12" s="57" t="s">
        <v>37</v>
      </c>
      <c r="B12" s="18">
        <v>4310364</v>
      </c>
      <c r="C12" s="18">
        <v>0</v>
      </c>
      <c r="D12" s="58">
        <v>4357670</v>
      </c>
      <c r="E12" s="59">
        <v>4357670</v>
      </c>
      <c r="F12" s="59">
        <v>319628</v>
      </c>
      <c r="G12" s="59">
        <v>310926</v>
      </c>
      <c r="H12" s="59">
        <v>316325</v>
      </c>
      <c r="I12" s="59">
        <v>946879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946879</v>
      </c>
      <c r="W12" s="59">
        <v>697280</v>
      </c>
      <c r="X12" s="59">
        <v>249599</v>
      </c>
      <c r="Y12" s="60">
        <v>35.8</v>
      </c>
      <c r="Z12" s="61">
        <v>4357670</v>
      </c>
    </row>
    <row r="13" spans="1:26" ht="13.5">
      <c r="A13" s="57" t="s">
        <v>106</v>
      </c>
      <c r="B13" s="18">
        <v>12520890</v>
      </c>
      <c r="C13" s="18">
        <v>0</v>
      </c>
      <c r="D13" s="58">
        <v>16583820</v>
      </c>
      <c r="E13" s="59">
        <v>16583820</v>
      </c>
      <c r="F13" s="59">
        <v>0</v>
      </c>
      <c r="G13" s="59">
        <v>2209378</v>
      </c>
      <c r="H13" s="59">
        <v>1068194</v>
      </c>
      <c r="I13" s="59">
        <v>3277572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3277572</v>
      </c>
      <c r="W13" s="59">
        <v>2653440</v>
      </c>
      <c r="X13" s="59">
        <v>624132</v>
      </c>
      <c r="Y13" s="60">
        <v>23.52</v>
      </c>
      <c r="Z13" s="61">
        <v>16583820</v>
      </c>
    </row>
    <row r="14" spans="1:26" ht="13.5">
      <c r="A14" s="57" t="s">
        <v>38</v>
      </c>
      <c r="B14" s="18">
        <v>11726379</v>
      </c>
      <c r="C14" s="18">
        <v>0</v>
      </c>
      <c r="D14" s="58">
        <v>11847010</v>
      </c>
      <c r="E14" s="59">
        <v>11847010</v>
      </c>
      <c r="F14" s="59">
        <v>258917</v>
      </c>
      <c r="G14" s="59">
        <v>0</v>
      </c>
      <c r="H14" s="59">
        <v>0</v>
      </c>
      <c r="I14" s="59">
        <v>258917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258917</v>
      </c>
      <c r="W14" s="59">
        <v>0</v>
      </c>
      <c r="X14" s="59">
        <v>258917</v>
      </c>
      <c r="Y14" s="60">
        <v>0</v>
      </c>
      <c r="Z14" s="61">
        <v>11847010</v>
      </c>
    </row>
    <row r="15" spans="1:26" ht="13.5">
      <c r="A15" s="57" t="s">
        <v>39</v>
      </c>
      <c r="B15" s="18">
        <v>36372892</v>
      </c>
      <c r="C15" s="18">
        <v>0</v>
      </c>
      <c r="D15" s="58">
        <v>81759300</v>
      </c>
      <c r="E15" s="59">
        <v>81759300</v>
      </c>
      <c r="F15" s="59">
        <v>1543840</v>
      </c>
      <c r="G15" s="59">
        <v>773461</v>
      </c>
      <c r="H15" s="59">
        <v>2118944</v>
      </c>
      <c r="I15" s="59">
        <v>4436245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4436245</v>
      </c>
      <c r="W15" s="59">
        <v>13081440</v>
      </c>
      <c r="X15" s="59">
        <v>-8645195</v>
      </c>
      <c r="Y15" s="60">
        <v>-66.09</v>
      </c>
      <c r="Z15" s="61">
        <v>81759300</v>
      </c>
    </row>
    <row r="16" spans="1:26" ht="13.5">
      <c r="A16" s="68" t="s">
        <v>40</v>
      </c>
      <c r="B16" s="18">
        <v>0</v>
      </c>
      <c r="C16" s="18">
        <v>0</v>
      </c>
      <c r="D16" s="58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>
        <v>0</v>
      </c>
      <c r="X16" s="59">
        <v>0</v>
      </c>
      <c r="Y16" s="60">
        <v>0</v>
      </c>
      <c r="Z16" s="61">
        <v>0</v>
      </c>
    </row>
    <row r="17" spans="1:26" ht="13.5">
      <c r="A17" s="57" t="s">
        <v>41</v>
      </c>
      <c r="B17" s="18">
        <v>137948438</v>
      </c>
      <c r="C17" s="18">
        <v>0</v>
      </c>
      <c r="D17" s="58">
        <v>84738110</v>
      </c>
      <c r="E17" s="59">
        <v>84738110</v>
      </c>
      <c r="F17" s="59">
        <v>10867697</v>
      </c>
      <c r="G17" s="59">
        <v>8955979</v>
      </c>
      <c r="H17" s="59">
        <v>8699140</v>
      </c>
      <c r="I17" s="59">
        <v>28522816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28522816</v>
      </c>
      <c r="W17" s="59">
        <v>13558080</v>
      </c>
      <c r="X17" s="59">
        <v>14964736</v>
      </c>
      <c r="Y17" s="60">
        <v>110.38</v>
      </c>
      <c r="Z17" s="61">
        <v>84738110</v>
      </c>
    </row>
    <row r="18" spans="1:26" ht="13.5">
      <c r="A18" s="69" t="s">
        <v>42</v>
      </c>
      <c r="B18" s="70">
        <f>SUM(B11:B17)</f>
        <v>279104182</v>
      </c>
      <c r="C18" s="70">
        <f>SUM(C11:C17)</f>
        <v>0</v>
      </c>
      <c r="D18" s="71">
        <f aca="true" t="shared" si="1" ref="D18:Z18">SUM(D11:D17)</f>
        <v>284673250</v>
      </c>
      <c r="E18" s="72">
        <f t="shared" si="1"/>
        <v>284673250</v>
      </c>
      <c r="F18" s="72">
        <f t="shared" si="1"/>
        <v>19636608</v>
      </c>
      <c r="G18" s="72">
        <f t="shared" si="1"/>
        <v>18632659</v>
      </c>
      <c r="H18" s="72">
        <f t="shared" si="1"/>
        <v>18838150</v>
      </c>
      <c r="I18" s="72">
        <f t="shared" si="1"/>
        <v>57107417</v>
      </c>
      <c r="J18" s="72">
        <f t="shared" si="1"/>
        <v>0</v>
      </c>
      <c r="K18" s="72">
        <f t="shared" si="1"/>
        <v>0</v>
      </c>
      <c r="L18" s="72">
        <f t="shared" si="1"/>
        <v>0</v>
      </c>
      <c r="M18" s="72">
        <f t="shared" si="1"/>
        <v>0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57107417</v>
      </c>
      <c r="W18" s="72">
        <f t="shared" si="1"/>
        <v>43652160</v>
      </c>
      <c r="X18" s="72">
        <f t="shared" si="1"/>
        <v>13455257</v>
      </c>
      <c r="Y18" s="66">
        <f>+IF(W18&lt;&gt;0,(X18/W18)*100,0)</f>
        <v>30.823805740655214</v>
      </c>
      <c r="Z18" s="73">
        <f t="shared" si="1"/>
        <v>284673250</v>
      </c>
    </row>
    <row r="19" spans="1:26" ht="13.5">
      <c r="A19" s="69" t="s">
        <v>43</v>
      </c>
      <c r="B19" s="74">
        <f>+B10-B18</f>
        <v>25608122</v>
      </c>
      <c r="C19" s="74">
        <f>+C10-C18</f>
        <v>0</v>
      </c>
      <c r="D19" s="75">
        <f aca="true" t="shared" si="2" ref="D19:Z19">+D10-D18</f>
        <v>-2399180</v>
      </c>
      <c r="E19" s="76">
        <f t="shared" si="2"/>
        <v>-2399180</v>
      </c>
      <c r="F19" s="76">
        <f t="shared" si="2"/>
        <v>26090760</v>
      </c>
      <c r="G19" s="76">
        <f t="shared" si="2"/>
        <v>-2614594</v>
      </c>
      <c r="H19" s="76">
        <f t="shared" si="2"/>
        <v>1310700</v>
      </c>
      <c r="I19" s="76">
        <f t="shared" si="2"/>
        <v>24786866</v>
      </c>
      <c r="J19" s="76">
        <f t="shared" si="2"/>
        <v>0</v>
      </c>
      <c r="K19" s="76">
        <f t="shared" si="2"/>
        <v>0</v>
      </c>
      <c r="L19" s="76">
        <f t="shared" si="2"/>
        <v>0</v>
      </c>
      <c r="M19" s="76">
        <f t="shared" si="2"/>
        <v>0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24786866</v>
      </c>
      <c r="W19" s="76">
        <f>IF(E10=E18,0,W10-W18)</f>
        <v>15661355</v>
      </c>
      <c r="X19" s="76">
        <f t="shared" si="2"/>
        <v>9125511</v>
      </c>
      <c r="Y19" s="77">
        <f>+IF(W19&lt;&gt;0,(X19/W19)*100,0)</f>
        <v>58.26769778221617</v>
      </c>
      <c r="Z19" s="78">
        <f t="shared" si="2"/>
        <v>-2399180</v>
      </c>
    </row>
    <row r="20" spans="1:26" ht="13.5">
      <c r="A20" s="57" t="s">
        <v>44</v>
      </c>
      <c r="B20" s="18">
        <v>10304661</v>
      </c>
      <c r="C20" s="18">
        <v>0</v>
      </c>
      <c r="D20" s="58">
        <v>33500000</v>
      </c>
      <c r="E20" s="59">
        <v>33500000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>
        <v>10000000</v>
      </c>
      <c r="X20" s="59">
        <v>-10000000</v>
      </c>
      <c r="Y20" s="60">
        <v>-100</v>
      </c>
      <c r="Z20" s="61">
        <v>33500000</v>
      </c>
    </row>
    <row r="21" spans="1:26" ht="13.5">
      <c r="A21" s="57" t="s">
        <v>107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>
        <v>0</v>
      </c>
      <c r="X21" s="81">
        <v>0</v>
      </c>
      <c r="Y21" s="82">
        <v>0</v>
      </c>
      <c r="Z21" s="83">
        <v>0</v>
      </c>
    </row>
    <row r="22" spans="1:26" ht="25.5">
      <c r="A22" s="84" t="s">
        <v>108</v>
      </c>
      <c r="B22" s="85">
        <f>SUM(B19:B21)</f>
        <v>35912783</v>
      </c>
      <c r="C22" s="85">
        <f>SUM(C19:C21)</f>
        <v>0</v>
      </c>
      <c r="D22" s="86">
        <f aca="true" t="shared" si="3" ref="D22:Z22">SUM(D19:D21)</f>
        <v>31100820</v>
      </c>
      <c r="E22" s="87">
        <f t="shared" si="3"/>
        <v>31100820</v>
      </c>
      <c r="F22" s="87">
        <f t="shared" si="3"/>
        <v>26090760</v>
      </c>
      <c r="G22" s="87">
        <f t="shared" si="3"/>
        <v>-2614594</v>
      </c>
      <c r="H22" s="87">
        <f t="shared" si="3"/>
        <v>1310700</v>
      </c>
      <c r="I22" s="87">
        <f t="shared" si="3"/>
        <v>24786866</v>
      </c>
      <c r="J22" s="87">
        <f t="shared" si="3"/>
        <v>0</v>
      </c>
      <c r="K22" s="87">
        <f t="shared" si="3"/>
        <v>0</v>
      </c>
      <c r="L22" s="87">
        <f t="shared" si="3"/>
        <v>0</v>
      </c>
      <c r="M22" s="87">
        <f t="shared" si="3"/>
        <v>0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24786866</v>
      </c>
      <c r="W22" s="87">
        <f t="shared" si="3"/>
        <v>25661355</v>
      </c>
      <c r="X22" s="87">
        <f t="shared" si="3"/>
        <v>-874489</v>
      </c>
      <c r="Y22" s="88">
        <f>+IF(W22&lt;&gt;0,(X22/W22)*100,0)</f>
        <v>-3.407805238655558</v>
      </c>
      <c r="Z22" s="89">
        <f t="shared" si="3"/>
        <v>31100820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35912783</v>
      </c>
      <c r="C24" s="74">
        <f>SUM(C22:C23)</f>
        <v>0</v>
      </c>
      <c r="D24" s="75">
        <f aca="true" t="shared" si="4" ref="D24:Z24">SUM(D22:D23)</f>
        <v>31100820</v>
      </c>
      <c r="E24" s="76">
        <f t="shared" si="4"/>
        <v>31100820</v>
      </c>
      <c r="F24" s="76">
        <f t="shared" si="4"/>
        <v>26090760</v>
      </c>
      <c r="G24" s="76">
        <f t="shared" si="4"/>
        <v>-2614594</v>
      </c>
      <c r="H24" s="76">
        <f t="shared" si="4"/>
        <v>1310700</v>
      </c>
      <c r="I24" s="76">
        <f t="shared" si="4"/>
        <v>24786866</v>
      </c>
      <c r="J24" s="76">
        <f t="shared" si="4"/>
        <v>0</v>
      </c>
      <c r="K24" s="76">
        <f t="shared" si="4"/>
        <v>0</v>
      </c>
      <c r="L24" s="76">
        <f t="shared" si="4"/>
        <v>0</v>
      </c>
      <c r="M24" s="76">
        <f t="shared" si="4"/>
        <v>0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24786866</v>
      </c>
      <c r="W24" s="76">
        <f t="shared" si="4"/>
        <v>25661355</v>
      </c>
      <c r="X24" s="76">
        <f t="shared" si="4"/>
        <v>-874489</v>
      </c>
      <c r="Y24" s="77">
        <f>+IF(W24&lt;&gt;0,(X24/W24)*100,0)</f>
        <v>-3.407805238655558</v>
      </c>
      <c r="Z24" s="78">
        <f t="shared" si="4"/>
        <v>31100820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109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17427908</v>
      </c>
      <c r="C27" s="21">
        <v>0</v>
      </c>
      <c r="D27" s="98">
        <v>47993000</v>
      </c>
      <c r="E27" s="99">
        <v>47993000</v>
      </c>
      <c r="F27" s="99">
        <v>602337</v>
      </c>
      <c r="G27" s="99">
        <v>1323</v>
      </c>
      <c r="H27" s="99">
        <v>115749</v>
      </c>
      <c r="I27" s="99">
        <v>719409</v>
      </c>
      <c r="J27" s="99">
        <v>0</v>
      </c>
      <c r="K27" s="99">
        <v>0</v>
      </c>
      <c r="L27" s="99">
        <v>0</v>
      </c>
      <c r="M27" s="99">
        <v>0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719409</v>
      </c>
      <c r="W27" s="99">
        <v>7678880</v>
      </c>
      <c r="X27" s="99">
        <v>-6959471</v>
      </c>
      <c r="Y27" s="100">
        <v>-90.63</v>
      </c>
      <c r="Z27" s="101">
        <v>47993000</v>
      </c>
    </row>
    <row r="28" spans="1:26" ht="13.5">
      <c r="A28" s="102" t="s">
        <v>44</v>
      </c>
      <c r="B28" s="18">
        <v>0</v>
      </c>
      <c r="C28" s="18">
        <v>0</v>
      </c>
      <c r="D28" s="58">
        <v>33500000</v>
      </c>
      <c r="E28" s="59">
        <v>33500000</v>
      </c>
      <c r="F28" s="59">
        <v>0</v>
      </c>
      <c r="G28" s="59">
        <v>0</v>
      </c>
      <c r="H28" s="59">
        <v>0</v>
      </c>
      <c r="I28" s="59">
        <v>0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0</v>
      </c>
      <c r="W28" s="59">
        <v>0</v>
      </c>
      <c r="X28" s="59">
        <v>0</v>
      </c>
      <c r="Y28" s="60">
        <v>0</v>
      </c>
      <c r="Z28" s="61">
        <v>33500000</v>
      </c>
    </row>
    <row r="29" spans="1:26" ht="13.5">
      <c r="A29" s="57" t="s">
        <v>110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>
        <v>0</v>
      </c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0</v>
      </c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17427908</v>
      </c>
      <c r="C31" s="18">
        <v>0</v>
      </c>
      <c r="D31" s="58">
        <v>14493000</v>
      </c>
      <c r="E31" s="59">
        <v>14493000</v>
      </c>
      <c r="F31" s="59">
        <v>602337</v>
      </c>
      <c r="G31" s="59">
        <v>1323</v>
      </c>
      <c r="H31" s="59">
        <v>115749</v>
      </c>
      <c r="I31" s="59">
        <v>719409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719409</v>
      </c>
      <c r="W31" s="59">
        <v>0</v>
      </c>
      <c r="X31" s="59">
        <v>719409</v>
      </c>
      <c r="Y31" s="60">
        <v>0</v>
      </c>
      <c r="Z31" s="61">
        <v>14493000</v>
      </c>
    </row>
    <row r="32" spans="1:26" ht="13.5">
      <c r="A32" s="69" t="s">
        <v>50</v>
      </c>
      <c r="B32" s="21">
        <f>SUM(B28:B31)</f>
        <v>17427908</v>
      </c>
      <c r="C32" s="21">
        <f>SUM(C28:C31)</f>
        <v>0</v>
      </c>
      <c r="D32" s="98">
        <f aca="true" t="shared" si="5" ref="D32:Z32">SUM(D28:D31)</f>
        <v>47993000</v>
      </c>
      <c r="E32" s="99">
        <f t="shared" si="5"/>
        <v>47993000</v>
      </c>
      <c r="F32" s="99">
        <f t="shared" si="5"/>
        <v>602337</v>
      </c>
      <c r="G32" s="99">
        <f t="shared" si="5"/>
        <v>1323</v>
      </c>
      <c r="H32" s="99">
        <f t="shared" si="5"/>
        <v>115749</v>
      </c>
      <c r="I32" s="99">
        <f t="shared" si="5"/>
        <v>719409</v>
      </c>
      <c r="J32" s="99">
        <f t="shared" si="5"/>
        <v>0</v>
      </c>
      <c r="K32" s="99">
        <f t="shared" si="5"/>
        <v>0</v>
      </c>
      <c r="L32" s="99">
        <f t="shared" si="5"/>
        <v>0</v>
      </c>
      <c r="M32" s="99">
        <f t="shared" si="5"/>
        <v>0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719409</v>
      </c>
      <c r="W32" s="99">
        <f t="shared" si="5"/>
        <v>0</v>
      </c>
      <c r="X32" s="99">
        <f t="shared" si="5"/>
        <v>719409</v>
      </c>
      <c r="Y32" s="100">
        <f>+IF(W32&lt;&gt;0,(X32/W32)*100,0)</f>
        <v>0</v>
      </c>
      <c r="Z32" s="101">
        <f t="shared" si="5"/>
        <v>47993000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193544388</v>
      </c>
      <c r="C35" s="18">
        <v>0</v>
      </c>
      <c r="D35" s="58">
        <v>181348978</v>
      </c>
      <c r="E35" s="59">
        <v>181348978</v>
      </c>
      <c r="F35" s="59">
        <v>202124948</v>
      </c>
      <c r="G35" s="59">
        <v>207534502</v>
      </c>
      <c r="H35" s="59">
        <v>209081297</v>
      </c>
      <c r="I35" s="59">
        <v>209081297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209081297</v>
      </c>
      <c r="W35" s="59">
        <v>45337245</v>
      </c>
      <c r="X35" s="59">
        <v>163744052</v>
      </c>
      <c r="Y35" s="60">
        <v>361.17</v>
      </c>
      <c r="Z35" s="61">
        <v>181348978</v>
      </c>
    </row>
    <row r="36" spans="1:26" ht="13.5">
      <c r="A36" s="57" t="s">
        <v>53</v>
      </c>
      <c r="B36" s="18">
        <v>345971019</v>
      </c>
      <c r="C36" s="18">
        <v>0</v>
      </c>
      <c r="D36" s="58">
        <v>365611296</v>
      </c>
      <c r="E36" s="59">
        <v>365611296</v>
      </c>
      <c r="F36" s="59">
        <v>347238563</v>
      </c>
      <c r="G36" s="59">
        <v>345513665</v>
      </c>
      <c r="H36" s="59">
        <v>344545636</v>
      </c>
      <c r="I36" s="59">
        <v>344545636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344545636</v>
      </c>
      <c r="W36" s="59">
        <v>91402824</v>
      </c>
      <c r="X36" s="59">
        <v>253142812</v>
      </c>
      <c r="Y36" s="60">
        <v>276.95</v>
      </c>
      <c r="Z36" s="61">
        <v>365611296</v>
      </c>
    </row>
    <row r="37" spans="1:26" ht="13.5">
      <c r="A37" s="57" t="s">
        <v>54</v>
      </c>
      <c r="B37" s="18">
        <v>57821921</v>
      </c>
      <c r="C37" s="18">
        <v>0</v>
      </c>
      <c r="D37" s="58">
        <v>37649271</v>
      </c>
      <c r="E37" s="59">
        <v>37649271</v>
      </c>
      <c r="F37" s="59">
        <v>25624068</v>
      </c>
      <c r="G37" s="59">
        <v>33992662</v>
      </c>
      <c r="H37" s="59">
        <v>30186594</v>
      </c>
      <c r="I37" s="59">
        <v>30186594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30186594</v>
      </c>
      <c r="W37" s="59">
        <v>9412318</v>
      </c>
      <c r="X37" s="59">
        <v>20774276</v>
      </c>
      <c r="Y37" s="60">
        <v>220.71</v>
      </c>
      <c r="Z37" s="61">
        <v>37649271</v>
      </c>
    </row>
    <row r="38" spans="1:26" ht="13.5">
      <c r="A38" s="57" t="s">
        <v>55</v>
      </c>
      <c r="B38" s="18">
        <v>148912897</v>
      </c>
      <c r="C38" s="18">
        <v>0</v>
      </c>
      <c r="D38" s="58">
        <v>155800898</v>
      </c>
      <c r="E38" s="59">
        <v>155800898</v>
      </c>
      <c r="F38" s="59">
        <v>163467800</v>
      </c>
      <c r="G38" s="59">
        <v>162798756</v>
      </c>
      <c r="H38" s="59">
        <v>162173688</v>
      </c>
      <c r="I38" s="59">
        <v>162173688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162173688</v>
      </c>
      <c r="W38" s="59">
        <v>38950225</v>
      </c>
      <c r="X38" s="59">
        <v>123223463</v>
      </c>
      <c r="Y38" s="60">
        <v>316.36</v>
      </c>
      <c r="Z38" s="61">
        <v>155800898</v>
      </c>
    </row>
    <row r="39" spans="1:26" ht="13.5">
      <c r="A39" s="57" t="s">
        <v>56</v>
      </c>
      <c r="B39" s="18">
        <v>332780589</v>
      </c>
      <c r="C39" s="18">
        <v>0</v>
      </c>
      <c r="D39" s="58">
        <v>353510105</v>
      </c>
      <c r="E39" s="59">
        <v>353510105</v>
      </c>
      <c r="F39" s="59">
        <v>360271643</v>
      </c>
      <c r="G39" s="59">
        <v>356256749</v>
      </c>
      <c r="H39" s="59">
        <v>361266651</v>
      </c>
      <c r="I39" s="59">
        <v>361266651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361266651</v>
      </c>
      <c r="W39" s="59">
        <v>88377526</v>
      </c>
      <c r="X39" s="59">
        <v>272889125</v>
      </c>
      <c r="Y39" s="60">
        <v>308.78</v>
      </c>
      <c r="Z39" s="61">
        <v>353510105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39090637</v>
      </c>
      <c r="C42" s="18">
        <v>0</v>
      </c>
      <c r="D42" s="58">
        <v>47684990</v>
      </c>
      <c r="E42" s="59">
        <v>47684990</v>
      </c>
      <c r="F42" s="59">
        <v>5361505</v>
      </c>
      <c r="G42" s="59">
        <v>-56384</v>
      </c>
      <c r="H42" s="59">
        <v>151250</v>
      </c>
      <c r="I42" s="59">
        <v>5456371</v>
      </c>
      <c r="J42" s="59">
        <v>0</v>
      </c>
      <c r="K42" s="59">
        <v>0</v>
      </c>
      <c r="L42" s="59">
        <v>0</v>
      </c>
      <c r="M42" s="59">
        <v>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5456371</v>
      </c>
      <c r="W42" s="59">
        <v>31819000</v>
      </c>
      <c r="X42" s="59">
        <v>-26362629</v>
      </c>
      <c r="Y42" s="60">
        <v>-82.85</v>
      </c>
      <c r="Z42" s="61">
        <v>47684990</v>
      </c>
    </row>
    <row r="43" spans="1:26" ht="13.5">
      <c r="A43" s="57" t="s">
        <v>59</v>
      </c>
      <c r="B43" s="18">
        <v>-17427913</v>
      </c>
      <c r="C43" s="18">
        <v>0</v>
      </c>
      <c r="D43" s="58">
        <v>-47993000</v>
      </c>
      <c r="E43" s="59">
        <v>-47993000</v>
      </c>
      <c r="F43" s="59">
        <v>-602337</v>
      </c>
      <c r="G43" s="59">
        <v>-1323</v>
      </c>
      <c r="H43" s="59">
        <v>-115749</v>
      </c>
      <c r="I43" s="59">
        <v>-719409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-719409</v>
      </c>
      <c r="W43" s="59">
        <v>-7680000</v>
      </c>
      <c r="X43" s="59">
        <v>6960591</v>
      </c>
      <c r="Y43" s="60">
        <v>-90.63</v>
      </c>
      <c r="Z43" s="61">
        <v>-47993000</v>
      </c>
    </row>
    <row r="44" spans="1:26" ht="13.5">
      <c r="A44" s="57" t="s">
        <v>60</v>
      </c>
      <c r="B44" s="18">
        <v>-11861172</v>
      </c>
      <c r="C44" s="18">
        <v>0</v>
      </c>
      <c r="D44" s="58">
        <v>-12944313</v>
      </c>
      <c r="E44" s="59">
        <v>-12944313</v>
      </c>
      <c r="F44" s="59">
        <v>-1401014</v>
      </c>
      <c r="G44" s="59">
        <v>0</v>
      </c>
      <c r="H44" s="59">
        <v>0</v>
      </c>
      <c r="I44" s="59">
        <v>-1401014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-1401014</v>
      </c>
      <c r="W44" s="59">
        <v>0</v>
      </c>
      <c r="X44" s="59">
        <v>-1401014</v>
      </c>
      <c r="Y44" s="60">
        <v>0</v>
      </c>
      <c r="Z44" s="61">
        <v>-12944313</v>
      </c>
    </row>
    <row r="45" spans="1:26" ht="13.5">
      <c r="A45" s="69" t="s">
        <v>61</v>
      </c>
      <c r="B45" s="21">
        <v>169038492</v>
      </c>
      <c r="C45" s="21">
        <v>0</v>
      </c>
      <c r="D45" s="98">
        <v>168844677</v>
      </c>
      <c r="E45" s="99">
        <v>168844677</v>
      </c>
      <c r="F45" s="99">
        <v>172396646</v>
      </c>
      <c r="G45" s="99">
        <v>172338939</v>
      </c>
      <c r="H45" s="99">
        <v>172374440</v>
      </c>
      <c r="I45" s="99">
        <v>172374440</v>
      </c>
      <c r="J45" s="99">
        <v>0</v>
      </c>
      <c r="K45" s="99">
        <v>0</v>
      </c>
      <c r="L45" s="99">
        <v>0</v>
      </c>
      <c r="M45" s="99">
        <v>0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172374440</v>
      </c>
      <c r="W45" s="99">
        <v>206236000</v>
      </c>
      <c r="X45" s="99">
        <v>-33861560</v>
      </c>
      <c r="Y45" s="100">
        <v>-16.42</v>
      </c>
      <c r="Z45" s="101">
        <v>168844677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111</v>
      </c>
      <c r="B47" s="114" t="s">
        <v>96</v>
      </c>
      <c r="C47" s="114"/>
      <c r="D47" s="115" t="s">
        <v>97</v>
      </c>
      <c r="E47" s="116" t="s">
        <v>98</v>
      </c>
      <c r="F47" s="117"/>
      <c r="G47" s="117"/>
      <c r="H47" s="117"/>
      <c r="I47" s="118" t="s">
        <v>99</v>
      </c>
      <c r="J47" s="117"/>
      <c r="K47" s="117"/>
      <c r="L47" s="117"/>
      <c r="M47" s="119"/>
      <c r="N47" s="119"/>
      <c r="O47" s="119"/>
      <c r="P47" s="119"/>
      <c r="Q47" s="119"/>
      <c r="R47" s="119"/>
      <c r="S47" s="119"/>
      <c r="T47" s="119"/>
      <c r="U47" s="119"/>
      <c r="V47" s="118" t="s">
        <v>100</v>
      </c>
      <c r="W47" s="118" t="s">
        <v>101</v>
      </c>
      <c r="X47" s="118" t="s">
        <v>102</v>
      </c>
      <c r="Y47" s="118" t="s">
        <v>103</v>
      </c>
      <c r="Z47" s="120" t="s">
        <v>104</v>
      </c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7811468</v>
      </c>
      <c r="C49" s="51">
        <v>0</v>
      </c>
      <c r="D49" s="128">
        <v>416716</v>
      </c>
      <c r="E49" s="53">
        <v>119746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0</v>
      </c>
      <c r="Z49" s="129">
        <v>8347930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19522208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29">
        <v>19522208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112</v>
      </c>
      <c r="B58" s="5">
        <f>IF(B67=0,0,+(B76/B67)*100)</f>
        <v>100.0000010795598</v>
      </c>
      <c r="C58" s="5">
        <f>IF(C67=0,0,+(C76/C67)*100)</f>
        <v>0</v>
      </c>
      <c r="D58" s="6">
        <f aca="true" t="shared" si="6" ref="D58:Z58">IF(D67=0,0,+(D76/D67)*100)</f>
        <v>100.00177318305047</v>
      </c>
      <c r="E58" s="7">
        <f t="shared" si="6"/>
        <v>100.00177318305047</v>
      </c>
      <c r="F58" s="7">
        <f t="shared" si="6"/>
        <v>100</v>
      </c>
      <c r="G58" s="7">
        <f t="shared" si="6"/>
        <v>100</v>
      </c>
      <c r="H58" s="7">
        <f t="shared" si="6"/>
        <v>100</v>
      </c>
      <c r="I58" s="7">
        <f t="shared" si="6"/>
        <v>100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100</v>
      </c>
      <c r="W58" s="7">
        <f t="shared" si="6"/>
        <v>64.00328059944552</v>
      </c>
      <c r="X58" s="7">
        <f t="shared" si="6"/>
        <v>0</v>
      </c>
      <c r="Y58" s="7">
        <f t="shared" si="6"/>
        <v>0</v>
      </c>
      <c r="Z58" s="8">
        <f t="shared" si="6"/>
        <v>100.00177318305047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7" t="s">
        <v>32</v>
      </c>
      <c r="B60" s="12">
        <f t="shared" si="7"/>
        <v>100.0000010795598</v>
      </c>
      <c r="C60" s="12">
        <f t="shared" si="7"/>
        <v>0</v>
      </c>
      <c r="D60" s="3">
        <f t="shared" si="7"/>
        <v>100.00215767833811</v>
      </c>
      <c r="E60" s="13">
        <f t="shared" si="7"/>
        <v>100.00215767833811</v>
      </c>
      <c r="F60" s="13">
        <f t="shared" si="7"/>
        <v>100</v>
      </c>
      <c r="G60" s="13">
        <f t="shared" si="7"/>
        <v>100</v>
      </c>
      <c r="H60" s="13">
        <f t="shared" si="7"/>
        <v>100</v>
      </c>
      <c r="I60" s="13">
        <f t="shared" si="7"/>
        <v>100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100</v>
      </c>
      <c r="W60" s="13">
        <f t="shared" si="7"/>
        <v>64.00153312153179</v>
      </c>
      <c r="X60" s="13">
        <f t="shared" si="7"/>
        <v>0</v>
      </c>
      <c r="Y60" s="13">
        <f t="shared" si="7"/>
        <v>0</v>
      </c>
      <c r="Z60" s="14">
        <f t="shared" si="7"/>
        <v>100.00215767833811</v>
      </c>
    </row>
    <row r="61" spans="1:26" ht="13.5">
      <c r="A61" s="38" t="s">
        <v>113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8" t="s">
        <v>114</v>
      </c>
      <c r="B62" s="12">
        <f t="shared" si="7"/>
        <v>100.83234539669203</v>
      </c>
      <c r="C62" s="12">
        <f t="shared" si="7"/>
        <v>0</v>
      </c>
      <c r="D62" s="3">
        <f t="shared" si="7"/>
        <v>100.00215767833811</v>
      </c>
      <c r="E62" s="13">
        <f t="shared" si="7"/>
        <v>100.00215767833811</v>
      </c>
      <c r="F62" s="13">
        <f t="shared" si="7"/>
        <v>100</v>
      </c>
      <c r="G62" s="13">
        <f t="shared" si="7"/>
        <v>100</v>
      </c>
      <c r="H62" s="13">
        <f t="shared" si="7"/>
        <v>100</v>
      </c>
      <c r="I62" s="13">
        <f t="shared" si="7"/>
        <v>100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100</v>
      </c>
      <c r="W62" s="13">
        <f t="shared" si="7"/>
        <v>100.00215767316524</v>
      </c>
      <c r="X62" s="13">
        <f t="shared" si="7"/>
        <v>0</v>
      </c>
      <c r="Y62" s="13">
        <f t="shared" si="7"/>
        <v>0</v>
      </c>
      <c r="Z62" s="14">
        <f t="shared" si="7"/>
        <v>100.00215767833811</v>
      </c>
    </row>
    <row r="63" spans="1:26" ht="13.5">
      <c r="A63" s="38" t="s">
        <v>115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8" t="s">
        <v>116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8" t="s">
        <v>117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118</v>
      </c>
      <c r="B66" s="15">
        <f t="shared" si="7"/>
        <v>0</v>
      </c>
      <c r="C66" s="15">
        <f t="shared" si="7"/>
        <v>0</v>
      </c>
      <c r="D66" s="4">
        <f t="shared" si="7"/>
        <v>99.25093632958801</v>
      </c>
      <c r="E66" s="16">
        <f t="shared" si="7"/>
        <v>99.25093632958801</v>
      </c>
      <c r="F66" s="16">
        <f t="shared" si="7"/>
        <v>100</v>
      </c>
      <c r="G66" s="16">
        <f t="shared" si="7"/>
        <v>100</v>
      </c>
      <c r="H66" s="16">
        <f t="shared" si="7"/>
        <v>100</v>
      </c>
      <c r="I66" s="16">
        <f t="shared" si="7"/>
        <v>100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100</v>
      </c>
      <c r="W66" s="16">
        <f t="shared" si="7"/>
        <v>105.3370786516854</v>
      </c>
      <c r="X66" s="16">
        <f t="shared" si="7"/>
        <v>0</v>
      </c>
      <c r="Y66" s="16">
        <f t="shared" si="7"/>
        <v>0</v>
      </c>
      <c r="Z66" s="17">
        <f t="shared" si="7"/>
        <v>99.25093632958801</v>
      </c>
    </row>
    <row r="67" spans="1:26" ht="13.5" hidden="1">
      <c r="A67" s="40" t="s">
        <v>119</v>
      </c>
      <c r="B67" s="23">
        <v>92630348</v>
      </c>
      <c r="C67" s="23"/>
      <c r="D67" s="24">
        <v>104332150</v>
      </c>
      <c r="E67" s="25">
        <v>104332150</v>
      </c>
      <c r="F67" s="25">
        <v>4215230</v>
      </c>
      <c r="G67" s="25">
        <v>7267366</v>
      </c>
      <c r="H67" s="25">
        <v>6900265</v>
      </c>
      <c r="I67" s="25">
        <v>18382861</v>
      </c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>
        <v>18382861</v>
      </c>
      <c r="W67" s="25">
        <v>26083038</v>
      </c>
      <c r="X67" s="25"/>
      <c r="Y67" s="24"/>
      <c r="Z67" s="26">
        <v>104332150</v>
      </c>
    </row>
    <row r="68" spans="1:26" ht="13.5" hidden="1">
      <c r="A68" s="36" t="s">
        <v>31</v>
      </c>
      <c r="B68" s="18"/>
      <c r="C68" s="18"/>
      <c r="D68" s="19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19"/>
      <c r="Z68" s="22"/>
    </row>
    <row r="69" spans="1:26" ht="13.5" hidden="1">
      <c r="A69" s="37" t="s">
        <v>32</v>
      </c>
      <c r="B69" s="18">
        <v>92630348</v>
      </c>
      <c r="C69" s="18"/>
      <c r="D69" s="19">
        <v>104278750</v>
      </c>
      <c r="E69" s="20">
        <v>104278750</v>
      </c>
      <c r="F69" s="20">
        <v>4213607</v>
      </c>
      <c r="G69" s="20">
        <v>7264705</v>
      </c>
      <c r="H69" s="20">
        <v>6897031</v>
      </c>
      <c r="I69" s="20">
        <v>18375343</v>
      </c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>
        <v>18375343</v>
      </c>
      <c r="W69" s="20">
        <v>26069688</v>
      </c>
      <c r="X69" s="20"/>
      <c r="Y69" s="19"/>
      <c r="Z69" s="22">
        <v>104278750</v>
      </c>
    </row>
    <row r="70" spans="1:26" ht="13.5" hidden="1">
      <c r="A70" s="38" t="s">
        <v>113</v>
      </c>
      <c r="B70" s="18"/>
      <c r="C70" s="18"/>
      <c r="D70" s="19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19"/>
      <c r="Z70" s="22"/>
    </row>
    <row r="71" spans="1:26" ht="13.5" hidden="1">
      <c r="A71" s="38" t="s">
        <v>114</v>
      </c>
      <c r="B71" s="18">
        <v>91865709</v>
      </c>
      <c r="C71" s="18"/>
      <c r="D71" s="19">
        <v>104278750</v>
      </c>
      <c r="E71" s="20">
        <v>104278750</v>
      </c>
      <c r="F71" s="20">
        <v>4213607</v>
      </c>
      <c r="G71" s="20">
        <v>7264705</v>
      </c>
      <c r="H71" s="20">
        <v>6897031</v>
      </c>
      <c r="I71" s="20">
        <v>18375343</v>
      </c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>
        <v>18375343</v>
      </c>
      <c r="W71" s="20">
        <v>16684640</v>
      </c>
      <c r="X71" s="20"/>
      <c r="Y71" s="19"/>
      <c r="Z71" s="22">
        <v>104278750</v>
      </c>
    </row>
    <row r="72" spans="1:26" ht="13.5" hidden="1">
      <c r="A72" s="38" t="s">
        <v>115</v>
      </c>
      <c r="B72" s="18"/>
      <c r="C72" s="18"/>
      <c r="D72" s="19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19"/>
      <c r="Z72" s="22"/>
    </row>
    <row r="73" spans="1:26" ht="13.5" hidden="1">
      <c r="A73" s="38" t="s">
        <v>116</v>
      </c>
      <c r="B73" s="18"/>
      <c r="C73" s="18"/>
      <c r="D73" s="19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19"/>
      <c r="Z73" s="22"/>
    </row>
    <row r="74" spans="1:26" ht="13.5" hidden="1">
      <c r="A74" s="38" t="s">
        <v>117</v>
      </c>
      <c r="B74" s="18">
        <v>764639</v>
      </c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118</v>
      </c>
      <c r="B75" s="27"/>
      <c r="C75" s="27"/>
      <c r="D75" s="28">
        <v>53400</v>
      </c>
      <c r="E75" s="29">
        <v>53400</v>
      </c>
      <c r="F75" s="29">
        <v>1623</v>
      </c>
      <c r="G75" s="29">
        <v>2661</v>
      </c>
      <c r="H75" s="29">
        <v>3234</v>
      </c>
      <c r="I75" s="29">
        <v>7518</v>
      </c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>
        <v>7518</v>
      </c>
      <c r="W75" s="29">
        <v>8544</v>
      </c>
      <c r="X75" s="29"/>
      <c r="Y75" s="28"/>
      <c r="Z75" s="30">
        <v>53400</v>
      </c>
    </row>
    <row r="76" spans="1:26" ht="13.5" hidden="1">
      <c r="A76" s="41" t="s">
        <v>120</v>
      </c>
      <c r="B76" s="31">
        <v>92630349</v>
      </c>
      <c r="C76" s="31"/>
      <c r="D76" s="32">
        <v>104334000</v>
      </c>
      <c r="E76" s="33">
        <v>104334000</v>
      </c>
      <c r="F76" s="33">
        <v>4215230</v>
      </c>
      <c r="G76" s="33">
        <v>7267366</v>
      </c>
      <c r="H76" s="33">
        <v>6900265</v>
      </c>
      <c r="I76" s="33">
        <v>18382861</v>
      </c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>
        <v>18382861</v>
      </c>
      <c r="W76" s="33">
        <v>16694000</v>
      </c>
      <c r="X76" s="33"/>
      <c r="Y76" s="32"/>
      <c r="Z76" s="34">
        <v>104334000</v>
      </c>
    </row>
    <row r="77" spans="1:26" ht="13.5" hidden="1">
      <c r="A77" s="36" t="s">
        <v>31</v>
      </c>
      <c r="B77" s="18"/>
      <c r="C77" s="18"/>
      <c r="D77" s="19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19"/>
      <c r="Z77" s="22"/>
    </row>
    <row r="78" spans="1:26" ht="13.5" hidden="1">
      <c r="A78" s="37" t="s">
        <v>32</v>
      </c>
      <c r="B78" s="18">
        <v>92630349</v>
      </c>
      <c r="C78" s="18"/>
      <c r="D78" s="19">
        <v>104281000</v>
      </c>
      <c r="E78" s="20">
        <v>104281000</v>
      </c>
      <c r="F78" s="20">
        <v>4213607</v>
      </c>
      <c r="G78" s="20">
        <v>7264705</v>
      </c>
      <c r="H78" s="20">
        <v>6897031</v>
      </c>
      <c r="I78" s="20">
        <v>18375343</v>
      </c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>
        <v>18375343</v>
      </c>
      <c r="W78" s="20">
        <v>16685000</v>
      </c>
      <c r="X78" s="20"/>
      <c r="Y78" s="19"/>
      <c r="Z78" s="22">
        <v>104281000</v>
      </c>
    </row>
    <row r="79" spans="1:26" ht="13.5" hidden="1">
      <c r="A79" s="38" t="s">
        <v>113</v>
      </c>
      <c r="B79" s="18"/>
      <c r="C79" s="18"/>
      <c r="D79" s="19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19"/>
      <c r="Z79" s="22"/>
    </row>
    <row r="80" spans="1:26" ht="13.5" hidden="1">
      <c r="A80" s="38" t="s">
        <v>114</v>
      </c>
      <c r="B80" s="18">
        <v>92630349</v>
      </c>
      <c r="C80" s="18"/>
      <c r="D80" s="19">
        <v>104281000</v>
      </c>
      <c r="E80" s="20">
        <v>104281000</v>
      </c>
      <c r="F80" s="20">
        <v>4213607</v>
      </c>
      <c r="G80" s="20">
        <v>7264705</v>
      </c>
      <c r="H80" s="20">
        <v>6897031</v>
      </c>
      <c r="I80" s="20">
        <v>18375343</v>
      </c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>
        <v>18375343</v>
      </c>
      <c r="W80" s="20">
        <v>16685000</v>
      </c>
      <c r="X80" s="20"/>
      <c r="Y80" s="19"/>
      <c r="Z80" s="22">
        <v>104281000</v>
      </c>
    </row>
    <row r="81" spans="1:26" ht="13.5" hidden="1">
      <c r="A81" s="38" t="s">
        <v>115</v>
      </c>
      <c r="B81" s="18"/>
      <c r="C81" s="18"/>
      <c r="D81" s="19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19"/>
      <c r="Z81" s="22"/>
    </row>
    <row r="82" spans="1:26" ht="13.5" hidden="1">
      <c r="A82" s="38" t="s">
        <v>116</v>
      </c>
      <c r="B82" s="18"/>
      <c r="C82" s="18"/>
      <c r="D82" s="19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19"/>
      <c r="Z82" s="22"/>
    </row>
    <row r="83" spans="1:26" ht="13.5" hidden="1">
      <c r="A83" s="38" t="s">
        <v>117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118</v>
      </c>
      <c r="B84" s="27"/>
      <c r="C84" s="27"/>
      <c r="D84" s="28">
        <v>53000</v>
      </c>
      <c r="E84" s="29">
        <v>53000</v>
      </c>
      <c r="F84" s="29">
        <v>1623</v>
      </c>
      <c r="G84" s="29">
        <v>2661</v>
      </c>
      <c r="H84" s="29">
        <v>3234</v>
      </c>
      <c r="I84" s="29">
        <v>7518</v>
      </c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>
        <v>7518</v>
      </c>
      <c r="W84" s="29">
        <v>9000</v>
      </c>
      <c r="X84" s="29"/>
      <c r="Y84" s="28"/>
      <c r="Z84" s="30">
        <v>53000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133" t="s">
        <v>72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48584743</v>
      </c>
      <c r="C5" s="18">
        <v>0</v>
      </c>
      <c r="D5" s="58">
        <v>50572440</v>
      </c>
      <c r="E5" s="59">
        <v>50572440</v>
      </c>
      <c r="F5" s="59">
        <v>52033753</v>
      </c>
      <c r="G5" s="59">
        <v>-386267</v>
      </c>
      <c r="H5" s="59">
        <v>-96375</v>
      </c>
      <c r="I5" s="59">
        <v>51551111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51551111</v>
      </c>
      <c r="W5" s="59">
        <v>8150077</v>
      </c>
      <c r="X5" s="59">
        <v>43401034</v>
      </c>
      <c r="Y5" s="60">
        <v>532.52</v>
      </c>
      <c r="Z5" s="61">
        <v>50572440</v>
      </c>
    </row>
    <row r="6" spans="1:26" ht="13.5">
      <c r="A6" s="57" t="s">
        <v>32</v>
      </c>
      <c r="B6" s="18">
        <v>224378973</v>
      </c>
      <c r="C6" s="18">
        <v>0</v>
      </c>
      <c r="D6" s="58">
        <v>249150315</v>
      </c>
      <c r="E6" s="59">
        <v>249150315</v>
      </c>
      <c r="F6" s="59">
        <v>20812209</v>
      </c>
      <c r="G6" s="59">
        <v>19077201</v>
      </c>
      <c r="H6" s="59">
        <v>20635381</v>
      </c>
      <c r="I6" s="59">
        <v>60524791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60524791</v>
      </c>
      <c r="W6" s="59">
        <v>71447989</v>
      </c>
      <c r="X6" s="59">
        <v>-10923198</v>
      </c>
      <c r="Y6" s="60">
        <v>-15.29</v>
      </c>
      <c r="Z6" s="61">
        <v>249150315</v>
      </c>
    </row>
    <row r="7" spans="1:26" ht="13.5">
      <c r="A7" s="57" t="s">
        <v>33</v>
      </c>
      <c r="B7" s="18">
        <v>3268070</v>
      </c>
      <c r="C7" s="18">
        <v>0</v>
      </c>
      <c r="D7" s="58">
        <v>2199230</v>
      </c>
      <c r="E7" s="59">
        <v>2199230</v>
      </c>
      <c r="F7" s="59">
        <v>119264</v>
      </c>
      <c r="G7" s="59">
        <v>278784</v>
      </c>
      <c r="H7" s="59">
        <v>264515</v>
      </c>
      <c r="I7" s="59">
        <v>662563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662563</v>
      </c>
      <c r="W7" s="59">
        <v>549807</v>
      </c>
      <c r="X7" s="59">
        <v>112756</v>
      </c>
      <c r="Y7" s="60">
        <v>20.51</v>
      </c>
      <c r="Z7" s="61">
        <v>2199230</v>
      </c>
    </row>
    <row r="8" spans="1:26" ht="13.5">
      <c r="A8" s="57" t="s">
        <v>34</v>
      </c>
      <c r="B8" s="18">
        <v>89628566</v>
      </c>
      <c r="C8" s="18">
        <v>0</v>
      </c>
      <c r="D8" s="58">
        <v>72271360</v>
      </c>
      <c r="E8" s="59">
        <v>72271360</v>
      </c>
      <c r="F8" s="59">
        <v>4611085</v>
      </c>
      <c r="G8" s="59">
        <v>4623207</v>
      </c>
      <c r="H8" s="59">
        <v>4795225</v>
      </c>
      <c r="I8" s="59">
        <v>14029517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14029517</v>
      </c>
      <c r="W8" s="59">
        <v>14866385</v>
      </c>
      <c r="X8" s="59">
        <v>-836868</v>
      </c>
      <c r="Y8" s="60">
        <v>-5.63</v>
      </c>
      <c r="Z8" s="61">
        <v>72271360</v>
      </c>
    </row>
    <row r="9" spans="1:26" ht="13.5">
      <c r="A9" s="57" t="s">
        <v>35</v>
      </c>
      <c r="B9" s="18">
        <v>30865783</v>
      </c>
      <c r="C9" s="18">
        <v>0</v>
      </c>
      <c r="D9" s="58">
        <v>27668090</v>
      </c>
      <c r="E9" s="59">
        <v>27668090</v>
      </c>
      <c r="F9" s="59">
        <v>1772880</v>
      </c>
      <c r="G9" s="59">
        <v>2174173</v>
      </c>
      <c r="H9" s="59">
        <v>1645781</v>
      </c>
      <c r="I9" s="59">
        <v>5592834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5592834</v>
      </c>
      <c r="W9" s="59">
        <v>6916054</v>
      </c>
      <c r="X9" s="59">
        <v>-1323220</v>
      </c>
      <c r="Y9" s="60">
        <v>-19.13</v>
      </c>
      <c r="Z9" s="61">
        <v>27668090</v>
      </c>
    </row>
    <row r="10" spans="1:26" ht="25.5">
      <c r="A10" s="62" t="s">
        <v>105</v>
      </c>
      <c r="B10" s="63">
        <f>SUM(B5:B9)</f>
        <v>396726135</v>
      </c>
      <c r="C10" s="63">
        <f>SUM(C5:C9)</f>
        <v>0</v>
      </c>
      <c r="D10" s="64">
        <f aca="true" t="shared" si="0" ref="D10:Z10">SUM(D5:D9)</f>
        <v>401861435</v>
      </c>
      <c r="E10" s="65">
        <f t="shared" si="0"/>
        <v>401861435</v>
      </c>
      <c r="F10" s="65">
        <f t="shared" si="0"/>
        <v>79349191</v>
      </c>
      <c r="G10" s="65">
        <f t="shared" si="0"/>
        <v>25767098</v>
      </c>
      <c r="H10" s="65">
        <f t="shared" si="0"/>
        <v>27244527</v>
      </c>
      <c r="I10" s="65">
        <f t="shared" si="0"/>
        <v>132360816</v>
      </c>
      <c r="J10" s="65">
        <f t="shared" si="0"/>
        <v>0</v>
      </c>
      <c r="K10" s="65">
        <f t="shared" si="0"/>
        <v>0</v>
      </c>
      <c r="L10" s="65">
        <f t="shared" si="0"/>
        <v>0</v>
      </c>
      <c r="M10" s="65">
        <f t="shared" si="0"/>
        <v>0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132360816</v>
      </c>
      <c r="W10" s="65">
        <f t="shared" si="0"/>
        <v>101930312</v>
      </c>
      <c r="X10" s="65">
        <f t="shared" si="0"/>
        <v>30430504</v>
      </c>
      <c r="Y10" s="66">
        <f>+IF(W10&lt;&gt;0,(X10/W10)*100,0)</f>
        <v>29.854224325341022</v>
      </c>
      <c r="Z10" s="67">
        <f t="shared" si="0"/>
        <v>401861435</v>
      </c>
    </row>
    <row r="11" spans="1:26" ht="13.5">
      <c r="A11" s="57" t="s">
        <v>36</v>
      </c>
      <c r="B11" s="18">
        <v>105569747</v>
      </c>
      <c r="C11" s="18">
        <v>0</v>
      </c>
      <c r="D11" s="58">
        <v>121034014</v>
      </c>
      <c r="E11" s="59">
        <v>121034014</v>
      </c>
      <c r="F11" s="59">
        <v>9150549</v>
      </c>
      <c r="G11" s="59">
        <v>9512205</v>
      </c>
      <c r="H11" s="59">
        <v>9192295</v>
      </c>
      <c r="I11" s="59">
        <v>27855049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27855049</v>
      </c>
      <c r="W11" s="59">
        <v>30771841</v>
      </c>
      <c r="X11" s="59">
        <v>-2916792</v>
      </c>
      <c r="Y11" s="60">
        <v>-9.48</v>
      </c>
      <c r="Z11" s="61">
        <v>121034014</v>
      </c>
    </row>
    <row r="12" spans="1:26" ht="13.5">
      <c r="A12" s="57" t="s">
        <v>37</v>
      </c>
      <c r="B12" s="18">
        <v>7788802</v>
      </c>
      <c r="C12" s="18">
        <v>0</v>
      </c>
      <c r="D12" s="58">
        <v>8363875</v>
      </c>
      <c r="E12" s="59">
        <v>8363875</v>
      </c>
      <c r="F12" s="59">
        <v>643689</v>
      </c>
      <c r="G12" s="59">
        <v>643689</v>
      </c>
      <c r="H12" s="59">
        <v>643689</v>
      </c>
      <c r="I12" s="59">
        <v>1931067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1931067</v>
      </c>
      <c r="W12" s="59">
        <v>1962732</v>
      </c>
      <c r="X12" s="59">
        <v>-31665</v>
      </c>
      <c r="Y12" s="60">
        <v>-1.61</v>
      </c>
      <c r="Z12" s="61">
        <v>8363875</v>
      </c>
    </row>
    <row r="13" spans="1:26" ht="13.5">
      <c r="A13" s="57" t="s">
        <v>106</v>
      </c>
      <c r="B13" s="18">
        <v>16253194</v>
      </c>
      <c r="C13" s="18">
        <v>0</v>
      </c>
      <c r="D13" s="58">
        <v>17000000</v>
      </c>
      <c r="E13" s="59">
        <v>17000000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3200088</v>
      </c>
      <c r="X13" s="59">
        <v>-3200088</v>
      </c>
      <c r="Y13" s="60">
        <v>-100</v>
      </c>
      <c r="Z13" s="61">
        <v>17000000</v>
      </c>
    </row>
    <row r="14" spans="1:26" ht="13.5">
      <c r="A14" s="57" t="s">
        <v>38</v>
      </c>
      <c r="B14" s="18">
        <v>12373062</v>
      </c>
      <c r="C14" s="18">
        <v>0</v>
      </c>
      <c r="D14" s="58">
        <v>13084739</v>
      </c>
      <c r="E14" s="59">
        <v>13084739</v>
      </c>
      <c r="F14" s="59">
        <v>391797</v>
      </c>
      <c r="G14" s="59">
        <v>553463</v>
      </c>
      <c r="H14" s="59">
        <v>2211002</v>
      </c>
      <c r="I14" s="59">
        <v>3156262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3156262</v>
      </c>
      <c r="W14" s="59">
        <v>3212219</v>
      </c>
      <c r="X14" s="59">
        <v>-55957</v>
      </c>
      <c r="Y14" s="60">
        <v>-1.74</v>
      </c>
      <c r="Z14" s="61">
        <v>13084739</v>
      </c>
    </row>
    <row r="15" spans="1:26" ht="13.5">
      <c r="A15" s="57" t="s">
        <v>39</v>
      </c>
      <c r="B15" s="18">
        <v>125406539</v>
      </c>
      <c r="C15" s="18">
        <v>0</v>
      </c>
      <c r="D15" s="58">
        <v>147149999</v>
      </c>
      <c r="E15" s="59">
        <v>147149999</v>
      </c>
      <c r="F15" s="59">
        <v>0</v>
      </c>
      <c r="G15" s="59">
        <v>15590163</v>
      </c>
      <c r="H15" s="59">
        <v>14250202</v>
      </c>
      <c r="I15" s="59">
        <v>29840365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29840365</v>
      </c>
      <c r="W15" s="59">
        <v>36787500</v>
      </c>
      <c r="X15" s="59">
        <v>-6947135</v>
      </c>
      <c r="Y15" s="60">
        <v>-18.88</v>
      </c>
      <c r="Z15" s="61">
        <v>147149999</v>
      </c>
    </row>
    <row r="16" spans="1:26" ht="13.5">
      <c r="A16" s="68" t="s">
        <v>40</v>
      </c>
      <c r="B16" s="18">
        <v>812208</v>
      </c>
      <c r="C16" s="18">
        <v>0</v>
      </c>
      <c r="D16" s="58">
        <v>854890</v>
      </c>
      <c r="E16" s="59">
        <v>854890</v>
      </c>
      <c r="F16" s="59">
        <v>26500</v>
      </c>
      <c r="G16" s="59">
        <v>189693</v>
      </c>
      <c r="H16" s="59">
        <v>44500</v>
      </c>
      <c r="I16" s="59">
        <v>260693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260693</v>
      </c>
      <c r="W16" s="59">
        <v>213723</v>
      </c>
      <c r="X16" s="59">
        <v>46970</v>
      </c>
      <c r="Y16" s="60">
        <v>21.98</v>
      </c>
      <c r="Z16" s="61">
        <v>854890</v>
      </c>
    </row>
    <row r="17" spans="1:26" ht="13.5">
      <c r="A17" s="57" t="s">
        <v>41</v>
      </c>
      <c r="B17" s="18">
        <v>113091950</v>
      </c>
      <c r="C17" s="18">
        <v>0</v>
      </c>
      <c r="D17" s="58">
        <v>89079291</v>
      </c>
      <c r="E17" s="59">
        <v>89079291</v>
      </c>
      <c r="F17" s="59">
        <v>4032440</v>
      </c>
      <c r="G17" s="59">
        <v>4775263</v>
      </c>
      <c r="H17" s="59">
        <v>5170244</v>
      </c>
      <c r="I17" s="59">
        <v>13977947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13977947</v>
      </c>
      <c r="W17" s="59">
        <v>19052308</v>
      </c>
      <c r="X17" s="59">
        <v>-5074361</v>
      </c>
      <c r="Y17" s="60">
        <v>-26.63</v>
      </c>
      <c r="Z17" s="61">
        <v>89079291</v>
      </c>
    </row>
    <row r="18" spans="1:26" ht="13.5">
      <c r="A18" s="69" t="s">
        <v>42</v>
      </c>
      <c r="B18" s="70">
        <f>SUM(B11:B17)</f>
        <v>381295502</v>
      </c>
      <c r="C18" s="70">
        <f>SUM(C11:C17)</f>
        <v>0</v>
      </c>
      <c r="D18" s="71">
        <f aca="true" t="shared" si="1" ref="D18:Z18">SUM(D11:D17)</f>
        <v>396566808</v>
      </c>
      <c r="E18" s="72">
        <f t="shared" si="1"/>
        <v>396566808</v>
      </c>
      <c r="F18" s="72">
        <f t="shared" si="1"/>
        <v>14244975</v>
      </c>
      <c r="G18" s="72">
        <f t="shared" si="1"/>
        <v>31264476</v>
      </c>
      <c r="H18" s="72">
        <f t="shared" si="1"/>
        <v>31511932</v>
      </c>
      <c r="I18" s="72">
        <f t="shared" si="1"/>
        <v>77021383</v>
      </c>
      <c r="J18" s="72">
        <f t="shared" si="1"/>
        <v>0</v>
      </c>
      <c r="K18" s="72">
        <f t="shared" si="1"/>
        <v>0</v>
      </c>
      <c r="L18" s="72">
        <f t="shared" si="1"/>
        <v>0</v>
      </c>
      <c r="M18" s="72">
        <f t="shared" si="1"/>
        <v>0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77021383</v>
      </c>
      <c r="W18" s="72">
        <f t="shared" si="1"/>
        <v>95200411</v>
      </c>
      <c r="X18" s="72">
        <f t="shared" si="1"/>
        <v>-18179028</v>
      </c>
      <c r="Y18" s="66">
        <f>+IF(W18&lt;&gt;0,(X18/W18)*100,0)</f>
        <v>-19.095535207300735</v>
      </c>
      <c r="Z18" s="73">
        <f t="shared" si="1"/>
        <v>396566808</v>
      </c>
    </row>
    <row r="19" spans="1:26" ht="13.5">
      <c r="A19" s="69" t="s">
        <v>43</v>
      </c>
      <c r="B19" s="74">
        <f>+B10-B18</f>
        <v>15430633</v>
      </c>
      <c r="C19" s="74">
        <f>+C10-C18</f>
        <v>0</v>
      </c>
      <c r="D19" s="75">
        <f aca="true" t="shared" si="2" ref="D19:Z19">+D10-D18</f>
        <v>5294627</v>
      </c>
      <c r="E19" s="76">
        <f t="shared" si="2"/>
        <v>5294627</v>
      </c>
      <c r="F19" s="76">
        <f t="shared" si="2"/>
        <v>65104216</v>
      </c>
      <c r="G19" s="76">
        <f t="shared" si="2"/>
        <v>-5497378</v>
      </c>
      <c r="H19" s="76">
        <f t="shared" si="2"/>
        <v>-4267405</v>
      </c>
      <c r="I19" s="76">
        <f t="shared" si="2"/>
        <v>55339433</v>
      </c>
      <c r="J19" s="76">
        <f t="shared" si="2"/>
        <v>0</v>
      </c>
      <c r="K19" s="76">
        <f t="shared" si="2"/>
        <v>0</v>
      </c>
      <c r="L19" s="76">
        <f t="shared" si="2"/>
        <v>0</v>
      </c>
      <c r="M19" s="76">
        <f t="shared" si="2"/>
        <v>0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55339433</v>
      </c>
      <c r="W19" s="76">
        <f>IF(E10=E18,0,W10-W18)</f>
        <v>6729901</v>
      </c>
      <c r="X19" s="76">
        <f t="shared" si="2"/>
        <v>48609532</v>
      </c>
      <c r="Y19" s="77">
        <f>+IF(W19&lt;&gt;0,(X19/W19)*100,0)</f>
        <v>722.2919326747897</v>
      </c>
      <c r="Z19" s="78">
        <f t="shared" si="2"/>
        <v>5294627</v>
      </c>
    </row>
    <row r="20" spans="1:26" ht="13.5">
      <c r="A20" s="57" t="s">
        <v>44</v>
      </c>
      <c r="B20" s="18">
        <v>48136433</v>
      </c>
      <c r="C20" s="18">
        <v>0</v>
      </c>
      <c r="D20" s="58">
        <v>45796184</v>
      </c>
      <c r="E20" s="59">
        <v>45796184</v>
      </c>
      <c r="F20" s="59">
        <v>0</v>
      </c>
      <c r="G20" s="59">
        <v>80265</v>
      </c>
      <c r="H20" s="59">
        <v>694520</v>
      </c>
      <c r="I20" s="59">
        <v>774785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774785</v>
      </c>
      <c r="W20" s="59">
        <v>3699912</v>
      </c>
      <c r="X20" s="59">
        <v>-2925127</v>
      </c>
      <c r="Y20" s="60">
        <v>-79.06</v>
      </c>
      <c r="Z20" s="61">
        <v>45796184</v>
      </c>
    </row>
    <row r="21" spans="1:26" ht="13.5">
      <c r="A21" s="57" t="s">
        <v>107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>
        <v>0</v>
      </c>
      <c r="X21" s="81">
        <v>0</v>
      </c>
      <c r="Y21" s="82">
        <v>0</v>
      </c>
      <c r="Z21" s="83">
        <v>0</v>
      </c>
    </row>
    <row r="22" spans="1:26" ht="25.5">
      <c r="A22" s="84" t="s">
        <v>108</v>
      </c>
      <c r="B22" s="85">
        <f>SUM(B19:B21)</f>
        <v>63567066</v>
      </c>
      <c r="C22" s="85">
        <f>SUM(C19:C21)</f>
        <v>0</v>
      </c>
      <c r="D22" s="86">
        <f aca="true" t="shared" si="3" ref="D22:Z22">SUM(D19:D21)</f>
        <v>51090811</v>
      </c>
      <c r="E22" s="87">
        <f t="shared" si="3"/>
        <v>51090811</v>
      </c>
      <c r="F22" s="87">
        <f t="shared" si="3"/>
        <v>65104216</v>
      </c>
      <c r="G22" s="87">
        <f t="shared" si="3"/>
        <v>-5417113</v>
      </c>
      <c r="H22" s="87">
        <f t="shared" si="3"/>
        <v>-3572885</v>
      </c>
      <c r="I22" s="87">
        <f t="shared" si="3"/>
        <v>56114218</v>
      </c>
      <c r="J22" s="87">
        <f t="shared" si="3"/>
        <v>0</v>
      </c>
      <c r="K22" s="87">
        <f t="shared" si="3"/>
        <v>0</v>
      </c>
      <c r="L22" s="87">
        <f t="shared" si="3"/>
        <v>0</v>
      </c>
      <c r="M22" s="87">
        <f t="shared" si="3"/>
        <v>0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56114218</v>
      </c>
      <c r="W22" s="87">
        <f t="shared" si="3"/>
        <v>10429813</v>
      </c>
      <c r="X22" s="87">
        <f t="shared" si="3"/>
        <v>45684405</v>
      </c>
      <c r="Y22" s="88">
        <f>+IF(W22&lt;&gt;0,(X22/W22)*100,0)</f>
        <v>438.01748890416354</v>
      </c>
      <c r="Z22" s="89">
        <f t="shared" si="3"/>
        <v>51090811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63567066</v>
      </c>
      <c r="C24" s="74">
        <f>SUM(C22:C23)</f>
        <v>0</v>
      </c>
      <c r="D24" s="75">
        <f aca="true" t="shared" si="4" ref="D24:Z24">SUM(D22:D23)</f>
        <v>51090811</v>
      </c>
      <c r="E24" s="76">
        <f t="shared" si="4"/>
        <v>51090811</v>
      </c>
      <c r="F24" s="76">
        <f t="shared" si="4"/>
        <v>65104216</v>
      </c>
      <c r="G24" s="76">
        <f t="shared" si="4"/>
        <v>-5417113</v>
      </c>
      <c r="H24" s="76">
        <f t="shared" si="4"/>
        <v>-3572885</v>
      </c>
      <c r="I24" s="76">
        <f t="shared" si="4"/>
        <v>56114218</v>
      </c>
      <c r="J24" s="76">
        <f t="shared" si="4"/>
        <v>0</v>
      </c>
      <c r="K24" s="76">
        <f t="shared" si="4"/>
        <v>0</v>
      </c>
      <c r="L24" s="76">
        <f t="shared" si="4"/>
        <v>0</v>
      </c>
      <c r="M24" s="76">
        <f t="shared" si="4"/>
        <v>0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56114218</v>
      </c>
      <c r="W24" s="76">
        <f t="shared" si="4"/>
        <v>10429813</v>
      </c>
      <c r="X24" s="76">
        <f t="shared" si="4"/>
        <v>45684405</v>
      </c>
      <c r="Y24" s="77">
        <f>+IF(W24&lt;&gt;0,(X24/W24)*100,0)</f>
        <v>438.01748890416354</v>
      </c>
      <c r="Z24" s="78">
        <f t="shared" si="4"/>
        <v>51090811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109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59812792</v>
      </c>
      <c r="C27" s="21">
        <v>0</v>
      </c>
      <c r="D27" s="98">
        <v>62921517</v>
      </c>
      <c r="E27" s="99">
        <v>62921517</v>
      </c>
      <c r="F27" s="99">
        <v>22449</v>
      </c>
      <c r="G27" s="99">
        <v>2092379</v>
      </c>
      <c r="H27" s="99">
        <v>2749266</v>
      </c>
      <c r="I27" s="99">
        <v>4864094</v>
      </c>
      <c r="J27" s="99">
        <v>0</v>
      </c>
      <c r="K27" s="99">
        <v>0</v>
      </c>
      <c r="L27" s="99">
        <v>0</v>
      </c>
      <c r="M27" s="99">
        <v>0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4864094</v>
      </c>
      <c r="W27" s="99">
        <v>3422121</v>
      </c>
      <c r="X27" s="99">
        <v>1441973</v>
      </c>
      <c r="Y27" s="100">
        <v>42.14</v>
      </c>
      <c r="Z27" s="101">
        <v>62921517</v>
      </c>
    </row>
    <row r="28" spans="1:26" ht="13.5">
      <c r="A28" s="102" t="s">
        <v>44</v>
      </c>
      <c r="B28" s="18">
        <v>46308828</v>
      </c>
      <c r="C28" s="18">
        <v>0</v>
      </c>
      <c r="D28" s="58">
        <v>45796184</v>
      </c>
      <c r="E28" s="59">
        <v>45796184</v>
      </c>
      <c r="F28" s="59">
        <v>0</v>
      </c>
      <c r="G28" s="59">
        <v>2006434</v>
      </c>
      <c r="H28" s="59">
        <v>2679365</v>
      </c>
      <c r="I28" s="59">
        <v>4685799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4685799</v>
      </c>
      <c r="W28" s="59">
        <v>0</v>
      </c>
      <c r="X28" s="59">
        <v>4685799</v>
      </c>
      <c r="Y28" s="60">
        <v>0</v>
      </c>
      <c r="Z28" s="61">
        <v>45796184</v>
      </c>
    </row>
    <row r="29" spans="1:26" ht="13.5">
      <c r="A29" s="57" t="s">
        <v>110</v>
      </c>
      <c r="B29" s="18">
        <v>847479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>
        <v>0</v>
      </c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0</v>
      </c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12656483</v>
      </c>
      <c r="C31" s="18">
        <v>0</v>
      </c>
      <c r="D31" s="58">
        <v>17125333</v>
      </c>
      <c r="E31" s="59">
        <v>17125333</v>
      </c>
      <c r="F31" s="59">
        <v>22449</v>
      </c>
      <c r="G31" s="59">
        <v>85945</v>
      </c>
      <c r="H31" s="59">
        <v>69901</v>
      </c>
      <c r="I31" s="59">
        <v>178295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178295</v>
      </c>
      <c r="W31" s="59">
        <v>0</v>
      </c>
      <c r="X31" s="59">
        <v>178295</v>
      </c>
      <c r="Y31" s="60">
        <v>0</v>
      </c>
      <c r="Z31" s="61">
        <v>17125333</v>
      </c>
    </row>
    <row r="32" spans="1:26" ht="13.5">
      <c r="A32" s="69" t="s">
        <v>50</v>
      </c>
      <c r="B32" s="21">
        <f>SUM(B28:B31)</f>
        <v>59812790</v>
      </c>
      <c r="C32" s="21">
        <f>SUM(C28:C31)</f>
        <v>0</v>
      </c>
      <c r="D32" s="98">
        <f aca="true" t="shared" si="5" ref="D32:Z32">SUM(D28:D31)</f>
        <v>62921517</v>
      </c>
      <c r="E32" s="99">
        <f t="shared" si="5"/>
        <v>62921517</v>
      </c>
      <c r="F32" s="99">
        <f t="shared" si="5"/>
        <v>22449</v>
      </c>
      <c r="G32" s="99">
        <f t="shared" si="5"/>
        <v>2092379</v>
      </c>
      <c r="H32" s="99">
        <f t="shared" si="5"/>
        <v>2749266</v>
      </c>
      <c r="I32" s="99">
        <f t="shared" si="5"/>
        <v>4864094</v>
      </c>
      <c r="J32" s="99">
        <f t="shared" si="5"/>
        <v>0</v>
      </c>
      <c r="K32" s="99">
        <f t="shared" si="5"/>
        <v>0</v>
      </c>
      <c r="L32" s="99">
        <f t="shared" si="5"/>
        <v>0</v>
      </c>
      <c r="M32" s="99">
        <f t="shared" si="5"/>
        <v>0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4864094</v>
      </c>
      <c r="W32" s="99">
        <f t="shared" si="5"/>
        <v>0</v>
      </c>
      <c r="X32" s="99">
        <f t="shared" si="5"/>
        <v>4864094</v>
      </c>
      <c r="Y32" s="100">
        <f>+IF(W32&lt;&gt;0,(X32/W32)*100,0)</f>
        <v>0</v>
      </c>
      <c r="Z32" s="101">
        <f t="shared" si="5"/>
        <v>62921517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94412143</v>
      </c>
      <c r="C35" s="18">
        <v>0</v>
      </c>
      <c r="D35" s="58">
        <v>98205341</v>
      </c>
      <c r="E35" s="59">
        <v>98205341</v>
      </c>
      <c r="F35" s="59">
        <v>145235266</v>
      </c>
      <c r="G35" s="59">
        <v>165946215</v>
      </c>
      <c r="H35" s="59">
        <v>152366955</v>
      </c>
      <c r="I35" s="59">
        <v>152366955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152366955</v>
      </c>
      <c r="W35" s="59">
        <v>24551335</v>
      </c>
      <c r="X35" s="59">
        <v>127815620</v>
      </c>
      <c r="Y35" s="60">
        <v>520.61</v>
      </c>
      <c r="Z35" s="61">
        <v>98205341</v>
      </c>
    </row>
    <row r="36" spans="1:26" ht="13.5">
      <c r="A36" s="57" t="s">
        <v>53</v>
      </c>
      <c r="B36" s="18">
        <v>577620644</v>
      </c>
      <c r="C36" s="18">
        <v>0</v>
      </c>
      <c r="D36" s="58">
        <v>699586621</v>
      </c>
      <c r="E36" s="59">
        <v>699586621</v>
      </c>
      <c r="F36" s="59">
        <v>581585450</v>
      </c>
      <c r="G36" s="59">
        <v>577807498</v>
      </c>
      <c r="H36" s="59">
        <v>580545340</v>
      </c>
      <c r="I36" s="59">
        <v>580545340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580545340</v>
      </c>
      <c r="W36" s="59">
        <v>174896655</v>
      </c>
      <c r="X36" s="59">
        <v>405648685</v>
      </c>
      <c r="Y36" s="60">
        <v>231.94</v>
      </c>
      <c r="Z36" s="61">
        <v>699586621</v>
      </c>
    </row>
    <row r="37" spans="1:26" ht="13.5">
      <c r="A37" s="57" t="s">
        <v>54</v>
      </c>
      <c r="B37" s="18">
        <v>38762125</v>
      </c>
      <c r="C37" s="18">
        <v>0</v>
      </c>
      <c r="D37" s="58">
        <v>78565119</v>
      </c>
      <c r="E37" s="59">
        <v>78565119</v>
      </c>
      <c r="F37" s="59">
        <v>46493937</v>
      </c>
      <c r="G37" s="59">
        <v>47113757</v>
      </c>
      <c r="H37" s="59">
        <v>40604668</v>
      </c>
      <c r="I37" s="59">
        <v>40604668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40604668</v>
      </c>
      <c r="W37" s="59">
        <v>19641280</v>
      </c>
      <c r="X37" s="59">
        <v>20963388</v>
      </c>
      <c r="Y37" s="60">
        <v>106.73</v>
      </c>
      <c r="Z37" s="61">
        <v>78565119</v>
      </c>
    </row>
    <row r="38" spans="1:26" ht="13.5">
      <c r="A38" s="57" t="s">
        <v>55</v>
      </c>
      <c r="B38" s="18">
        <v>122894593</v>
      </c>
      <c r="C38" s="18">
        <v>0</v>
      </c>
      <c r="D38" s="58">
        <v>111187789</v>
      </c>
      <c r="E38" s="59">
        <v>111187789</v>
      </c>
      <c r="F38" s="59">
        <v>121738052</v>
      </c>
      <c r="G38" s="59">
        <v>123888665</v>
      </c>
      <c r="H38" s="59">
        <v>121228383</v>
      </c>
      <c r="I38" s="59">
        <v>121228383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121228383</v>
      </c>
      <c r="W38" s="59">
        <v>27796947</v>
      </c>
      <c r="X38" s="59">
        <v>93431436</v>
      </c>
      <c r="Y38" s="60">
        <v>336.12</v>
      </c>
      <c r="Z38" s="61">
        <v>111187789</v>
      </c>
    </row>
    <row r="39" spans="1:26" ht="13.5">
      <c r="A39" s="57" t="s">
        <v>56</v>
      </c>
      <c r="B39" s="18">
        <v>510376070</v>
      </c>
      <c r="C39" s="18">
        <v>0</v>
      </c>
      <c r="D39" s="58">
        <v>608039054</v>
      </c>
      <c r="E39" s="59">
        <v>608039054</v>
      </c>
      <c r="F39" s="59">
        <v>558588727</v>
      </c>
      <c r="G39" s="59">
        <v>572751291</v>
      </c>
      <c r="H39" s="59">
        <v>571079244</v>
      </c>
      <c r="I39" s="59">
        <v>571079244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571079244</v>
      </c>
      <c r="W39" s="59">
        <v>152009764</v>
      </c>
      <c r="X39" s="59">
        <v>419069480</v>
      </c>
      <c r="Y39" s="60">
        <v>275.69</v>
      </c>
      <c r="Z39" s="61">
        <v>608039054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110935038</v>
      </c>
      <c r="C42" s="18">
        <v>0</v>
      </c>
      <c r="D42" s="58">
        <v>74938390</v>
      </c>
      <c r="E42" s="59">
        <v>74938390</v>
      </c>
      <c r="F42" s="59">
        <v>28685590</v>
      </c>
      <c r="G42" s="59">
        <v>1473384</v>
      </c>
      <c r="H42" s="59">
        <v>7864043</v>
      </c>
      <c r="I42" s="59">
        <v>38023017</v>
      </c>
      <c r="J42" s="59">
        <v>0</v>
      </c>
      <c r="K42" s="59">
        <v>0</v>
      </c>
      <c r="L42" s="59">
        <v>0</v>
      </c>
      <c r="M42" s="59">
        <v>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38023017</v>
      </c>
      <c r="W42" s="59">
        <v>23616697</v>
      </c>
      <c r="X42" s="59">
        <v>14406320</v>
      </c>
      <c r="Y42" s="60">
        <v>61</v>
      </c>
      <c r="Z42" s="61">
        <v>74938390</v>
      </c>
    </row>
    <row r="43" spans="1:26" ht="13.5">
      <c r="A43" s="57" t="s">
        <v>59</v>
      </c>
      <c r="B43" s="18">
        <v>-101349460</v>
      </c>
      <c r="C43" s="18">
        <v>0</v>
      </c>
      <c r="D43" s="58">
        <v>-62921110</v>
      </c>
      <c r="E43" s="59">
        <v>-62921110</v>
      </c>
      <c r="F43" s="59">
        <v>-2746099</v>
      </c>
      <c r="G43" s="59">
        <v>-87860</v>
      </c>
      <c r="H43" s="59">
        <v>-1889873</v>
      </c>
      <c r="I43" s="59">
        <v>-4723832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-4723832</v>
      </c>
      <c r="W43" s="59">
        <v>-5261091</v>
      </c>
      <c r="X43" s="59">
        <v>537259</v>
      </c>
      <c r="Y43" s="60">
        <v>-10.21</v>
      </c>
      <c r="Z43" s="61">
        <v>-62921110</v>
      </c>
    </row>
    <row r="44" spans="1:26" ht="13.5">
      <c r="A44" s="57" t="s">
        <v>60</v>
      </c>
      <c r="B44" s="18">
        <v>-7375956</v>
      </c>
      <c r="C44" s="18">
        <v>0</v>
      </c>
      <c r="D44" s="58">
        <v>-8049941</v>
      </c>
      <c r="E44" s="59">
        <v>-8049941</v>
      </c>
      <c r="F44" s="59">
        <v>39567</v>
      </c>
      <c r="G44" s="59">
        <v>134833</v>
      </c>
      <c r="H44" s="59">
        <v>-3172293</v>
      </c>
      <c r="I44" s="59">
        <v>-2997893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-2997893</v>
      </c>
      <c r="W44" s="59">
        <v>-3206415</v>
      </c>
      <c r="X44" s="59">
        <v>208522</v>
      </c>
      <c r="Y44" s="60">
        <v>-6.5</v>
      </c>
      <c r="Z44" s="61">
        <v>-8049941</v>
      </c>
    </row>
    <row r="45" spans="1:26" ht="13.5">
      <c r="A45" s="69" t="s">
        <v>61</v>
      </c>
      <c r="B45" s="21">
        <v>33062877</v>
      </c>
      <c r="C45" s="21">
        <v>0</v>
      </c>
      <c r="D45" s="98">
        <v>47433339</v>
      </c>
      <c r="E45" s="99">
        <v>47433339</v>
      </c>
      <c r="F45" s="99">
        <v>59041935</v>
      </c>
      <c r="G45" s="99">
        <v>60562292</v>
      </c>
      <c r="H45" s="99">
        <v>63364169</v>
      </c>
      <c r="I45" s="99">
        <v>63364169</v>
      </c>
      <c r="J45" s="99">
        <v>0</v>
      </c>
      <c r="K45" s="99">
        <v>0</v>
      </c>
      <c r="L45" s="99">
        <v>0</v>
      </c>
      <c r="M45" s="99">
        <v>0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63364169</v>
      </c>
      <c r="W45" s="99">
        <v>58615191</v>
      </c>
      <c r="X45" s="99">
        <v>4748978</v>
      </c>
      <c r="Y45" s="100">
        <v>8.1</v>
      </c>
      <c r="Z45" s="101">
        <v>47433339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111</v>
      </c>
      <c r="B47" s="114" t="s">
        <v>96</v>
      </c>
      <c r="C47" s="114"/>
      <c r="D47" s="115" t="s">
        <v>97</v>
      </c>
      <c r="E47" s="116" t="s">
        <v>98</v>
      </c>
      <c r="F47" s="117"/>
      <c r="G47" s="117"/>
      <c r="H47" s="117"/>
      <c r="I47" s="118" t="s">
        <v>99</v>
      </c>
      <c r="J47" s="117"/>
      <c r="K47" s="117"/>
      <c r="L47" s="117"/>
      <c r="M47" s="119"/>
      <c r="N47" s="119"/>
      <c r="O47" s="119"/>
      <c r="P47" s="119"/>
      <c r="Q47" s="119"/>
      <c r="R47" s="119"/>
      <c r="S47" s="119"/>
      <c r="T47" s="119"/>
      <c r="U47" s="119"/>
      <c r="V47" s="118" t="s">
        <v>100</v>
      </c>
      <c r="W47" s="118" t="s">
        <v>101</v>
      </c>
      <c r="X47" s="118" t="s">
        <v>102</v>
      </c>
      <c r="Y47" s="118" t="s">
        <v>103</v>
      </c>
      <c r="Z47" s="120" t="s">
        <v>104</v>
      </c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63620273</v>
      </c>
      <c r="C49" s="51">
        <v>0</v>
      </c>
      <c r="D49" s="128">
        <v>3019881</v>
      </c>
      <c r="E49" s="53">
        <v>2819407</v>
      </c>
      <c r="F49" s="53">
        <v>0</v>
      </c>
      <c r="G49" s="53">
        <v>0</v>
      </c>
      <c r="H49" s="53">
        <v>0</v>
      </c>
      <c r="I49" s="53">
        <v>2101397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2198098</v>
      </c>
      <c r="W49" s="53">
        <v>2214995</v>
      </c>
      <c r="X49" s="53">
        <v>11790128</v>
      </c>
      <c r="Y49" s="53">
        <v>65604540</v>
      </c>
      <c r="Z49" s="129">
        <v>153368719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1591501</v>
      </c>
      <c r="C51" s="51">
        <v>0</v>
      </c>
      <c r="D51" s="128">
        <v>3575</v>
      </c>
      <c r="E51" s="53">
        <v>69849</v>
      </c>
      <c r="F51" s="53">
        <v>0</v>
      </c>
      <c r="G51" s="53">
        <v>0</v>
      </c>
      <c r="H51" s="53">
        <v>0</v>
      </c>
      <c r="I51" s="53">
        <v>1863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1863</v>
      </c>
      <c r="W51" s="53">
        <v>0</v>
      </c>
      <c r="X51" s="53">
        <v>0</v>
      </c>
      <c r="Y51" s="53">
        <v>10344</v>
      </c>
      <c r="Z51" s="129">
        <v>1678995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112</v>
      </c>
      <c r="B58" s="5">
        <f>IF(B67=0,0,+(B76/B67)*100)</f>
        <v>99.80433572256445</v>
      </c>
      <c r="C58" s="5">
        <f>IF(C67=0,0,+(C76/C67)*100)</f>
        <v>0</v>
      </c>
      <c r="D58" s="6">
        <f aca="true" t="shared" si="6" ref="D58:Z58">IF(D67=0,0,+(D76/D67)*100)</f>
        <v>95.63121965421976</v>
      </c>
      <c r="E58" s="7">
        <f t="shared" si="6"/>
        <v>95.63121965421976</v>
      </c>
      <c r="F58" s="7">
        <f t="shared" si="6"/>
        <v>30.299833184493462</v>
      </c>
      <c r="G58" s="7">
        <f t="shared" si="6"/>
        <v>135.08623207246103</v>
      </c>
      <c r="H58" s="7">
        <f t="shared" si="6"/>
        <v>184.12748543384555</v>
      </c>
      <c r="I58" s="7">
        <f t="shared" si="6"/>
        <v>76.39815832732596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76.39815832732596</v>
      </c>
      <c r="W58" s="7">
        <f t="shared" si="6"/>
        <v>112.3766232528945</v>
      </c>
      <c r="X58" s="7">
        <f t="shared" si="6"/>
        <v>0</v>
      </c>
      <c r="Y58" s="7">
        <f t="shared" si="6"/>
        <v>0</v>
      </c>
      <c r="Z58" s="8">
        <f t="shared" si="6"/>
        <v>95.63121965421976</v>
      </c>
    </row>
    <row r="59" spans="1:26" ht="13.5">
      <c r="A59" s="36" t="s">
        <v>31</v>
      </c>
      <c r="B59" s="9">
        <f aca="true" t="shared" si="7" ref="B59:Z66">IF(B68=0,0,+(B77/B68)*100)</f>
        <v>92.15970483232726</v>
      </c>
      <c r="C59" s="9">
        <f t="shared" si="7"/>
        <v>0</v>
      </c>
      <c r="D59" s="2">
        <f t="shared" si="7"/>
        <v>94.25563675838382</v>
      </c>
      <c r="E59" s="10">
        <f t="shared" si="7"/>
        <v>94.25563675838382</v>
      </c>
      <c r="F59" s="10">
        <f t="shared" si="7"/>
        <v>4.912022971906873</v>
      </c>
      <c r="G59" s="10">
        <f t="shared" si="7"/>
        <v>-1296.3618253232528</v>
      </c>
      <c r="H59" s="10">
        <f t="shared" si="7"/>
        <v>-6640.431084621236</v>
      </c>
      <c r="I59" s="10">
        <f t="shared" si="7"/>
        <v>43.13149066362234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43.13149066362234</v>
      </c>
      <c r="W59" s="10">
        <f t="shared" si="7"/>
        <v>243.86743105987185</v>
      </c>
      <c r="X59" s="10">
        <f t="shared" si="7"/>
        <v>0</v>
      </c>
      <c r="Y59" s="10">
        <f t="shared" si="7"/>
        <v>0</v>
      </c>
      <c r="Z59" s="11">
        <f t="shared" si="7"/>
        <v>94.25563675838382</v>
      </c>
    </row>
    <row r="60" spans="1:26" ht="13.5">
      <c r="A60" s="37" t="s">
        <v>32</v>
      </c>
      <c r="B60" s="12">
        <f t="shared" si="7"/>
        <v>103.65956127270447</v>
      </c>
      <c r="C60" s="12">
        <f t="shared" si="7"/>
        <v>0</v>
      </c>
      <c r="D60" s="3">
        <f t="shared" si="7"/>
        <v>95.82424128181415</v>
      </c>
      <c r="E60" s="13">
        <f t="shared" si="7"/>
        <v>95.82424128181415</v>
      </c>
      <c r="F60" s="13">
        <f t="shared" si="7"/>
        <v>94.08490468263125</v>
      </c>
      <c r="G60" s="13">
        <f t="shared" si="7"/>
        <v>103.22271071107339</v>
      </c>
      <c r="H60" s="13">
        <f t="shared" si="7"/>
        <v>118.80089347514348</v>
      </c>
      <c r="I60" s="13">
        <f t="shared" si="7"/>
        <v>105.39180217904429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105.39180217904429</v>
      </c>
      <c r="W60" s="13">
        <f t="shared" si="7"/>
        <v>104.24483661108684</v>
      </c>
      <c r="X60" s="13">
        <f t="shared" si="7"/>
        <v>0</v>
      </c>
      <c r="Y60" s="13">
        <f t="shared" si="7"/>
        <v>0</v>
      </c>
      <c r="Z60" s="14">
        <f t="shared" si="7"/>
        <v>95.82424128181415</v>
      </c>
    </row>
    <row r="61" spans="1:26" ht="13.5">
      <c r="A61" s="38" t="s">
        <v>113</v>
      </c>
      <c r="B61" s="12">
        <f t="shared" si="7"/>
        <v>81.00976865072496</v>
      </c>
      <c r="C61" s="12">
        <f t="shared" si="7"/>
        <v>0</v>
      </c>
      <c r="D61" s="3">
        <f t="shared" si="7"/>
        <v>98.85861692312355</v>
      </c>
      <c r="E61" s="13">
        <f t="shared" si="7"/>
        <v>98.85861692312355</v>
      </c>
      <c r="F61" s="13">
        <f t="shared" si="7"/>
        <v>69.994051392745</v>
      </c>
      <c r="G61" s="13">
        <f t="shared" si="7"/>
        <v>72.60684265332632</v>
      </c>
      <c r="H61" s="13">
        <f t="shared" si="7"/>
        <v>101.22403646246553</v>
      </c>
      <c r="I61" s="13">
        <f t="shared" si="7"/>
        <v>81.0061435629634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81.0061435629634</v>
      </c>
      <c r="W61" s="13">
        <f t="shared" si="7"/>
        <v>99.23188065897368</v>
      </c>
      <c r="X61" s="13">
        <f t="shared" si="7"/>
        <v>0</v>
      </c>
      <c r="Y61" s="13">
        <f t="shared" si="7"/>
        <v>0</v>
      </c>
      <c r="Z61" s="14">
        <f t="shared" si="7"/>
        <v>98.85861692312355</v>
      </c>
    </row>
    <row r="62" spans="1:26" ht="13.5">
      <c r="A62" s="38" t="s">
        <v>114</v>
      </c>
      <c r="B62" s="12">
        <f t="shared" si="7"/>
        <v>73.45370869791739</v>
      </c>
      <c r="C62" s="12">
        <f t="shared" si="7"/>
        <v>0</v>
      </c>
      <c r="D62" s="3">
        <f t="shared" si="7"/>
        <v>86.87086841592901</v>
      </c>
      <c r="E62" s="13">
        <f t="shared" si="7"/>
        <v>86.87086841592901</v>
      </c>
      <c r="F62" s="13">
        <f t="shared" si="7"/>
        <v>128.17189193377246</v>
      </c>
      <c r="G62" s="13">
        <f t="shared" si="7"/>
        <v>118.27366948386057</v>
      </c>
      <c r="H62" s="13">
        <f t="shared" si="7"/>
        <v>123.15978576328173</v>
      </c>
      <c r="I62" s="13">
        <f t="shared" si="7"/>
        <v>123.43620249624396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123.43620249624396</v>
      </c>
      <c r="W62" s="13">
        <f t="shared" si="7"/>
        <v>67.97746072678801</v>
      </c>
      <c r="X62" s="13">
        <f t="shared" si="7"/>
        <v>0</v>
      </c>
      <c r="Y62" s="13">
        <f t="shared" si="7"/>
        <v>0</v>
      </c>
      <c r="Z62" s="14">
        <f t="shared" si="7"/>
        <v>86.87086841592901</v>
      </c>
    </row>
    <row r="63" spans="1:26" ht="13.5">
      <c r="A63" s="38" t="s">
        <v>115</v>
      </c>
      <c r="B63" s="12">
        <f t="shared" si="7"/>
        <v>128.0366720693503</v>
      </c>
      <c r="C63" s="12">
        <f t="shared" si="7"/>
        <v>0</v>
      </c>
      <c r="D63" s="3">
        <f t="shared" si="7"/>
        <v>91.40369373359157</v>
      </c>
      <c r="E63" s="13">
        <f t="shared" si="7"/>
        <v>91.40369373359157</v>
      </c>
      <c r="F63" s="13">
        <f t="shared" si="7"/>
        <v>98.63889703725432</v>
      </c>
      <c r="G63" s="13">
        <f t="shared" si="7"/>
        <v>84.56378545430171</v>
      </c>
      <c r="H63" s="13">
        <f t="shared" si="7"/>
        <v>98.48150898104095</v>
      </c>
      <c r="I63" s="13">
        <f t="shared" si="7"/>
        <v>94.14295682301099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94.14295682301099</v>
      </c>
      <c r="W63" s="13">
        <f t="shared" si="7"/>
        <v>87.55303385991509</v>
      </c>
      <c r="X63" s="13">
        <f t="shared" si="7"/>
        <v>0</v>
      </c>
      <c r="Y63" s="13">
        <f t="shared" si="7"/>
        <v>0</v>
      </c>
      <c r="Z63" s="14">
        <f t="shared" si="7"/>
        <v>91.40369373359157</v>
      </c>
    </row>
    <row r="64" spans="1:26" ht="13.5">
      <c r="A64" s="38" t="s">
        <v>116</v>
      </c>
      <c r="B64" s="12">
        <f t="shared" si="7"/>
        <v>101.75353927502562</v>
      </c>
      <c r="C64" s="12">
        <f t="shared" si="7"/>
        <v>0</v>
      </c>
      <c r="D64" s="3">
        <f t="shared" si="7"/>
        <v>84.4084172142953</v>
      </c>
      <c r="E64" s="13">
        <f t="shared" si="7"/>
        <v>84.4084172142953</v>
      </c>
      <c r="F64" s="13">
        <f t="shared" si="7"/>
        <v>102.91931432864772</v>
      </c>
      <c r="G64" s="13">
        <f t="shared" si="7"/>
        <v>106.12624001519622</v>
      </c>
      <c r="H64" s="13">
        <f t="shared" si="7"/>
        <v>97.73750936596703</v>
      </c>
      <c r="I64" s="13">
        <f t="shared" si="7"/>
        <v>102.03075299849493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102.03075299849493</v>
      </c>
      <c r="W64" s="13">
        <f t="shared" si="7"/>
        <v>59.523380422275515</v>
      </c>
      <c r="X64" s="13">
        <f t="shared" si="7"/>
        <v>0</v>
      </c>
      <c r="Y64" s="13">
        <f t="shared" si="7"/>
        <v>0</v>
      </c>
      <c r="Z64" s="14">
        <f t="shared" si="7"/>
        <v>84.4084172142953</v>
      </c>
    </row>
    <row r="65" spans="1:26" ht="13.5">
      <c r="A65" s="38" t="s">
        <v>117</v>
      </c>
      <c r="B65" s="12">
        <f t="shared" si="7"/>
        <v>49381.44300722801</v>
      </c>
      <c r="C65" s="12">
        <f t="shared" si="7"/>
        <v>0</v>
      </c>
      <c r="D65" s="3">
        <f t="shared" si="7"/>
        <v>99.63503808487486</v>
      </c>
      <c r="E65" s="13">
        <f t="shared" si="7"/>
        <v>99.63503808487486</v>
      </c>
      <c r="F65" s="13">
        <f t="shared" si="7"/>
        <v>230646.63422546632</v>
      </c>
      <c r="G65" s="13">
        <f t="shared" si="7"/>
        <v>69352.45582752471</v>
      </c>
      <c r="H65" s="13">
        <f t="shared" si="7"/>
        <v>53572.37801912789</v>
      </c>
      <c r="I65" s="13">
        <f t="shared" si="7"/>
        <v>76833.73369685358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76833.73369685358</v>
      </c>
      <c r="W65" s="13">
        <f t="shared" si="7"/>
        <v>49.8074660606231</v>
      </c>
      <c r="X65" s="13">
        <f t="shared" si="7"/>
        <v>0</v>
      </c>
      <c r="Y65" s="13">
        <f t="shared" si="7"/>
        <v>0</v>
      </c>
      <c r="Z65" s="14">
        <f t="shared" si="7"/>
        <v>99.63503808487486</v>
      </c>
    </row>
    <row r="66" spans="1:26" ht="13.5">
      <c r="A66" s="39" t="s">
        <v>118</v>
      </c>
      <c r="B66" s="15">
        <f t="shared" si="7"/>
        <v>16.9927241814087</v>
      </c>
      <c r="C66" s="15">
        <f t="shared" si="7"/>
        <v>0</v>
      </c>
      <c r="D66" s="4">
        <f t="shared" si="7"/>
        <v>100.00655813843477</v>
      </c>
      <c r="E66" s="16">
        <f t="shared" si="7"/>
        <v>100.00655813843477</v>
      </c>
      <c r="F66" s="16">
        <f t="shared" si="7"/>
        <v>14.20048192433508</v>
      </c>
      <c r="G66" s="16">
        <f t="shared" si="7"/>
        <v>12.99464452257409</v>
      </c>
      <c r="H66" s="16">
        <f t="shared" si="7"/>
        <v>130.54734589447435</v>
      </c>
      <c r="I66" s="16">
        <f t="shared" si="7"/>
        <v>46.262986668467356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46.262986668467356</v>
      </c>
      <c r="W66" s="16">
        <f t="shared" si="7"/>
        <v>83.72497262782355</v>
      </c>
      <c r="X66" s="16">
        <f t="shared" si="7"/>
        <v>0</v>
      </c>
      <c r="Y66" s="16">
        <f t="shared" si="7"/>
        <v>0</v>
      </c>
      <c r="Z66" s="17">
        <f t="shared" si="7"/>
        <v>100.00655813843477</v>
      </c>
    </row>
    <row r="67" spans="1:26" ht="13.5" hidden="1">
      <c r="A67" s="40" t="s">
        <v>119</v>
      </c>
      <c r="B67" s="23">
        <v>277782949</v>
      </c>
      <c r="C67" s="23"/>
      <c r="D67" s="24">
        <v>303554355</v>
      </c>
      <c r="E67" s="25">
        <v>303554355</v>
      </c>
      <c r="F67" s="25">
        <v>73310331</v>
      </c>
      <c r="G67" s="25">
        <v>19223358</v>
      </c>
      <c r="H67" s="25">
        <v>20897760</v>
      </c>
      <c r="I67" s="25">
        <v>113431449</v>
      </c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>
        <v>113431449</v>
      </c>
      <c r="W67" s="25">
        <v>75888591</v>
      </c>
      <c r="X67" s="25"/>
      <c r="Y67" s="24"/>
      <c r="Z67" s="26">
        <v>303554355</v>
      </c>
    </row>
    <row r="68" spans="1:26" ht="13.5" hidden="1">
      <c r="A68" s="36" t="s">
        <v>31</v>
      </c>
      <c r="B68" s="18">
        <v>47327134</v>
      </c>
      <c r="C68" s="18"/>
      <c r="D68" s="19">
        <v>49753330</v>
      </c>
      <c r="E68" s="20">
        <v>49753330</v>
      </c>
      <c r="F68" s="20">
        <v>51927078</v>
      </c>
      <c r="G68" s="20">
        <v>-477877</v>
      </c>
      <c r="H68" s="20">
        <v>-201167</v>
      </c>
      <c r="I68" s="20">
        <v>51248034</v>
      </c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>
        <v>51248034</v>
      </c>
      <c r="W68" s="20">
        <v>7945300</v>
      </c>
      <c r="X68" s="20"/>
      <c r="Y68" s="19"/>
      <c r="Z68" s="22">
        <v>49753330</v>
      </c>
    </row>
    <row r="69" spans="1:26" ht="13.5" hidden="1">
      <c r="A69" s="37" t="s">
        <v>32</v>
      </c>
      <c r="B69" s="18">
        <v>224378973</v>
      </c>
      <c r="C69" s="18"/>
      <c r="D69" s="19">
        <v>249150315</v>
      </c>
      <c r="E69" s="20">
        <v>249150315</v>
      </c>
      <c r="F69" s="20">
        <v>20812209</v>
      </c>
      <c r="G69" s="20">
        <v>19077201</v>
      </c>
      <c r="H69" s="20">
        <v>20635381</v>
      </c>
      <c r="I69" s="20">
        <v>60524791</v>
      </c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>
        <v>60524791</v>
      </c>
      <c r="W69" s="20">
        <v>62287580</v>
      </c>
      <c r="X69" s="20"/>
      <c r="Y69" s="19"/>
      <c r="Z69" s="22">
        <v>249150315</v>
      </c>
    </row>
    <row r="70" spans="1:26" ht="13.5" hidden="1">
      <c r="A70" s="38" t="s">
        <v>113</v>
      </c>
      <c r="B70" s="18">
        <v>156351992</v>
      </c>
      <c r="C70" s="18"/>
      <c r="D70" s="19">
        <v>183430440</v>
      </c>
      <c r="E70" s="20">
        <v>183430440</v>
      </c>
      <c r="F70" s="20">
        <v>15643998</v>
      </c>
      <c r="G70" s="20">
        <v>13879499</v>
      </c>
      <c r="H70" s="20">
        <v>14286911</v>
      </c>
      <c r="I70" s="20">
        <v>43810408</v>
      </c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>
        <v>43810408</v>
      </c>
      <c r="W70" s="20">
        <v>50940001</v>
      </c>
      <c r="X70" s="20"/>
      <c r="Y70" s="19"/>
      <c r="Z70" s="22">
        <v>183430440</v>
      </c>
    </row>
    <row r="71" spans="1:26" ht="13.5" hidden="1">
      <c r="A71" s="38" t="s">
        <v>114</v>
      </c>
      <c r="B71" s="18">
        <v>33737191</v>
      </c>
      <c r="C71" s="18"/>
      <c r="D71" s="19">
        <v>32450326</v>
      </c>
      <c r="E71" s="20">
        <v>32450326</v>
      </c>
      <c r="F71" s="20">
        <v>2116702</v>
      </c>
      <c r="G71" s="20">
        <v>1829835</v>
      </c>
      <c r="H71" s="20">
        <v>2089091</v>
      </c>
      <c r="I71" s="20">
        <v>6035628</v>
      </c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>
        <v>6035628</v>
      </c>
      <c r="W71" s="20">
        <v>8990352</v>
      </c>
      <c r="X71" s="20"/>
      <c r="Y71" s="19"/>
      <c r="Z71" s="22">
        <v>32450326</v>
      </c>
    </row>
    <row r="72" spans="1:26" ht="13.5" hidden="1">
      <c r="A72" s="38" t="s">
        <v>115</v>
      </c>
      <c r="B72" s="18">
        <v>16984152</v>
      </c>
      <c r="C72" s="18"/>
      <c r="D72" s="19">
        <v>15259682</v>
      </c>
      <c r="E72" s="20">
        <v>15259682</v>
      </c>
      <c r="F72" s="20">
        <v>1517005</v>
      </c>
      <c r="G72" s="20">
        <v>1835003</v>
      </c>
      <c r="H72" s="20">
        <v>2479501</v>
      </c>
      <c r="I72" s="20">
        <v>5831509</v>
      </c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>
        <v>5831509</v>
      </c>
      <c r="W72" s="20">
        <v>5137284</v>
      </c>
      <c r="X72" s="20"/>
      <c r="Y72" s="19"/>
      <c r="Z72" s="22">
        <v>15259682</v>
      </c>
    </row>
    <row r="73" spans="1:26" ht="13.5" hidden="1">
      <c r="A73" s="38" t="s">
        <v>116</v>
      </c>
      <c r="B73" s="18">
        <v>17220829</v>
      </c>
      <c r="C73" s="18"/>
      <c r="D73" s="19">
        <v>17550367</v>
      </c>
      <c r="E73" s="20">
        <v>17550367</v>
      </c>
      <c r="F73" s="20">
        <v>1533271</v>
      </c>
      <c r="G73" s="20">
        <v>1526695</v>
      </c>
      <c r="H73" s="20">
        <v>1773709</v>
      </c>
      <c r="I73" s="20">
        <v>4833675</v>
      </c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>
        <v>4833675</v>
      </c>
      <c r="W73" s="20">
        <v>6131305</v>
      </c>
      <c r="X73" s="20"/>
      <c r="Y73" s="19"/>
      <c r="Z73" s="22">
        <v>17550367</v>
      </c>
    </row>
    <row r="74" spans="1:26" ht="13.5" hidden="1">
      <c r="A74" s="38" t="s">
        <v>117</v>
      </c>
      <c r="B74" s="18">
        <v>84809</v>
      </c>
      <c r="C74" s="18"/>
      <c r="D74" s="19">
        <v>459500</v>
      </c>
      <c r="E74" s="20">
        <v>459500</v>
      </c>
      <c r="F74" s="20">
        <v>1233</v>
      </c>
      <c r="G74" s="20">
        <v>6169</v>
      </c>
      <c r="H74" s="20">
        <v>6169</v>
      </c>
      <c r="I74" s="20">
        <v>13571</v>
      </c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>
        <v>13571</v>
      </c>
      <c r="W74" s="20">
        <v>249047</v>
      </c>
      <c r="X74" s="20"/>
      <c r="Y74" s="19"/>
      <c r="Z74" s="22">
        <v>459500</v>
      </c>
    </row>
    <row r="75" spans="1:26" ht="13.5" hidden="1">
      <c r="A75" s="39" t="s">
        <v>118</v>
      </c>
      <c r="B75" s="27">
        <v>6076842</v>
      </c>
      <c r="C75" s="27"/>
      <c r="D75" s="28">
        <v>4650710</v>
      </c>
      <c r="E75" s="29">
        <v>4650710</v>
      </c>
      <c r="F75" s="29">
        <v>571044</v>
      </c>
      <c r="G75" s="29">
        <v>624034</v>
      </c>
      <c r="H75" s="29">
        <v>463546</v>
      </c>
      <c r="I75" s="29">
        <v>1658624</v>
      </c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>
        <v>1658624</v>
      </c>
      <c r="W75" s="29">
        <v>1162677</v>
      </c>
      <c r="X75" s="29"/>
      <c r="Y75" s="28"/>
      <c r="Z75" s="30">
        <v>4650710</v>
      </c>
    </row>
    <row r="76" spans="1:26" ht="13.5" hidden="1">
      <c r="A76" s="41" t="s">
        <v>120</v>
      </c>
      <c r="B76" s="31">
        <v>277239427</v>
      </c>
      <c r="C76" s="31"/>
      <c r="D76" s="32">
        <v>290292732</v>
      </c>
      <c r="E76" s="33">
        <v>290292732</v>
      </c>
      <c r="F76" s="33">
        <v>22212908</v>
      </c>
      <c r="G76" s="33">
        <v>25968110</v>
      </c>
      <c r="H76" s="33">
        <v>38478520</v>
      </c>
      <c r="I76" s="33">
        <v>86659538</v>
      </c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>
        <v>86659538</v>
      </c>
      <c r="W76" s="33">
        <v>85281036</v>
      </c>
      <c r="X76" s="33"/>
      <c r="Y76" s="32"/>
      <c r="Z76" s="34">
        <v>290292732</v>
      </c>
    </row>
    <row r="77" spans="1:26" ht="13.5" hidden="1">
      <c r="A77" s="36" t="s">
        <v>31</v>
      </c>
      <c r="B77" s="18">
        <v>43616547</v>
      </c>
      <c r="C77" s="18"/>
      <c r="D77" s="19">
        <v>46895318</v>
      </c>
      <c r="E77" s="20">
        <v>46895318</v>
      </c>
      <c r="F77" s="20">
        <v>2550670</v>
      </c>
      <c r="G77" s="20">
        <v>6195015</v>
      </c>
      <c r="H77" s="20">
        <v>13358356</v>
      </c>
      <c r="I77" s="20">
        <v>22104041</v>
      </c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>
        <v>22104041</v>
      </c>
      <c r="W77" s="20">
        <v>19375999</v>
      </c>
      <c r="X77" s="20"/>
      <c r="Y77" s="19"/>
      <c r="Z77" s="22">
        <v>46895318</v>
      </c>
    </row>
    <row r="78" spans="1:26" ht="13.5" hidden="1">
      <c r="A78" s="37" t="s">
        <v>32</v>
      </c>
      <c r="B78" s="18">
        <v>232590259</v>
      </c>
      <c r="C78" s="18"/>
      <c r="D78" s="19">
        <v>238746399</v>
      </c>
      <c r="E78" s="20">
        <v>238746399</v>
      </c>
      <c r="F78" s="20">
        <v>19581147</v>
      </c>
      <c r="G78" s="20">
        <v>19692004</v>
      </c>
      <c r="H78" s="20">
        <v>24515017</v>
      </c>
      <c r="I78" s="20">
        <v>63788168</v>
      </c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>
        <v>63788168</v>
      </c>
      <c r="W78" s="20">
        <v>64931586</v>
      </c>
      <c r="X78" s="20"/>
      <c r="Y78" s="19"/>
      <c r="Z78" s="22">
        <v>238746399</v>
      </c>
    </row>
    <row r="79" spans="1:26" ht="13.5" hidden="1">
      <c r="A79" s="38" t="s">
        <v>113</v>
      </c>
      <c r="B79" s="18">
        <v>126660387</v>
      </c>
      <c r="C79" s="18"/>
      <c r="D79" s="19">
        <v>181336796</v>
      </c>
      <c r="E79" s="20">
        <v>181336796</v>
      </c>
      <c r="F79" s="20">
        <v>10949868</v>
      </c>
      <c r="G79" s="20">
        <v>10077466</v>
      </c>
      <c r="H79" s="20">
        <v>14461788</v>
      </c>
      <c r="I79" s="20">
        <v>35489122</v>
      </c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>
        <v>35489122</v>
      </c>
      <c r="W79" s="20">
        <v>50548721</v>
      </c>
      <c r="X79" s="20"/>
      <c r="Y79" s="19"/>
      <c r="Z79" s="22">
        <v>181336796</v>
      </c>
    </row>
    <row r="80" spans="1:26" ht="13.5" hidden="1">
      <c r="A80" s="38" t="s">
        <v>114</v>
      </c>
      <c r="B80" s="18">
        <v>24781218</v>
      </c>
      <c r="C80" s="18"/>
      <c r="D80" s="19">
        <v>28189880</v>
      </c>
      <c r="E80" s="20">
        <v>28189880</v>
      </c>
      <c r="F80" s="20">
        <v>2713017</v>
      </c>
      <c r="G80" s="20">
        <v>2164213</v>
      </c>
      <c r="H80" s="20">
        <v>2572920</v>
      </c>
      <c r="I80" s="20">
        <v>7450150</v>
      </c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>
        <v>7450150</v>
      </c>
      <c r="W80" s="20">
        <v>6111413</v>
      </c>
      <c r="X80" s="20"/>
      <c r="Y80" s="19"/>
      <c r="Z80" s="22">
        <v>28189880</v>
      </c>
    </row>
    <row r="81" spans="1:26" ht="13.5" hidden="1">
      <c r="A81" s="38" t="s">
        <v>115</v>
      </c>
      <c r="B81" s="18">
        <v>21745943</v>
      </c>
      <c r="C81" s="18"/>
      <c r="D81" s="19">
        <v>13947913</v>
      </c>
      <c r="E81" s="20">
        <v>13947913</v>
      </c>
      <c r="F81" s="20">
        <v>1496357</v>
      </c>
      <c r="G81" s="20">
        <v>1551748</v>
      </c>
      <c r="H81" s="20">
        <v>2441850</v>
      </c>
      <c r="I81" s="20">
        <v>5489955</v>
      </c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>
        <v>5489955</v>
      </c>
      <c r="W81" s="20">
        <v>4497848</v>
      </c>
      <c r="X81" s="20"/>
      <c r="Y81" s="19"/>
      <c r="Z81" s="22">
        <v>13947913</v>
      </c>
    </row>
    <row r="82" spans="1:26" ht="13.5" hidden="1">
      <c r="A82" s="38" t="s">
        <v>116</v>
      </c>
      <c r="B82" s="18">
        <v>17522803</v>
      </c>
      <c r="C82" s="18"/>
      <c r="D82" s="19">
        <v>14813987</v>
      </c>
      <c r="E82" s="20">
        <v>14813987</v>
      </c>
      <c r="F82" s="20">
        <v>1578032</v>
      </c>
      <c r="G82" s="20">
        <v>1620224</v>
      </c>
      <c r="H82" s="20">
        <v>1733579</v>
      </c>
      <c r="I82" s="20">
        <v>4931835</v>
      </c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>
        <v>4931835</v>
      </c>
      <c r="W82" s="20">
        <v>3649560</v>
      </c>
      <c r="X82" s="20"/>
      <c r="Y82" s="19"/>
      <c r="Z82" s="22">
        <v>14813987</v>
      </c>
    </row>
    <row r="83" spans="1:26" ht="13.5" hidden="1">
      <c r="A83" s="38" t="s">
        <v>117</v>
      </c>
      <c r="B83" s="18">
        <v>41879908</v>
      </c>
      <c r="C83" s="18"/>
      <c r="D83" s="19">
        <v>457823</v>
      </c>
      <c r="E83" s="20">
        <v>457823</v>
      </c>
      <c r="F83" s="20">
        <v>2843873</v>
      </c>
      <c r="G83" s="20">
        <v>4278353</v>
      </c>
      <c r="H83" s="20">
        <v>3304880</v>
      </c>
      <c r="I83" s="20">
        <v>10427106</v>
      </c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>
        <v>10427106</v>
      </c>
      <c r="W83" s="20">
        <v>124044</v>
      </c>
      <c r="X83" s="20"/>
      <c r="Y83" s="19"/>
      <c r="Z83" s="22">
        <v>457823</v>
      </c>
    </row>
    <row r="84" spans="1:26" ht="13.5" hidden="1">
      <c r="A84" s="39" t="s">
        <v>118</v>
      </c>
      <c r="B84" s="27">
        <v>1032621</v>
      </c>
      <c r="C84" s="27"/>
      <c r="D84" s="28">
        <v>4651015</v>
      </c>
      <c r="E84" s="29">
        <v>4651015</v>
      </c>
      <c r="F84" s="29">
        <v>81091</v>
      </c>
      <c r="G84" s="29">
        <v>81091</v>
      </c>
      <c r="H84" s="29">
        <v>605147</v>
      </c>
      <c r="I84" s="29">
        <v>767329</v>
      </c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>
        <v>767329</v>
      </c>
      <c r="W84" s="29">
        <v>973451</v>
      </c>
      <c r="X84" s="29"/>
      <c r="Y84" s="28"/>
      <c r="Z84" s="30">
        <v>4651015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133" t="s">
        <v>73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174986895</v>
      </c>
      <c r="C5" s="18">
        <v>0</v>
      </c>
      <c r="D5" s="58">
        <v>202014562</v>
      </c>
      <c r="E5" s="59">
        <v>202014562</v>
      </c>
      <c r="F5" s="59">
        <v>202217677</v>
      </c>
      <c r="G5" s="59">
        <v>-8822</v>
      </c>
      <c r="H5" s="59">
        <v>364759</v>
      </c>
      <c r="I5" s="59">
        <v>202573614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202573614</v>
      </c>
      <c r="W5" s="59">
        <v>198711224</v>
      </c>
      <c r="X5" s="59">
        <v>3862390</v>
      </c>
      <c r="Y5" s="60">
        <v>1.94</v>
      </c>
      <c r="Z5" s="61">
        <v>202014562</v>
      </c>
    </row>
    <row r="6" spans="1:26" ht="13.5">
      <c r="A6" s="57" t="s">
        <v>32</v>
      </c>
      <c r="B6" s="18">
        <v>946404599</v>
      </c>
      <c r="C6" s="18">
        <v>0</v>
      </c>
      <c r="D6" s="58">
        <v>1064601078</v>
      </c>
      <c r="E6" s="59">
        <v>1064601079</v>
      </c>
      <c r="F6" s="59">
        <v>216250058</v>
      </c>
      <c r="G6" s="59">
        <v>79246151</v>
      </c>
      <c r="H6" s="59">
        <v>82924437</v>
      </c>
      <c r="I6" s="59">
        <v>378420646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378420646</v>
      </c>
      <c r="W6" s="59">
        <v>377938775</v>
      </c>
      <c r="X6" s="59">
        <v>481871</v>
      </c>
      <c r="Y6" s="60">
        <v>0.13</v>
      </c>
      <c r="Z6" s="61">
        <v>1064601079</v>
      </c>
    </row>
    <row r="7" spans="1:26" ht="13.5">
      <c r="A7" s="57" t="s">
        <v>33</v>
      </c>
      <c r="B7" s="18">
        <v>9855572</v>
      </c>
      <c r="C7" s="18">
        <v>0</v>
      </c>
      <c r="D7" s="58">
        <v>9000000</v>
      </c>
      <c r="E7" s="59">
        <v>9000000</v>
      </c>
      <c r="F7" s="59">
        <v>263309</v>
      </c>
      <c r="G7" s="59">
        <v>245141</v>
      </c>
      <c r="H7" s="59">
        <v>2857146</v>
      </c>
      <c r="I7" s="59">
        <v>3365596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3365596</v>
      </c>
      <c r="W7" s="59">
        <v>627623</v>
      </c>
      <c r="X7" s="59">
        <v>2737973</v>
      </c>
      <c r="Y7" s="60">
        <v>436.24</v>
      </c>
      <c r="Z7" s="61">
        <v>9000000</v>
      </c>
    </row>
    <row r="8" spans="1:26" ht="13.5">
      <c r="A8" s="57" t="s">
        <v>34</v>
      </c>
      <c r="B8" s="18">
        <v>223348265</v>
      </c>
      <c r="C8" s="18">
        <v>0</v>
      </c>
      <c r="D8" s="58">
        <v>161876170</v>
      </c>
      <c r="E8" s="59">
        <v>154051210</v>
      </c>
      <c r="F8" s="59">
        <v>4626151</v>
      </c>
      <c r="G8" s="59">
        <v>5283449</v>
      </c>
      <c r="H8" s="59">
        <v>6077728</v>
      </c>
      <c r="I8" s="59">
        <v>15987328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15987328</v>
      </c>
      <c r="W8" s="59">
        <v>7083513</v>
      </c>
      <c r="X8" s="59">
        <v>8903815</v>
      </c>
      <c r="Y8" s="60">
        <v>125.7</v>
      </c>
      <c r="Z8" s="61">
        <v>154051210</v>
      </c>
    </row>
    <row r="9" spans="1:26" ht="13.5">
      <c r="A9" s="57" t="s">
        <v>35</v>
      </c>
      <c r="B9" s="18">
        <v>134061584</v>
      </c>
      <c r="C9" s="18">
        <v>0</v>
      </c>
      <c r="D9" s="58">
        <v>74306557</v>
      </c>
      <c r="E9" s="59">
        <v>74306558</v>
      </c>
      <c r="F9" s="59">
        <v>7419086</v>
      </c>
      <c r="G9" s="59">
        <v>5658746</v>
      </c>
      <c r="H9" s="59">
        <v>7940788</v>
      </c>
      <c r="I9" s="59">
        <v>21018620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21018620</v>
      </c>
      <c r="W9" s="59">
        <v>19996360</v>
      </c>
      <c r="X9" s="59">
        <v>1022260</v>
      </c>
      <c r="Y9" s="60">
        <v>5.11</v>
      </c>
      <c r="Z9" s="61">
        <v>74306558</v>
      </c>
    </row>
    <row r="10" spans="1:26" ht="25.5">
      <c r="A10" s="62" t="s">
        <v>105</v>
      </c>
      <c r="B10" s="63">
        <f>SUM(B5:B9)</f>
        <v>1488656915</v>
      </c>
      <c r="C10" s="63">
        <f>SUM(C5:C9)</f>
        <v>0</v>
      </c>
      <c r="D10" s="64">
        <f aca="true" t="shared" si="0" ref="D10:Z10">SUM(D5:D9)</f>
        <v>1511798367</v>
      </c>
      <c r="E10" s="65">
        <f t="shared" si="0"/>
        <v>1503973409</v>
      </c>
      <c r="F10" s="65">
        <f t="shared" si="0"/>
        <v>430776281</v>
      </c>
      <c r="G10" s="65">
        <f t="shared" si="0"/>
        <v>90424665</v>
      </c>
      <c r="H10" s="65">
        <f t="shared" si="0"/>
        <v>100164858</v>
      </c>
      <c r="I10" s="65">
        <f t="shared" si="0"/>
        <v>621365804</v>
      </c>
      <c r="J10" s="65">
        <f t="shared" si="0"/>
        <v>0</v>
      </c>
      <c r="K10" s="65">
        <f t="shared" si="0"/>
        <v>0</v>
      </c>
      <c r="L10" s="65">
        <f t="shared" si="0"/>
        <v>0</v>
      </c>
      <c r="M10" s="65">
        <f t="shared" si="0"/>
        <v>0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621365804</v>
      </c>
      <c r="W10" s="65">
        <f t="shared" si="0"/>
        <v>604357495</v>
      </c>
      <c r="X10" s="65">
        <f t="shared" si="0"/>
        <v>17008309</v>
      </c>
      <c r="Y10" s="66">
        <f>+IF(W10&lt;&gt;0,(X10/W10)*100,0)</f>
        <v>2.8142794853565936</v>
      </c>
      <c r="Z10" s="67">
        <f t="shared" si="0"/>
        <v>1503973409</v>
      </c>
    </row>
    <row r="11" spans="1:26" ht="13.5">
      <c r="A11" s="57" t="s">
        <v>36</v>
      </c>
      <c r="B11" s="18">
        <v>365461768</v>
      </c>
      <c r="C11" s="18">
        <v>0</v>
      </c>
      <c r="D11" s="58">
        <v>434516143</v>
      </c>
      <c r="E11" s="59">
        <v>434516144</v>
      </c>
      <c r="F11" s="59">
        <v>29238787</v>
      </c>
      <c r="G11" s="59">
        <v>29425203</v>
      </c>
      <c r="H11" s="59">
        <v>29923299</v>
      </c>
      <c r="I11" s="59">
        <v>88587289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88587289</v>
      </c>
      <c r="W11" s="59">
        <v>89838223</v>
      </c>
      <c r="X11" s="59">
        <v>-1250934</v>
      </c>
      <c r="Y11" s="60">
        <v>-1.39</v>
      </c>
      <c r="Z11" s="61">
        <v>434516144</v>
      </c>
    </row>
    <row r="12" spans="1:26" ht="13.5">
      <c r="A12" s="57" t="s">
        <v>37</v>
      </c>
      <c r="B12" s="18">
        <v>18745472</v>
      </c>
      <c r="C12" s="18">
        <v>0</v>
      </c>
      <c r="D12" s="58">
        <v>20452557</v>
      </c>
      <c r="E12" s="59">
        <v>20452558</v>
      </c>
      <c r="F12" s="59">
        <v>1579559</v>
      </c>
      <c r="G12" s="59">
        <v>1580127</v>
      </c>
      <c r="H12" s="59">
        <v>1561245</v>
      </c>
      <c r="I12" s="59">
        <v>4720931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4720931</v>
      </c>
      <c r="W12" s="59">
        <v>4702242</v>
      </c>
      <c r="X12" s="59">
        <v>18689</v>
      </c>
      <c r="Y12" s="60">
        <v>0.4</v>
      </c>
      <c r="Z12" s="61">
        <v>20452558</v>
      </c>
    </row>
    <row r="13" spans="1:26" ht="13.5">
      <c r="A13" s="57" t="s">
        <v>106</v>
      </c>
      <c r="B13" s="18">
        <v>190564884</v>
      </c>
      <c r="C13" s="18">
        <v>0</v>
      </c>
      <c r="D13" s="58">
        <v>162567656</v>
      </c>
      <c r="E13" s="59">
        <v>162567656</v>
      </c>
      <c r="F13" s="59">
        <v>0</v>
      </c>
      <c r="G13" s="59">
        <v>26000</v>
      </c>
      <c r="H13" s="59">
        <v>0</v>
      </c>
      <c r="I13" s="59">
        <v>26000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26000</v>
      </c>
      <c r="W13" s="59">
        <v>0</v>
      </c>
      <c r="X13" s="59">
        <v>26000</v>
      </c>
      <c r="Y13" s="60">
        <v>0</v>
      </c>
      <c r="Z13" s="61">
        <v>162567656</v>
      </c>
    </row>
    <row r="14" spans="1:26" ht="13.5">
      <c r="A14" s="57" t="s">
        <v>38</v>
      </c>
      <c r="B14" s="18">
        <v>58975520</v>
      </c>
      <c r="C14" s="18">
        <v>0</v>
      </c>
      <c r="D14" s="58">
        <v>56833009</v>
      </c>
      <c r="E14" s="59">
        <v>56833009</v>
      </c>
      <c r="F14" s="59">
        <v>0</v>
      </c>
      <c r="G14" s="59">
        <v>10170022</v>
      </c>
      <c r="H14" s="59">
        <v>5085011</v>
      </c>
      <c r="I14" s="59">
        <v>15255033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15255033</v>
      </c>
      <c r="W14" s="59">
        <v>13145568</v>
      </c>
      <c r="X14" s="59">
        <v>2109465</v>
      </c>
      <c r="Y14" s="60">
        <v>16.05</v>
      </c>
      <c r="Z14" s="61">
        <v>56833009</v>
      </c>
    </row>
    <row r="15" spans="1:26" ht="13.5">
      <c r="A15" s="57" t="s">
        <v>39</v>
      </c>
      <c r="B15" s="18">
        <v>496541409</v>
      </c>
      <c r="C15" s="18">
        <v>0</v>
      </c>
      <c r="D15" s="58">
        <v>537714494</v>
      </c>
      <c r="E15" s="59">
        <v>537714495</v>
      </c>
      <c r="F15" s="59">
        <v>0</v>
      </c>
      <c r="G15" s="59">
        <v>62794476</v>
      </c>
      <c r="H15" s="59">
        <v>59450737</v>
      </c>
      <c r="I15" s="59">
        <v>122245213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122245213</v>
      </c>
      <c r="W15" s="59">
        <v>123709201</v>
      </c>
      <c r="X15" s="59">
        <v>-1463988</v>
      </c>
      <c r="Y15" s="60">
        <v>-1.18</v>
      </c>
      <c r="Z15" s="61">
        <v>537714495</v>
      </c>
    </row>
    <row r="16" spans="1:26" ht="13.5">
      <c r="A16" s="68" t="s">
        <v>40</v>
      </c>
      <c r="B16" s="18">
        <v>447564</v>
      </c>
      <c r="C16" s="18">
        <v>0</v>
      </c>
      <c r="D16" s="58">
        <v>595000</v>
      </c>
      <c r="E16" s="59">
        <v>595000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>
        <v>0</v>
      </c>
      <c r="X16" s="59">
        <v>0</v>
      </c>
      <c r="Y16" s="60">
        <v>0</v>
      </c>
      <c r="Z16" s="61">
        <v>595000</v>
      </c>
    </row>
    <row r="17" spans="1:26" ht="13.5">
      <c r="A17" s="57" t="s">
        <v>41</v>
      </c>
      <c r="B17" s="18">
        <v>395807695</v>
      </c>
      <c r="C17" s="18">
        <v>0</v>
      </c>
      <c r="D17" s="58">
        <v>346835027</v>
      </c>
      <c r="E17" s="59">
        <v>346835028</v>
      </c>
      <c r="F17" s="59">
        <v>13742023</v>
      </c>
      <c r="G17" s="59">
        <v>21979856</v>
      </c>
      <c r="H17" s="59">
        <v>24260620</v>
      </c>
      <c r="I17" s="59">
        <v>59982499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59982499</v>
      </c>
      <c r="W17" s="59">
        <v>70832348</v>
      </c>
      <c r="X17" s="59">
        <v>-10849849</v>
      </c>
      <c r="Y17" s="60">
        <v>-15.32</v>
      </c>
      <c r="Z17" s="61">
        <v>346835028</v>
      </c>
    </row>
    <row r="18" spans="1:26" ht="13.5">
      <c r="A18" s="69" t="s">
        <v>42</v>
      </c>
      <c r="B18" s="70">
        <f>SUM(B11:B17)</f>
        <v>1526544312</v>
      </c>
      <c r="C18" s="70">
        <f>SUM(C11:C17)</f>
        <v>0</v>
      </c>
      <c r="D18" s="71">
        <f aca="true" t="shared" si="1" ref="D18:Z18">SUM(D11:D17)</f>
        <v>1559513886</v>
      </c>
      <c r="E18" s="72">
        <f t="shared" si="1"/>
        <v>1559513890</v>
      </c>
      <c r="F18" s="72">
        <f t="shared" si="1"/>
        <v>44560369</v>
      </c>
      <c r="G18" s="72">
        <f t="shared" si="1"/>
        <v>125975684</v>
      </c>
      <c r="H18" s="72">
        <f t="shared" si="1"/>
        <v>120280912</v>
      </c>
      <c r="I18" s="72">
        <f t="shared" si="1"/>
        <v>290816965</v>
      </c>
      <c r="J18" s="72">
        <f t="shared" si="1"/>
        <v>0</v>
      </c>
      <c r="K18" s="72">
        <f t="shared" si="1"/>
        <v>0</v>
      </c>
      <c r="L18" s="72">
        <f t="shared" si="1"/>
        <v>0</v>
      </c>
      <c r="M18" s="72">
        <f t="shared" si="1"/>
        <v>0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290816965</v>
      </c>
      <c r="W18" s="72">
        <f t="shared" si="1"/>
        <v>302227582</v>
      </c>
      <c r="X18" s="72">
        <f t="shared" si="1"/>
        <v>-11410617</v>
      </c>
      <c r="Y18" s="66">
        <f>+IF(W18&lt;&gt;0,(X18/W18)*100,0)</f>
        <v>-3.7755048445578336</v>
      </c>
      <c r="Z18" s="73">
        <f t="shared" si="1"/>
        <v>1559513890</v>
      </c>
    </row>
    <row r="19" spans="1:26" ht="13.5">
      <c r="A19" s="69" t="s">
        <v>43</v>
      </c>
      <c r="B19" s="74">
        <f>+B10-B18</f>
        <v>-37887397</v>
      </c>
      <c r="C19" s="74">
        <f>+C10-C18</f>
        <v>0</v>
      </c>
      <c r="D19" s="75">
        <f aca="true" t="shared" si="2" ref="D19:Z19">+D10-D18</f>
        <v>-47715519</v>
      </c>
      <c r="E19" s="76">
        <f t="shared" si="2"/>
        <v>-55540481</v>
      </c>
      <c r="F19" s="76">
        <f t="shared" si="2"/>
        <v>386215912</v>
      </c>
      <c r="G19" s="76">
        <f t="shared" si="2"/>
        <v>-35551019</v>
      </c>
      <c r="H19" s="76">
        <f t="shared" si="2"/>
        <v>-20116054</v>
      </c>
      <c r="I19" s="76">
        <f t="shared" si="2"/>
        <v>330548839</v>
      </c>
      <c r="J19" s="76">
        <f t="shared" si="2"/>
        <v>0</v>
      </c>
      <c r="K19" s="76">
        <f t="shared" si="2"/>
        <v>0</v>
      </c>
      <c r="L19" s="76">
        <f t="shared" si="2"/>
        <v>0</v>
      </c>
      <c r="M19" s="76">
        <f t="shared" si="2"/>
        <v>0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330548839</v>
      </c>
      <c r="W19" s="76">
        <f>IF(E10=E18,0,W10-W18)</f>
        <v>302129913</v>
      </c>
      <c r="X19" s="76">
        <f t="shared" si="2"/>
        <v>28418926</v>
      </c>
      <c r="Y19" s="77">
        <f>+IF(W19&lt;&gt;0,(X19/W19)*100,0)</f>
        <v>9.406194083139328</v>
      </c>
      <c r="Z19" s="78">
        <f t="shared" si="2"/>
        <v>-55540481</v>
      </c>
    </row>
    <row r="20" spans="1:26" ht="13.5">
      <c r="A20" s="57" t="s">
        <v>44</v>
      </c>
      <c r="B20" s="18">
        <v>2696808</v>
      </c>
      <c r="C20" s="18">
        <v>0</v>
      </c>
      <c r="D20" s="58">
        <v>54671140</v>
      </c>
      <c r="E20" s="59">
        <v>65814314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>
        <v>0</v>
      </c>
      <c r="X20" s="59">
        <v>0</v>
      </c>
      <c r="Y20" s="60">
        <v>0</v>
      </c>
      <c r="Z20" s="61">
        <v>65814314</v>
      </c>
    </row>
    <row r="21" spans="1:26" ht="13.5">
      <c r="A21" s="57" t="s">
        <v>107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>
        <v>0</v>
      </c>
      <c r="X21" s="81">
        <v>0</v>
      </c>
      <c r="Y21" s="82">
        <v>0</v>
      </c>
      <c r="Z21" s="83">
        <v>0</v>
      </c>
    </row>
    <row r="22" spans="1:26" ht="25.5">
      <c r="A22" s="84" t="s">
        <v>108</v>
      </c>
      <c r="B22" s="85">
        <f>SUM(B19:B21)</f>
        <v>-35190589</v>
      </c>
      <c r="C22" s="85">
        <f>SUM(C19:C21)</f>
        <v>0</v>
      </c>
      <c r="D22" s="86">
        <f aca="true" t="shared" si="3" ref="D22:Z22">SUM(D19:D21)</f>
        <v>6955621</v>
      </c>
      <c r="E22" s="87">
        <f t="shared" si="3"/>
        <v>10273833</v>
      </c>
      <c r="F22" s="87">
        <f t="shared" si="3"/>
        <v>386215912</v>
      </c>
      <c r="G22" s="87">
        <f t="shared" si="3"/>
        <v>-35551019</v>
      </c>
      <c r="H22" s="87">
        <f t="shared" si="3"/>
        <v>-20116054</v>
      </c>
      <c r="I22" s="87">
        <f t="shared" si="3"/>
        <v>330548839</v>
      </c>
      <c r="J22" s="87">
        <f t="shared" si="3"/>
        <v>0</v>
      </c>
      <c r="K22" s="87">
        <f t="shared" si="3"/>
        <v>0</v>
      </c>
      <c r="L22" s="87">
        <f t="shared" si="3"/>
        <v>0</v>
      </c>
      <c r="M22" s="87">
        <f t="shared" si="3"/>
        <v>0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330548839</v>
      </c>
      <c r="W22" s="87">
        <f t="shared" si="3"/>
        <v>302129913</v>
      </c>
      <c r="X22" s="87">
        <f t="shared" si="3"/>
        <v>28418926</v>
      </c>
      <c r="Y22" s="88">
        <f>+IF(W22&lt;&gt;0,(X22/W22)*100,0)</f>
        <v>9.406194083139328</v>
      </c>
      <c r="Z22" s="89">
        <f t="shared" si="3"/>
        <v>10273833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-35190589</v>
      </c>
      <c r="C24" s="74">
        <f>SUM(C22:C23)</f>
        <v>0</v>
      </c>
      <c r="D24" s="75">
        <f aca="true" t="shared" si="4" ref="D24:Z24">SUM(D22:D23)</f>
        <v>6955621</v>
      </c>
      <c r="E24" s="76">
        <f t="shared" si="4"/>
        <v>10273833</v>
      </c>
      <c r="F24" s="76">
        <f t="shared" si="4"/>
        <v>386215912</v>
      </c>
      <c r="G24" s="76">
        <f t="shared" si="4"/>
        <v>-35551019</v>
      </c>
      <c r="H24" s="76">
        <f t="shared" si="4"/>
        <v>-20116054</v>
      </c>
      <c r="I24" s="76">
        <f t="shared" si="4"/>
        <v>330548839</v>
      </c>
      <c r="J24" s="76">
        <f t="shared" si="4"/>
        <v>0</v>
      </c>
      <c r="K24" s="76">
        <f t="shared" si="4"/>
        <v>0</v>
      </c>
      <c r="L24" s="76">
        <f t="shared" si="4"/>
        <v>0</v>
      </c>
      <c r="M24" s="76">
        <f t="shared" si="4"/>
        <v>0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330548839</v>
      </c>
      <c r="W24" s="76">
        <f t="shared" si="4"/>
        <v>302129913</v>
      </c>
      <c r="X24" s="76">
        <f t="shared" si="4"/>
        <v>28418926</v>
      </c>
      <c r="Y24" s="77">
        <f>+IF(W24&lt;&gt;0,(X24/W24)*100,0)</f>
        <v>9.406194083139328</v>
      </c>
      <c r="Z24" s="78">
        <f t="shared" si="4"/>
        <v>10273833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109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207951179</v>
      </c>
      <c r="C27" s="21">
        <v>0</v>
      </c>
      <c r="D27" s="98">
        <v>284821140</v>
      </c>
      <c r="E27" s="99">
        <v>338998458</v>
      </c>
      <c r="F27" s="99">
        <v>258593</v>
      </c>
      <c r="G27" s="99">
        <v>5240861</v>
      </c>
      <c r="H27" s="99">
        <v>16473635</v>
      </c>
      <c r="I27" s="99">
        <v>21973089</v>
      </c>
      <c r="J27" s="99">
        <v>0</v>
      </c>
      <c r="K27" s="99">
        <v>0</v>
      </c>
      <c r="L27" s="99">
        <v>0</v>
      </c>
      <c r="M27" s="99">
        <v>0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21973089</v>
      </c>
      <c r="W27" s="99">
        <v>30073404</v>
      </c>
      <c r="X27" s="99">
        <v>-8100315</v>
      </c>
      <c r="Y27" s="100">
        <v>-26.94</v>
      </c>
      <c r="Z27" s="101">
        <v>338998458</v>
      </c>
    </row>
    <row r="28" spans="1:26" ht="13.5">
      <c r="A28" s="102" t="s">
        <v>44</v>
      </c>
      <c r="B28" s="18">
        <v>85930232</v>
      </c>
      <c r="C28" s="18">
        <v>0</v>
      </c>
      <c r="D28" s="58">
        <v>54821140</v>
      </c>
      <c r="E28" s="59">
        <v>56898845</v>
      </c>
      <c r="F28" s="59">
        <v>486</v>
      </c>
      <c r="G28" s="59">
        <v>1756148</v>
      </c>
      <c r="H28" s="59">
        <v>5402499</v>
      </c>
      <c r="I28" s="59">
        <v>7159133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7159133</v>
      </c>
      <c r="W28" s="59">
        <v>0</v>
      </c>
      <c r="X28" s="59">
        <v>7159133</v>
      </c>
      <c r="Y28" s="60">
        <v>0</v>
      </c>
      <c r="Z28" s="61">
        <v>56898845</v>
      </c>
    </row>
    <row r="29" spans="1:26" ht="13.5">
      <c r="A29" s="57" t="s">
        <v>110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>
        <v>0</v>
      </c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112179648</v>
      </c>
      <c r="C30" s="18">
        <v>0</v>
      </c>
      <c r="D30" s="58">
        <v>205000000</v>
      </c>
      <c r="E30" s="59">
        <v>252951007</v>
      </c>
      <c r="F30" s="59">
        <v>183235</v>
      </c>
      <c r="G30" s="59">
        <v>1088340</v>
      </c>
      <c r="H30" s="59">
        <v>8025966</v>
      </c>
      <c r="I30" s="59">
        <v>9297541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9297541</v>
      </c>
      <c r="W30" s="59">
        <v>0</v>
      </c>
      <c r="X30" s="59">
        <v>9297541</v>
      </c>
      <c r="Y30" s="60">
        <v>0</v>
      </c>
      <c r="Z30" s="61">
        <v>252951007</v>
      </c>
    </row>
    <row r="31" spans="1:26" ht="13.5">
      <c r="A31" s="57" t="s">
        <v>49</v>
      </c>
      <c r="B31" s="18">
        <v>9841299</v>
      </c>
      <c r="C31" s="18">
        <v>0</v>
      </c>
      <c r="D31" s="58">
        <v>25000000</v>
      </c>
      <c r="E31" s="59">
        <v>29148606</v>
      </c>
      <c r="F31" s="59">
        <v>74871</v>
      </c>
      <c r="G31" s="59">
        <v>2396373</v>
      </c>
      <c r="H31" s="59">
        <v>3045171</v>
      </c>
      <c r="I31" s="59">
        <v>5516415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5516415</v>
      </c>
      <c r="W31" s="59">
        <v>0</v>
      </c>
      <c r="X31" s="59">
        <v>5516415</v>
      </c>
      <c r="Y31" s="60">
        <v>0</v>
      </c>
      <c r="Z31" s="61">
        <v>29148606</v>
      </c>
    </row>
    <row r="32" spans="1:26" ht="13.5">
      <c r="A32" s="69" t="s">
        <v>50</v>
      </c>
      <c r="B32" s="21">
        <f>SUM(B28:B31)</f>
        <v>207951179</v>
      </c>
      <c r="C32" s="21">
        <f>SUM(C28:C31)</f>
        <v>0</v>
      </c>
      <c r="D32" s="98">
        <f aca="true" t="shared" si="5" ref="D32:Z32">SUM(D28:D31)</f>
        <v>284821140</v>
      </c>
      <c r="E32" s="99">
        <f t="shared" si="5"/>
        <v>338998458</v>
      </c>
      <c r="F32" s="99">
        <f t="shared" si="5"/>
        <v>258592</v>
      </c>
      <c r="G32" s="99">
        <f t="shared" si="5"/>
        <v>5240861</v>
      </c>
      <c r="H32" s="99">
        <f t="shared" si="5"/>
        <v>16473636</v>
      </c>
      <c r="I32" s="99">
        <f t="shared" si="5"/>
        <v>21973089</v>
      </c>
      <c r="J32" s="99">
        <f t="shared" si="5"/>
        <v>0</v>
      </c>
      <c r="K32" s="99">
        <f t="shared" si="5"/>
        <v>0</v>
      </c>
      <c r="L32" s="99">
        <f t="shared" si="5"/>
        <v>0</v>
      </c>
      <c r="M32" s="99">
        <f t="shared" si="5"/>
        <v>0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21973089</v>
      </c>
      <c r="W32" s="99">
        <f t="shared" si="5"/>
        <v>0</v>
      </c>
      <c r="X32" s="99">
        <f t="shared" si="5"/>
        <v>21973089</v>
      </c>
      <c r="Y32" s="100">
        <f>+IF(W32&lt;&gt;0,(X32/W32)*100,0)</f>
        <v>0</v>
      </c>
      <c r="Z32" s="101">
        <f t="shared" si="5"/>
        <v>338998458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435305526</v>
      </c>
      <c r="C35" s="18">
        <v>0</v>
      </c>
      <c r="D35" s="58">
        <v>394107498</v>
      </c>
      <c r="E35" s="59">
        <v>343248394</v>
      </c>
      <c r="F35" s="59">
        <v>797603076</v>
      </c>
      <c r="G35" s="59">
        <v>733676040</v>
      </c>
      <c r="H35" s="59">
        <v>786142417</v>
      </c>
      <c r="I35" s="59">
        <v>786142417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786142417</v>
      </c>
      <c r="W35" s="59">
        <v>85812099</v>
      </c>
      <c r="X35" s="59">
        <v>700330318</v>
      </c>
      <c r="Y35" s="60">
        <v>816.12</v>
      </c>
      <c r="Z35" s="61">
        <v>343248394</v>
      </c>
    </row>
    <row r="36" spans="1:26" ht="13.5">
      <c r="A36" s="57" t="s">
        <v>53</v>
      </c>
      <c r="B36" s="18">
        <v>4551026870</v>
      </c>
      <c r="C36" s="18">
        <v>0</v>
      </c>
      <c r="D36" s="58">
        <v>4556859002</v>
      </c>
      <c r="E36" s="59">
        <v>4611036320</v>
      </c>
      <c r="F36" s="59">
        <v>4245147218</v>
      </c>
      <c r="G36" s="59">
        <v>4557276139</v>
      </c>
      <c r="H36" s="59">
        <v>4580819321</v>
      </c>
      <c r="I36" s="59">
        <v>4580819321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4580819321</v>
      </c>
      <c r="W36" s="59">
        <v>1152759080</v>
      </c>
      <c r="X36" s="59">
        <v>3428060241</v>
      </c>
      <c r="Y36" s="60">
        <v>297.38</v>
      </c>
      <c r="Z36" s="61">
        <v>4611036320</v>
      </c>
    </row>
    <row r="37" spans="1:26" ht="13.5">
      <c r="A37" s="57" t="s">
        <v>54</v>
      </c>
      <c r="B37" s="18">
        <v>410177946</v>
      </c>
      <c r="C37" s="18">
        <v>0</v>
      </c>
      <c r="D37" s="58">
        <v>353582453</v>
      </c>
      <c r="E37" s="59">
        <v>356900667</v>
      </c>
      <c r="F37" s="59">
        <v>460147093</v>
      </c>
      <c r="G37" s="59">
        <v>306265804</v>
      </c>
      <c r="H37" s="59">
        <v>476225716</v>
      </c>
      <c r="I37" s="59">
        <v>476225716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476225716</v>
      </c>
      <c r="W37" s="59">
        <v>89225167</v>
      </c>
      <c r="X37" s="59">
        <v>387000549</v>
      </c>
      <c r="Y37" s="60">
        <v>433.73</v>
      </c>
      <c r="Z37" s="61">
        <v>356900667</v>
      </c>
    </row>
    <row r="38" spans="1:26" ht="13.5">
      <c r="A38" s="57" t="s">
        <v>55</v>
      </c>
      <c r="B38" s="18">
        <v>718850366</v>
      </c>
      <c r="C38" s="18">
        <v>0</v>
      </c>
      <c r="D38" s="58">
        <v>975838759</v>
      </c>
      <c r="E38" s="59">
        <v>975838759</v>
      </c>
      <c r="F38" s="59">
        <v>731532671</v>
      </c>
      <c r="G38" s="59">
        <v>712914038</v>
      </c>
      <c r="H38" s="59">
        <v>703604721</v>
      </c>
      <c r="I38" s="59">
        <v>703604721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703604721</v>
      </c>
      <c r="W38" s="59">
        <v>243959690</v>
      </c>
      <c r="X38" s="59">
        <v>459645031</v>
      </c>
      <c r="Y38" s="60">
        <v>188.41</v>
      </c>
      <c r="Z38" s="61">
        <v>975838759</v>
      </c>
    </row>
    <row r="39" spans="1:26" ht="13.5">
      <c r="A39" s="57" t="s">
        <v>56</v>
      </c>
      <c r="B39" s="18">
        <v>3857304084</v>
      </c>
      <c r="C39" s="18">
        <v>0</v>
      </c>
      <c r="D39" s="58">
        <v>3621545286</v>
      </c>
      <c r="E39" s="59">
        <v>3621545286</v>
      </c>
      <c r="F39" s="59">
        <v>3851070530</v>
      </c>
      <c r="G39" s="59">
        <v>4271772337</v>
      </c>
      <c r="H39" s="59">
        <v>4187131301</v>
      </c>
      <c r="I39" s="59">
        <v>4187131301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4187131301</v>
      </c>
      <c r="W39" s="59">
        <v>905386322</v>
      </c>
      <c r="X39" s="59">
        <v>3281744979</v>
      </c>
      <c r="Y39" s="60">
        <v>362.47</v>
      </c>
      <c r="Z39" s="61">
        <v>3621545286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2603173712</v>
      </c>
      <c r="C42" s="18">
        <v>0</v>
      </c>
      <c r="D42" s="58">
        <v>245586942</v>
      </c>
      <c r="E42" s="59">
        <v>248905156</v>
      </c>
      <c r="F42" s="59">
        <v>61059181</v>
      </c>
      <c r="G42" s="59">
        <v>-19953529</v>
      </c>
      <c r="H42" s="59">
        <v>-31784554</v>
      </c>
      <c r="I42" s="59">
        <v>9321098</v>
      </c>
      <c r="J42" s="59">
        <v>0</v>
      </c>
      <c r="K42" s="59">
        <v>0</v>
      </c>
      <c r="L42" s="59">
        <v>0</v>
      </c>
      <c r="M42" s="59">
        <v>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9321098</v>
      </c>
      <c r="W42" s="59">
        <v>301855219</v>
      </c>
      <c r="X42" s="59">
        <v>-292534121</v>
      </c>
      <c r="Y42" s="60">
        <v>-96.91</v>
      </c>
      <c r="Z42" s="61">
        <v>248905156</v>
      </c>
    </row>
    <row r="43" spans="1:26" ht="13.5">
      <c r="A43" s="57" t="s">
        <v>59</v>
      </c>
      <c r="B43" s="18">
        <v>1931154</v>
      </c>
      <c r="C43" s="18">
        <v>0</v>
      </c>
      <c r="D43" s="58">
        <v>-276276865</v>
      </c>
      <c r="E43" s="59">
        <v>-330454182</v>
      </c>
      <c r="F43" s="59">
        <v>-27758592</v>
      </c>
      <c r="G43" s="59">
        <v>-240859</v>
      </c>
      <c r="H43" s="59">
        <v>37104477</v>
      </c>
      <c r="I43" s="59">
        <v>9105026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9105026</v>
      </c>
      <c r="W43" s="59">
        <v>-30073404</v>
      </c>
      <c r="X43" s="59">
        <v>39178430</v>
      </c>
      <c r="Y43" s="60">
        <v>-130.28</v>
      </c>
      <c r="Z43" s="61">
        <v>-330454182</v>
      </c>
    </row>
    <row r="44" spans="1:26" ht="13.5">
      <c r="A44" s="57" t="s">
        <v>60</v>
      </c>
      <c r="B44" s="18">
        <v>24201506</v>
      </c>
      <c r="C44" s="18">
        <v>0</v>
      </c>
      <c r="D44" s="58">
        <v>96722441</v>
      </c>
      <c r="E44" s="59">
        <v>96722441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>
        <v>0</v>
      </c>
      <c r="X44" s="59">
        <v>0</v>
      </c>
      <c r="Y44" s="60">
        <v>0</v>
      </c>
      <c r="Z44" s="61">
        <v>96722441</v>
      </c>
    </row>
    <row r="45" spans="1:26" ht="13.5">
      <c r="A45" s="69" t="s">
        <v>61</v>
      </c>
      <c r="B45" s="21">
        <v>182668527</v>
      </c>
      <c r="C45" s="21">
        <v>0</v>
      </c>
      <c r="D45" s="98">
        <v>131539806</v>
      </c>
      <c r="E45" s="99">
        <v>80680703</v>
      </c>
      <c r="F45" s="99">
        <v>212086771</v>
      </c>
      <c r="G45" s="99">
        <v>191892383</v>
      </c>
      <c r="H45" s="99">
        <v>197212306</v>
      </c>
      <c r="I45" s="99">
        <v>197212306</v>
      </c>
      <c r="J45" s="99">
        <v>0</v>
      </c>
      <c r="K45" s="99">
        <v>0</v>
      </c>
      <c r="L45" s="99">
        <v>0</v>
      </c>
      <c r="M45" s="99">
        <v>0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197212306</v>
      </c>
      <c r="W45" s="99">
        <v>337289103</v>
      </c>
      <c r="X45" s="99">
        <v>-140076797</v>
      </c>
      <c r="Y45" s="100">
        <v>-41.53</v>
      </c>
      <c r="Z45" s="101">
        <v>80680703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111</v>
      </c>
      <c r="B47" s="114" t="s">
        <v>96</v>
      </c>
      <c r="C47" s="114"/>
      <c r="D47" s="115" t="s">
        <v>97</v>
      </c>
      <c r="E47" s="116" t="s">
        <v>98</v>
      </c>
      <c r="F47" s="117"/>
      <c r="G47" s="117"/>
      <c r="H47" s="117"/>
      <c r="I47" s="118" t="s">
        <v>99</v>
      </c>
      <c r="J47" s="117"/>
      <c r="K47" s="117"/>
      <c r="L47" s="117"/>
      <c r="M47" s="119"/>
      <c r="N47" s="119"/>
      <c r="O47" s="119"/>
      <c r="P47" s="119"/>
      <c r="Q47" s="119"/>
      <c r="R47" s="119"/>
      <c r="S47" s="119"/>
      <c r="T47" s="119"/>
      <c r="U47" s="119"/>
      <c r="V47" s="118" t="s">
        <v>100</v>
      </c>
      <c r="W47" s="118" t="s">
        <v>101</v>
      </c>
      <c r="X47" s="118" t="s">
        <v>102</v>
      </c>
      <c r="Y47" s="118" t="s">
        <v>103</v>
      </c>
      <c r="Z47" s="120" t="s">
        <v>104</v>
      </c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132834221</v>
      </c>
      <c r="C49" s="51">
        <v>0</v>
      </c>
      <c r="D49" s="128">
        <v>20570950</v>
      </c>
      <c r="E49" s="53">
        <v>9957255</v>
      </c>
      <c r="F49" s="53">
        <v>0</v>
      </c>
      <c r="G49" s="53">
        <v>0</v>
      </c>
      <c r="H49" s="53">
        <v>0</v>
      </c>
      <c r="I49" s="53">
        <v>137461606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0</v>
      </c>
      <c r="Z49" s="129">
        <v>300824032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247359377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29">
        <v>247359377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112</v>
      </c>
      <c r="B58" s="5">
        <f>IF(B67=0,0,+(B76/B67)*100)</f>
        <v>103.45584680342132</v>
      </c>
      <c r="C58" s="5">
        <f>IF(C67=0,0,+(C76/C67)*100)</f>
        <v>0</v>
      </c>
      <c r="D58" s="6">
        <f aca="true" t="shared" si="6" ref="D58:Z58">IF(D67=0,0,+(D76/D67)*100)</f>
        <v>95.67009319412142</v>
      </c>
      <c r="E58" s="7">
        <f t="shared" si="6"/>
        <v>95.6700931190936</v>
      </c>
      <c r="F58" s="7">
        <f t="shared" si="6"/>
        <v>28.21609828582931</v>
      </c>
      <c r="G58" s="7">
        <f t="shared" si="6"/>
        <v>104.25183890199523</v>
      </c>
      <c r="H58" s="7">
        <f t="shared" si="6"/>
        <v>79.57391743655671</v>
      </c>
      <c r="I58" s="7">
        <f t="shared" si="6"/>
        <v>46.09827321155989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46.09827321155989</v>
      </c>
      <c r="W58" s="7">
        <f t="shared" si="6"/>
        <v>172.76322875903244</v>
      </c>
      <c r="X58" s="7">
        <f t="shared" si="6"/>
        <v>0</v>
      </c>
      <c r="Y58" s="7">
        <f t="shared" si="6"/>
        <v>0</v>
      </c>
      <c r="Z58" s="8">
        <f t="shared" si="6"/>
        <v>95.6700931190936</v>
      </c>
    </row>
    <row r="59" spans="1:26" ht="13.5">
      <c r="A59" s="36" t="s">
        <v>31</v>
      </c>
      <c r="B59" s="9">
        <f aca="true" t="shared" si="7" ref="B59:Z66">IF(B68=0,0,+(B77/B68)*100)</f>
        <v>103.23730955716519</v>
      </c>
      <c r="C59" s="9">
        <f t="shared" si="7"/>
        <v>0</v>
      </c>
      <c r="D59" s="2">
        <f t="shared" si="7"/>
        <v>95.00000004981386</v>
      </c>
      <c r="E59" s="10">
        <f t="shared" si="7"/>
        <v>95.00000004981386</v>
      </c>
      <c r="F59" s="10">
        <f t="shared" si="7"/>
        <v>12.166184424499438</v>
      </c>
      <c r="G59" s="10">
        <f t="shared" si="7"/>
        <v>-2018.1945538919535</v>
      </c>
      <c r="H59" s="10">
        <f t="shared" si="7"/>
        <v>123.01216009356564</v>
      </c>
      <c r="I59" s="10">
        <f t="shared" si="7"/>
        <v>13.66994728106673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13.66994728106673</v>
      </c>
      <c r="W59" s="10">
        <f t="shared" si="7"/>
        <v>94.99999979830382</v>
      </c>
      <c r="X59" s="10">
        <f t="shared" si="7"/>
        <v>0</v>
      </c>
      <c r="Y59" s="10">
        <f t="shared" si="7"/>
        <v>0</v>
      </c>
      <c r="Z59" s="11">
        <f t="shared" si="7"/>
        <v>95.00000004981386</v>
      </c>
    </row>
    <row r="60" spans="1:26" ht="13.5">
      <c r="A60" s="37" t="s">
        <v>32</v>
      </c>
      <c r="B60" s="12">
        <f t="shared" si="7"/>
        <v>103.54080728637712</v>
      </c>
      <c r="C60" s="12">
        <f t="shared" si="7"/>
        <v>0</v>
      </c>
      <c r="D60" s="3">
        <f t="shared" si="7"/>
        <v>95.7566745954394</v>
      </c>
      <c r="E60" s="13">
        <f t="shared" si="7"/>
        <v>95.75667450549335</v>
      </c>
      <c r="F60" s="13">
        <f t="shared" si="7"/>
        <v>42.91106178570366</v>
      </c>
      <c r="G60" s="13">
        <f t="shared" si="7"/>
        <v>100.64320726441338</v>
      </c>
      <c r="H60" s="13">
        <f t="shared" si="7"/>
        <v>79.11481871140109</v>
      </c>
      <c r="I60" s="13">
        <f t="shared" si="7"/>
        <v>62.93435216005629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62.93435216005629</v>
      </c>
      <c r="W60" s="13">
        <f t="shared" si="7"/>
        <v>134.90192401458017</v>
      </c>
      <c r="X60" s="13">
        <f t="shared" si="7"/>
        <v>0</v>
      </c>
      <c r="Y60" s="13">
        <f t="shared" si="7"/>
        <v>0</v>
      </c>
      <c r="Z60" s="14">
        <f t="shared" si="7"/>
        <v>95.75667450549335</v>
      </c>
    </row>
    <row r="61" spans="1:26" ht="13.5">
      <c r="A61" s="38" t="s">
        <v>113</v>
      </c>
      <c r="B61" s="12">
        <f t="shared" si="7"/>
        <v>100.14951210027677</v>
      </c>
      <c r="C61" s="12">
        <f t="shared" si="7"/>
        <v>0</v>
      </c>
      <c r="D61" s="3">
        <f t="shared" si="7"/>
        <v>96.00000017379283</v>
      </c>
      <c r="E61" s="13">
        <f t="shared" si="7"/>
        <v>96.0000000546206</v>
      </c>
      <c r="F61" s="13">
        <f t="shared" si="7"/>
        <v>101.65456766506837</v>
      </c>
      <c r="G61" s="13">
        <f t="shared" si="7"/>
        <v>100</v>
      </c>
      <c r="H61" s="13">
        <f t="shared" si="7"/>
        <v>67.03985521922458</v>
      </c>
      <c r="I61" s="13">
        <f t="shared" si="7"/>
        <v>89.1328808219266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89.1328808219266</v>
      </c>
      <c r="W61" s="13">
        <f t="shared" si="7"/>
        <v>95.00000004742589</v>
      </c>
      <c r="X61" s="13">
        <f t="shared" si="7"/>
        <v>0</v>
      </c>
      <c r="Y61" s="13">
        <f t="shared" si="7"/>
        <v>0</v>
      </c>
      <c r="Z61" s="14">
        <f t="shared" si="7"/>
        <v>96.0000000546206</v>
      </c>
    </row>
    <row r="62" spans="1:26" ht="13.5">
      <c r="A62" s="38" t="s">
        <v>114</v>
      </c>
      <c r="B62" s="12">
        <f t="shared" si="7"/>
        <v>100.90516760374358</v>
      </c>
      <c r="C62" s="12">
        <f t="shared" si="7"/>
        <v>0</v>
      </c>
      <c r="D62" s="3">
        <f t="shared" si="7"/>
        <v>94.99999933093125</v>
      </c>
      <c r="E62" s="13">
        <f t="shared" si="7"/>
        <v>95.00000003717048</v>
      </c>
      <c r="F62" s="13">
        <f t="shared" si="7"/>
        <v>116.514256364158</v>
      </c>
      <c r="G62" s="13">
        <f t="shared" si="7"/>
        <v>100</v>
      </c>
      <c r="H62" s="13">
        <f t="shared" si="7"/>
        <v>84.45023800799468</v>
      </c>
      <c r="I62" s="13">
        <f t="shared" si="7"/>
        <v>98.63832218266168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98.63832218266168</v>
      </c>
      <c r="W62" s="13">
        <f t="shared" si="7"/>
        <v>94.99999939431765</v>
      </c>
      <c r="X62" s="13">
        <f t="shared" si="7"/>
        <v>0</v>
      </c>
      <c r="Y62" s="13">
        <f t="shared" si="7"/>
        <v>0</v>
      </c>
      <c r="Z62" s="14">
        <f t="shared" si="7"/>
        <v>95.00000003717048</v>
      </c>
    </row>
    <row r="63" spans="1:26" ht="13.5">
      <c r="A63" s="38" t="s">
        <v>115</v>
      </c>
      <c r="B63" s="12">
        <f t="shared" si="7"/>
        <v>100</v>
      </c>
      <c r="C63" s="12">
        <f t="shared" si="7"/>
        <v>0</v>
      </c>
      <c r="D63" s="3">
        <f t="shared" si="7"/>
        <v>95.00000136171177</v>
      </c>
      <c r="E63" s="13">
        <f t="shared" si="7"/>
        <v>95.00000136171177</v>
      </c>
      <c r="F63" s="13">
        <f t="shared" si="7"/>
        <v>11.454690196560811</v>
      </c>
      <c r="G63" s="13">
        <f t="shared" si="7"/>
        <v>30.44074891776281</v>
      </c>
      <c r="H63" s="13">
        <f t="shared" si="7"/>
        <v>1473.6293945772723</v>
      </c>
      <c r="I63" s="13">
        <f t="shared" si="7"/>
        <v>18.262897980716694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18.262897980716694</v>
      </c>
      <c r="W63" s="13">
        <f t="shared" si="7"/>
        <v>94.99999918117126</v>
      </c>
      <c r="X63" s="13">
        <f t="shared" si="7"/>
        <v>0</v>
      </c>
      <c r="Y63" s="13">
        <f t="shared" si="7"/>
        <v>0</v>
      </c>
      <c r="Z63" s="14">
        <f t="shared" si="7"/>
        <v>95.00000136171177</v>
      </c>
    </row>
    <row r="64" spans="1:26" ht="13.5">
      <c r="A64" s="38" t="s">
        <v>116</v>
      </c>
      <c r="B64" s="12">
        <f t="shared" si="7"/>
        <v>100.00568697534635</v>
      </c>
      <c r="C64" s="12">
        <f t="shared" si="7"/>
        <v>0</v>
      </c>
      <c r="D64" s="3">
        <f t="shared" si="7"/>
        <v>94.99999776718347</v>
      </c>
      <c r="E64" s="13">
        <f t="shared" si="7"/>
        <v>94.99999639868307</v>
      </c>
      <c r="F64" s="13">
        <f t="shared" si="7"/>
        <v>10.356091420040425</v>
      </c>
      <c r="G64" s="13">
        <f t="shared" si="7"/>
        <v>-74.2994636205805</v>
      </c>
      <c r="H64" s="13">
        <f t="shared" si="7"/>
        <v>-11214.758957577482</v>
      </c>
      <c r="I64" s="13">
        <f t="shared" si="7"/>
        <v>17.566152165096778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17.566152165096778</v>
      </c>
      <c r="W64" s="13">
        <f t="shared" si="7"/>
        <v>94.99999950767517</v>
      </c>
      <c r="X64" s="13">
        <f t="shared" si="7"/>
        <v>0</v>
      </c>
      <c r="Y64" s="13">
        <f t="shared" si="7"/>
        <v>0</v>
      </c>
      <c r="Z64" s="14">
        <f t="shared" si="7"/>
        <v>94.99999639868307</v>
      </c>
    </row>
    <row r="65" spans="1:26" ht="13.5">
      <c r="A65" s="38" t="s">
        <v>117</v>
      </c>
      <c r="B65" s="12">
        <f t="shared" si="7"/>
        <v>116211.92803198578</v>
      </c>
      <c r="C65" s="12">
        <f t="shared" si="7"/>
        <v>0</v>
      </c>
      <c r="D65" s="3">
        <f t="shared" si="7"/>
        <v>94.99330989202477</v>
      </c>
      <c r="E65" s="13">
        <f t="shared" si="7"/>
        <v>94.99330989202477</v>
      </c>
      <c r="F65" s="13">
        <f t="shared" si="7"/>
        <v>100</v>
      </c>
      <c r="G65" s="13">
        <f t="shared" si="7"/>
        <v>100</v>
      </c>
      <c r="H65" s="13">
        <f t="shared" si="7"/>
        <v>100</v>
      </c>
      <c r="I65" s="13">
        <f t="shared" si="7"/>
        <v>100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100</v>
      </c>
      <c r="W65" s="13">
        <f t="shared" si="7"/>
        <v>94.99626587005227</v>
      </c>
      <c r="X65" s="13">
        <f t="shared" si="7"/>
        <v>0</v>
      </c>
      <c r="Y65" s="13">
        <f t="shared" si="7"/>
        <v>0</v>
      </c>
      <c r="Z65" s="14">
        <f t="shared" si="7"/>
        <v>94.99330989202477</v>
      </c>
    </row>
    <row r="66" spans="1:26" ht="13.5">
      <c r="A66" s="39" t="s">
        <v>118</v>
      </c>
      <c r="B66" s="15">
        <f t="shared" si="7"/>
        <v>99.99999187074616</v>
      </c>
      <c r="C66" s="15">
        <f t="shared" si="7"/>
        <v>0</v>
      </c>
      <c r="D66" s="4">
        <f t="shared" si="7"/>
        <v>99.9999897746622</v>
      </c>
      <c r="E66" s="16">
        <f t="shared" si="7"/>
        <v>99.9999897746622</v>
      </c>
      <c r="F66" s="16">
        <f t="shared" si="7"/>
        <v>100.0001091095569</v>
      </c>
      <c r="G66" s="16">
        <f t="shared" si="7"/>
        <v>100</v>
      </c>
      <c r="H66" s="16">
        <f t="shared" si="7"/>
        <v>100</v>
      </c>
      <c r="I66" s="16">
        <f t="shared" si="7"/>
        <v>100.00002905448007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100.00002905448007</v>
      </c>
      <c r="W66" s="16">
        <f t="shared" si="7"/>
        <v>100</v>
      </c>
      <c r="X66" s="16">
        <f t="shared" si="7"/>
        <v>0</v>
      </c>
      <c r="Y66" s="16">
        <f t="shared" si="7"/>
        <v>0</v>
      </c>
      <c r="Z66" s="17">
        <f t="shared" si="7"/>
        <v>99.9999897746622</v>
      </c>
    </row>
    <row r="67" spans="1:26" ht="13.5" hidden="1">
      <c r="A67" s="40" t="s">
        <v>119</v>
      </c>
      <c r="B67" s="23">
        <v>1132111758</v>
      </c>
      <c r="C67" s="23"/>
      <c r="D67" s="24">
        <v>1275128068</v>
      </c>
      <c r="E67" s="25">
        <v>1275128069</v>
      </c>
      <c r="F67" s="25">
        <v>419259707</v>
      </c>
      <c r="G67" s="25">
        <v>80265153</v>
      </c>
      <c r="H67" s="25">
        <v>84526247</v>
      </c>
      <c r="I67" s="25">
        <v>584051107</v>
      </c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>
        <v>584051107</v>
      </c>
      <c r="W67" s="25">
        <v>318782018</v>
      </c>
      <c r="X67" s="25"/>
      <c r="Y67" s="24"/>
      <c r="Z67" s="26">
        <v>1275128069</v>
      </c>
    </row>
    <row r="68" spans="1:26" ht="13.5" hidden="1">
      <c r="A68" s="36" t="s">
        <v>31</v>
      </c>
      <c r="B68" s="18">
        <v>173405907</v>
      </c>
      <c r="C68" s="18"/>
      <c r="D68" s="19">
        <v>200747362</v>
      </c>
      <c r="E68" s="20">
        <v>200747362</v>
      </c>
      <c r="F68" s="20">
        <v>202093139</v>
      </c>
      <c r="G68" s="20">
        <v>-137052</v>
      </c>
      <c r="H68" s="20">
        <v>232564</v>
      </c>
      <c r="I68" s="20">
        <v>202188651</v>
      </c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>
        <v>202188651</v>
      </c>
      <c r="W68" s="20">
        <v>198318092</v>
      </c>
      <c r="X68" s="20"/>
      <c r="Y68" s="19"/>
      <c r="Z68" s="22">
        <v>200747362</v>
      </c>
    </row>
    <row r="69" spans="1:26" ht="13.5" hidden="1">
      <c r="A69" s="37" t="s">
        <v>32</v>
      </c>
      <c r="B69" s="18">
        <v>946404599</v>
      </c>
      <c r="C69" s="18"/>
      <c r="D69" s="19">
        <v>1064601078</v>
      </c>
      <c r="E69" s="20">
        <v>1064601079</v>
      </c>
      <c r="F69" s="20">
        <v>216250058</v>
      </c>
      <c r="G69" s="20">
        <v>79246151</v>
      </c>
      <c r="H69" s="20">
        <v>82924437</v>
      </c>
      <c r="I69" s="20">
        <v>378420646</v>
      </c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>
        <v>378420646</v>
      </c>
      <c r="W69" s="20">
        <v>266150270</v>
      </c>
      <c r="X69" s="20"/>
      <c r="Y69" s="19"/>
      <c r="Z69" s="22">
        <v>1064601079</v>
      </c>
    </row>
    <row r="70" spans="1:26" ht="13.5" hidden="1">
      <c r="A70" s="38" t="s">
        <v>113</v>
      </c>
      <c r="B70" s="18">
        <v>713156994</v>
      </c>
      <c r="C70" s="18"/>
      <c r="D70" s="19">
        <v>805556835</v>
      </c>
      <c r="E70" s="20">
        <v>805556836</v>
      </c>
      <c r="F70" s="20">
        <v>68244474</v>
      </c>
      <c r="G70" s="20">
        <v>69979094</v>
      </c>
      <c r="H70" s="20">
        <v>73100313</v>
      </c>
      <c r="I70" s="20">
        <v>211323881</v>
      </c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>
        <v>211323881</v>
      </c>
      <c r="W70" s="20">
        <v>210855282</v>
      </c>
      <c r="X70" s="20"/>
      <c r="Y70" s="19"/>
      <c r="Z70" s="22">
        <v>805556836</v>
      </c>
    </row>
    <row r="71" spans="1:26" ht="13.5" hidden="1">
      <c r="A71" s="38" t="s">
        <v>114</v>
      </c>
      <c r="B71" s="18">
        <v>118914110</v>
      </c>
      <c r="C71" s="18"/>
      <c r="D71" s="19">
        <v>134515322</v>
      </c>
      <c r="E71" s="20">
        <v>134515321</v>
      </c>
      <c r="F71" s="20">
        <v>7012868</v>
      </c>
      <c r="G71" s="20">
        <v>8058876</v>
      </c>
      <c r="H71" s="20">
        <v>9609131</v>
      </c>
      <c r="I71" s="20">
        <v>24680875</v>
      </c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>
        <v>24680875</v>
      </c>
      <c r="W71" s="20">
        <v>24765457</v>
      </c>
      <c r="X71" s="20"/>
      <c r="Y71" s="19"/>
      <c r="Z71" s="22">
        <v>134515321</v>
      </c>
    </row>
    <row r="72" spans="1:26" ht="13.5" hidden="1">
      <c r="A72" s="38" t="s">
        <v>115</v>
      </c>
      <c r="B72" s="18">
        <v>51338037</v>
      </c>
      <c r="C72" s="18"/>
      <c r="D72" s="19">
        <v>55077735</v>
      </c>
      <c r="E72" s="20">
        <v>55077735</v>
      </c>
      <c r="F72" s="20">
        <v>58890986</v>
      </c>
      <c r="G72" s="20">
        <v>2492984</v>
      </c>
      <c r="H72" s="20">
        <v>254632</v>
      </c>
      <c r="I72" s="20">
        <v>61638602</v>
      </c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>
        <v>61638602</v>
      </c>
      <c r="W72" s="20">
        <v>61062830</v>
      </c>
      <c r="X72" s="20"/>
      <c r="Y72" s="19"/>
      <c r="Z72" s="22">
        <v>55077735</v>
      </c>
    </row>
    <row r="73" spans="1:26" ht="13.5" hidden="1">
      <c r="A73" s="38" t="s">
        <v>116</v>
      </c>
      <c r="B73" s="18">
        <v>62968446</v>
      </c>
      <c r="C73" s="18"/>
      <c r="D73" s="19">
        <v>69419049</v>
      </c>
      <c r="E73" s="20">
        <v>69419050</v>
      </c>
      <c r="F73" s="20">
        <v>82099198</v>
      </c>
      <c r="G73" s="20">
        <v>-1287335</v>
      </c>
      <c r="H73" s="20">
        <v>-42171</v>
      </c>
      <c r="I73" s="20">
        <v>80769692</v>
      </c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>
        <v>80769692</v>
      </c>
      <c r="W73" s="20">
        <v>81247172</v>
      </c>
      <c r="X73" s="20"/>
      <c r="Y73" s="19"/>
      <c r="Z73" s="22">
        <v>69419050</v>
      </c>
    </row>
    <row r="74" spans="1:26" ht="13.5" hidden="1">
      <c r="A74" s="38" t="s">
        <v>117</v>
      </c>
      <c r="B74" s="18">
        <v>27012</v>
      </c>
      <c r="C74" s="18"/>
      <c r="D74" s="19">
        <v>32137</v>
      </c>
      <c r="E74" s="20">
        <v>32137</v>
      </c>
      <c r="F74" s="20">
        <v>2532</v>
      </c>
      <c r="G74" s="20">
        <v>2532</v>
      </c>
      <c r="H74" s="20">
        <v>2532</v>
      </c>
      <c r="I74" s="20">
        <v>7596</v>
      </c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>
        <v>7596</v>
      </c>
      <c r="W74" s="20">
        <v>8034</v>
      </c>
      <c r="X74" s="20"/>
      <c r="Y74" s="19"/>
      <c r="Z74" s="22">
        <v>32137</v>
      </c>
    </row>
    <row r="75" spans="1:26" ht="13.5" hidden="1">
      <c r="A75" s="39" t="s">
        <v>118</v>
      </c>
      <c r="B75" s="27">
        <v>12301252</v>
      </c>
      <c r="C75" s="27"/>
      <c r="D75" s="28">
        <v>9779628</v>
      </c>
      <c r="E75" s="29">
        <v>9779628</v>
      </c>
      <c r="F75" s="29">
        <v>916510</v>
      </c>
      <c r="G75" s="29">
        <v>1156054</v>
      </c>
      <c r="H75" s="29">
        <v>1369246</v>
      </c>
      <c r="I75" s="29">
        <v>3441810</v>
      </c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>
        <v>3441810</v>
      </c>
      <c r="W75" s="29">
        <v>3294085</v>
      </c>
      <c r="X75" s="29"/>
      <c r="Y75" s="28"/>
      <c r="Z75" s="30">
        <v>9779628</v>
      </c>
    </row>
    <row r="76" spans="1:26" ht="13.5" hidden="1">
      <c r="A76" s="41" t="s">
        <v>120</v>
      </c>
      <c r="B76" s="31">
        <v>1171235806</v>
      </c>
      <c r="C76" s="31"/>
      <c r="D76" s="32">
        <v>1219916211</v>
      </c>
      <c r="E76" s="33">
        <v>1219916211</v>
      </c>
      <c r="F76" s="33">
        <v>118298731</v>
      </c>
      <c r="G76" s="33">
        <v>83677898</v>
      </c>
      <c r="H76" s="33">
        <v>67260846</v>
      </c>
      <c r="I76" s="33">
        <v>269237475</v>
      </c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>
        <v>269237475</v>
      </c>
      <c r="W76" s="33">
        <v>550738107</v>
      </c>
      <c r="X76" s="33"/>
      <c r="Y76" s="32"/>
      <c r="Z76" s="34">
        <v>1219916211</v>
      </c>
    </row>
    <row r="77" spans="1:26" ht="13.5" hidden="1">
      <c r="A77" s="36" t="s">
        <v>31</v>
      </c>
      <c r="B77" s="18">
        <v>179019593</v>
      </c>
      <c r="C77" s="18"/>
      <c r="D77" s="19">
        <v>190709994</v>
      </c>
      <c r="E77" s="20">
        <v>190709994</v>
      </c>
      <c r="F77" s="20">
        <v>24587024</v>
      </c>
      <c r="G77" s="20">
        <v>2765976</v>
      </c>
      <c r="H77" s="20">
        <v>286082</v>
      </c>
      <c r="I77" s="20">
        <v>27639082</v>
      </c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>
        <v>27639082</v>
      </c>
      <c r="W77" s="20">
        <v>188402187</v>
      </c>
      <c r="X77" s="20"/>
      <c r="Y77" s="19"/>
      <c r="Z77" s="22">
        <v>190709994</v>
      </c>
    </row>
    <row r="78" spans="1:26" ht="13.5" hidden="1">
      <c r="A78" s="37" t="s">
        <v>32</v>
      </c>
      <c r="B78" s="18">
        <v>979914962</v>
      </c>
      <c r="C78" s="18"/>
      <c r="D78" s="19">
        <v>1019426590</v>
      </c>
      <c r="E78" s="20">
        <v>1019426590</v>
      </c>
      <c r="F78" s="20">
        <v>92795196</v>
      </c>
      <c r="G78" s="20">
        <v>79755868</v>
      </c>
      <c r="H78" s="20">
        <v>65605518</v>
      </c>
      <c r="I78" s="20">
        <v>238156582</v>
      </c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>
        <v>238156582</v>
      </c>
      <c r="W78" s="20">
        <v>359041835</v>
      </c>
      <c r="X78" s="20"/>
      <c r="Y78" s="19"/>
      <c r="Z78" s="22">
        <v>1019426590</v>
      </c>
    </row>
    <row r="79" spans="1:26" ht="13.5" hidden="1">
      <c r="A79" s="38" t="s">
        <v>113</v>
      </c>
      <c r="B79" s="18">
        <v>714223250</v>
      </c>
      <c r="C79" s="18"/>
      <c r="D79" s="19">
        <v>773334563</v>
      </c>
      <c r="E79" s="20">
        <v>773334563</v>
      </c>
      <c r="F79" s="20">
        <v>69373625</v>
      </c>
      <c r="G79" s="20">
        <v>69979094</v>
      </c>
      <c r="H79" s="20">
        <v>49006344</v>
      </c>
      <c r="I79" s="20">
        <v>188359063</v>
      </c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>
        <v>188359063</v>
      </c>
      <c r="W79" s="20">
        <v>200312518</v>
      </c>
      <c r="X79" s="20"/>
      <c r="Y79" s="19"/>
      <c r="Z79" s="22">
        <v>773334563</v>
      </c>
    </row>
    <row r="80" spans="1:26" ht="13.5" hidden="1">
      <c r="A80" s="38" t="s">
        <v>114</v>
      </c>
      <c r="B80" s="18">
        <v>119990482</v>
      </c>
      <c r="C80" s="18"/>
      <c r="D80" s="19">
        <v>127789555</v>
      </c>
      <c r="E80" s="20">
        <v>127789555</v>
      </c>
      <c r="F80" s="20">
        <v>8170991</v>
      </c>
      <c r="G80" s="20">
        <v>8058876</v>
      </c>
      <c r="H80" s="20">
        <v>8114934</v>
      </c>
      <c r="I80" s="20">
        <v>24344801</v>
      </c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>
        <v>24344801</v>
      </c>
      <c r="W80" s="20">
        <v>23527184</v>
      </c>
      <c r="X80" s="20"/>
      <c r="Y80" s="19"/>
      <c r="Z80" s="22">
        <v>127789555</v>
      </c>
    </row>
    <row r="81" spans="1:26" ht="13.5" hidden="1">
      <c r="A81" s="38" t="s">
        <v>115</v>
      </c>
      <c r="B81" s="18">
        <v>51338037</v>
      </c>
      <c r="C81" s="18"/>
      <c r="D81" s="19">
        <v>52323849</v>
      </c>
      <c r="E81" s="20">
        <v>52323849</v>
      </c>
      <c r="F81" s="20">
        <v>6745780</v>
      </c>
      <c r="G81" s="20">
        <v>758883</v>
      </c>
      <c r="H81" s="20">
        <v>3752332</v>
      </c>
      <c r="I81" s="20">
        <v>11256995</v>
      </c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>
        <v>11256995</v>
      </c>
      <c r="W81" s="20">
        <v>58009688</v>
      </c>
      <c r="X81" s="20"/>
      <c r="Y81" s="19"/>
      <c r="Z81" s="22">
        <v>52323849</v>
      </c>
    </row>
    <row r="82" spans="1:26" ht="13.5" hidden="1">
      <c r="A82" s="38" t="s">
        <v>116</v>
      </c>
      <c r="B82" s="18">
        <v>62972027</v>
      </c>
      <c r="C82" s="18"/>
      <c r="D82" s="19">
        <v>65948095</v>
      </c>
      <c r="E82" s="20">
        <v>65948095</v>
      </c>
      <c r="F82" s="20">
        <v>8502268</v>
      </c>
      <c r="G82" s="20">
        <v>956483</v>
      </c>
      <c r="H82" s="20">
        <v>4729376</v>
      </c>
      <c r="I82" s="20">
        <v>14188127</v>
      </c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>
        <v>14188127</v>
      </c>
      <c r="W82" s="20">
        <v>77184813</v>
      </c>
      <c r="X82" s="20"/>
      <c r="Y82" s="19"/>
      <c r="Z82" s="22">
        <v>65948095</v>
      </c>
    </row>
    <row r="83" spans="1:26" ht="13.5" hidden="1">
      <c r="A83" s="38" t="s">
        <v>117</v>
      </c>
      <c r="B83" s="18">
        <v>31391166</v>
      </c>
      <c r="C83" s="18"/>
      <c r="D83" s="19">
        <v>30528</v>
      </c>
      <c r="E83" s="20">
        <v>30528</v>
      </c>
      <c r="F83" s="20">
        <v>2532</v>
      </c>
      <c r="G83" s="20">
        <v>2532</v>
      </c>
      <c r="H83" s="20">
        <v>2532</v>
      </c>
      <c r="I83" s="20">
        <v>7596</v>
      </c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>
        <v>7596</v>
      </c>
      <c r="W83" s="20">
        <v>7632</v>
      </c>
      <c r="X83" s="20"/>
      <c r="Y83" s="19"/>
      <c r="Z83" s="22">
        <v>30528</v>
      </c>
    </row>
    <row r="84" spans="1:26" ht="13.5" hidden="1">
      <c r="A84" s="39" t="s">
        <v>118</v>
      </c>
      <c r="B84" s="27">
        <v>12301251</v>
      </c>
      <c r="C84" s="27"/>
      <c r="D84" s="28">
        <v>9779627</v>
      </c>
      <c r="E84" s="29">
        <v>9779627</v>
      </c>
      <c r="F84" s="29">
        <v>916511</v>
      </c>
      <c r="G84" s="29">
        <v>1156054</v>
      </c>
      <c r="H84" s="29">
        <v>1369246</v>
      </c>
      <c r="I84" s="29">
        <v>3441811</v>
      </c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>
        <v>3441811</v>
      </c>
      <c r="W84" s="29">
        <v>3294085</v>
      </c>
      <c r="X84" s="29"/>
      <c r="Y84" s="28"/>
      <c r="Z84" s="30">
        <v>9779627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Lawrence Gqesha</dc:creator>
  <cp:keywords/>
  <dc:description/>
  <cp:lastModifiedBy>Lawrence Gqesha</cp:lastModifiedBy>
  <dcterms:created xsi:type="dcterms:W3CDTF">2014-11-14T08:58:30Z</dcterms:created>
  <dcterms:modified xsi:type="dcterms:W3CDTF">2014-11-14T08:59:15Z</dcterms:modified>
  <cp:category/>
  <cp:version/>
  <cp:contentType/>
  <cp:contentStatus/>
</cp:coreProperties>
</file>