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MAN" sheetId="1" r:id="rId1"/>
    <sheet name="FS161" sheetId="2" r:id="rId2"/>
    <sheet name="FS162" sheetId="3" r:id="rId3"/>
    <sheet name="FS163" sheetId="4" r:id="rId4"/>
    <sheet name="FS164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  <sheet name="Summary" sheetId="25" r:id="rId25"/>
  </sheets>
  <definedNames>
    <definedName name="_xlnm.Print_Area" localSheetId="5">'DC16'!$A$1:$AA$57</definedName>
    <definedName name="_xlnm.Print_Area" localSheetId="11">'DC18'!$A$1:$AA$57</definedName>
    <definedName name="_xlnm.Print_Area" localSheetId="18">'DC19'!$A$1:$AA$57</definedName>
    <definedName name="_xlnm.Print_Area" localSheetId="23">'DC20'!$A$1:$AA$57</definedName>
    <definedName name="_xlnm.Print_Area" localSheetId="1">'FS161'!$A$1:$AA$57</definedName>
    <definedName name="_xlnm.Print_Area" localSheetId="2">'FS162'!$A$1:$AA$57</definedName>
    <definedName name="_xlnm.Print_Area" localSheetId="3">'FS163'!$A$1:$AA$57</definedName>
    <definedName name="_xlnm.Print_Area" localSheetId="4">'FS164'!$A$1:$AA$57</definedName>
    <definedName name="_xlnm.Print_Area" localSheetId="6">'FS181'!$A$1:$AA$57</definedName>
    <definedName name="_xlnm.Print_Area" localSheetId="7">'FS182'!$A$1:$AA$57</definedName>
    <definedName name="_xlnm.Print_Area" localSheetId="8">'FS183'!$A$1:$AA$57</definedName>
    <definedName name="_xlnm.Print_Area" localSheetId="9">'FS184'!$A$1:$AA$57</definedName>
    <definedName name="_xlnm.Print_Area" localSheetId="10">'FS185'!$A$1:$AA$57</definedName>
    <definedName name="_xlnm.Print_Area" localSheetId="12">'FS191'!$A$1:$AA$57</definedName>
    <definedName name="_xlnm.Print_Area" localSheetId="13">'FS192'!$A$1:$AA$57</definedName>
    <definedName name="_xlnm.Print_Area" localSheetId="14">'FS193'!$A$1:$AA$57</definedName>
    <definedName name="_xlnm.Print_Area" localSheetId="15">'FS194'!$A$1:$AA$57</definedName>
    <definedName name="_xlnm.Print_Area" localSheetId="16">'FS195'!$A$1:$AA$57</definedName>
    <definedName name="_xlnm.Print_Area" localSheetId="17">'FS196'!$A$1:$AA$57</definedName>
    <definedName name="_xlnm.Print_Area" localSheetId="19">'FS201'!$A$1:$AA$57</definedName>
    <definedName name="_xlnm.Print_Area" localSheetId="20">'FS203'!$A$1:$AA$57</definedName>
    <definedName name="_xlnm.Print_Area" localSheetId="21">'FS204'!$A$1:$AA$57</definedName>
    <definedName name="_xlnm.Print_Area" localSheetId="22">'FS205'!$A$1:$AA$57</definedName>
    <definedName name="_xlnm.Print_Area" localSheetId="0">'MAN'!$A$1:$AA$57</definedName>
    <definedName name="_xlnm.Print_Area" localSheetId="24">'Summary'!$A$1:$AA$57</definedName>
  </definedNames>
  <calcPr calcMode="manual" fullCalcOnLoad="1"/>
</workbook>
</file>

<file path=xl/sharedStrings.xml><?xml version="1.0" encoding="utf-8"?>
<sst xmlns="http://schemas.openxmlformats.org/spreadsheetml/2006/main" count="1900" uniqueCount="99">
  <si>
    <t>Free State: Mangaung(MAN)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</si>
  <si>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</si>
  <si>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</si>
  <si>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</si>
  <si>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</si>
  <si>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</si>
  <si>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</si>
  <si>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</si>
  <si>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</si>
  <si>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</si>
  <si>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</si>
  <si>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</si>
  <si>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</si>
  <si>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</si>
  <si>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</si>
  <si>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</si>
  <si>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</si>
  <si>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</si>
  <si>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</si>
  <si>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</si>
  <si>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</si>
  <si>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</si>
  <si>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</si>
  <si>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</si>
  <si>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</si>
  <si>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</si>
  <si>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</si>
  <si>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</si>
  <si>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</si>
  <si>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</si>
  <si>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</si>
  <si>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</si>
  <si>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</si>
  <si>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</si>
  <si>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</si>
  <si>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</si>
  <si>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</si>
  <si>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</si>
  <si>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</si>
  <si>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</si>
  <si>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</si>
  <si>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</si>
  <si>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</si>
  <si>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</si>
  <si>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</si>
  <si>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</si>
  <si>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</si>
  <si>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</si>
  <si>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</si>
  <si>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</si>
  <si>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</si>
  <si>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</si>
  <si>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</si>
  <si>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</si>
  <si>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</si>
  <si>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</si>
  <si>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</si>
  <si>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</si>
  <si>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</si>
  <si>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</si>
  <si>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</si>
  <si>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</si>
  <si>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</si>
  <si>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</si>
  <si>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</si>
  <si>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</si>
  <si>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</si>
  <si>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</si>
  <si>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</si>
  <si>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</si>
  <si>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</si>
  <si>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</si>
  <si>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</si>
  <si>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</si>
  <si>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Free State: Letsemeng(FS161) - Table C4 Quarterly Budget Statement - Financial Performance (revenue and expenditure) for 1st Quarter ended 30 September 2014 (Figures Finalised as at 2014/10/30)</t>
  </si>
  <si>
    <t>Free State: Kopanong(FS162) - Table C4 Quarterly Budget Statement - Financial Performance (revenue and expenditure) for 1st Quarter ended 30 September 2014 (Figures Finalised as at 2014/10/30)</t>
  </si>
  <si>
    <t>Free State: Mohokare(FS163) - Table C4 Quarterly Budget Statement - Financial Performance (revenue and expenditure) for 1st Quarter ended 30 September 2014 (Figures Finalised as at 2014/10/30)</t>
  </si>
  <si>
    <t>Free State: Naledi (Fs)(FS164) - Table C4 Quarterly Budget Statement - Financial Performance (revenue and expenditure) for 1st Quarter ended 30 September 2014 (Figures Finalised as at 2014/10/30)</t>
  </si>
  <si>
    <t>Free State: Xhariep(DC16) - Table C4 Quarterly Budget Statement - Financial Performance (revenue and expenditure) for 1st Quarter ended 30 September 2014 (Figures Finalised as at 2014/10/30)</t>
  </si>
  <si>
    <t>Free State: Masilonyana(FS181) - Table C4 Quarterly Budget Statement - Financial Performance (revenue and expenditure) for 1st Quarter ended 30 September 2014 (Figures Finalised as at 2014/10/30)</t>
  </si>
  <si>
    <t>Free State: Tokologo(FS182) - Table C4 Quarterly Budget Statement - Financial Performance (revenue and expenditure) for 1st Quarter ended 30 September 2014 (Figures Finalised as at 2014/10/30)</t>
  </si>
  <si>
    <t>Free State: Tswelopele(FS183) - Table C4 Quarterly Budget Statement - Financial Performance (revenue and expenditure) for 1st Quarter ended 30 September 2014 (Figures Finalised as at 2014/10/30)</t>
  </si>
  <si>
    <t>Free State: Matjhabeng(FS184) - Table C4 Quarterly Budget Statement - Financial Performance (revenue and expenditure) for 1st Quarter ended 30 September 2014 (Figures Finalised as at 2014/10/30)</t>
  </si>
  <si>
    <t>Free State: Nala(FS185) - Table C4 Quarterly Budget Statement - Financial Performance (revenue and expenditure) for 1st Quarter ended 30 September 2014 (Figures Finalised as at 2014/10/30)</t>
  </si>
  <si>
    <t>Free State: Lejweleputswa(DC18) - Table C4 Quarterly Budget Statement - Financial Performance (revenue and expenditure) for 1st Quarter ended 30 September 2014 (Figures Finalised as at 2014/10/30)</t>
  </si>
  <si>
    <t>Free State: Setsoto(FS191) - Table C4 Quarterly Budget Statement - Financial Performance (revenue and expenditure) for 1st Quarter ended 30 September 2014 (Figures Finalised as at 2014/10/30)</t>
  </si>
  <si>
    <t>Free State: Dihlabeng(FS192) - Table C4 Quarterly Budget Statement - Financial Performance (revenue and expenditure) for 1st Quarter ended 30 September 2014 (Figures Finalised as at 2014/10/30)</t>
  </si>
  <si>
    <t>Free State: Nketoana(FS193) - Table C4 Quarterly Budget Statement - Financial Performance (revenue and expenditure) for 1st Quarter ended 30 September 2014 (Figures Finalised as at 2014/10/30)</t>
  </si>
  <si>
    <t>Free State: Maluti-a-Phofung(FS194) - Table C4 Quarterly Budget Statement - Financial Performance (revenue and expenditure) for 1st Quarter ended 30 September 2014 (Figures Finalised as at 2014/10/30)</t>
  </si>
  <si>
    <t>Free State: Phumelela(FS195) - Table C4 Quarterly Budget Statement - Financial Performance (revenue and expenditure) for 1st Quarter ended 30 September 2014 (Figures Finalised as at 2014/10/30)</t>
  </si>
  <si>
    <t>Free State: Mantsopa(FS196) - Table C4 Quarterly Budget Statement - Financial Performance (revenue and expenditure) for 1st Quarter ended 30 September 2014 (Figures Finalised as at 2014/10/30)</t>
  </si>
  <si>
    <t>Free State: Thabo Mofutsanyana(DC19) - Table C4 Quarterly Budget Statement - Financial Performance (revenue and expenditure) for 1st Quarter ended 30 September 2014 (Figures Finalised as at 2014/10/30)</t>
  </si>
  <si>
    <t>Free State: Moqhaka(FS201) - Table C4 Quarterly Budget Statement - Financial Performance (revenue and expenditure) for 1st Quarter ended 30 September 2014 (Figures Finalised as at 2014/10/30)</t>
  </si>
  <si>
    <t>Free State: Ngwathe(FS203) - Table C4 Quarterly Budget Statement - Financial Performance (revenue and expenditure) for 1st Quarter ended 30 September 2014 (Figures Finalised as at 2014/10/30)</t>
  </si>
  <si>
    <t>Free State: Metsimaholo(FS204) - Table C4 Quarterly Budget Statement - Financial Performance (revenue and expenditure) for 1st Quarter ended 30 September 2014 (Figures Finalised as at 2014/10/30)</t>
  </si>
  <si>
    <t>Free State: Mafube(FS205) - Table C4 Quarterly Budget Statement - Financial Performance (revenue and expenditure) for 1st Quarter ended 30 September 2014 (Figures Finalised as at 2014/10/30)</t>
  </si>
  <si>
    <t>Free State: Fezile Dabi(DC20)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</si>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</sst>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969482446</v>
      </c>
      <c r="D5" s="6">
        <v>0</v>
      </c>
      <c r="E5" s="7">
        <v>1084200413</v>
      </c>
      <c r="F5" s="8">
        <v>1084200413</v>
      </c>
      <c r="G5" s="8">
        <v>74138537</v>
      </c>
      <c r="H5" s="8">
        <v>82427719</v>
      </c>
      <c r="I5" s="8">
        <v>62132126</v>
      </c>
      <c r="J5" s="8">
        <v>218698382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218698382</v>
      </c>
      <c r="X5" s="8">
        <v>271050102</v>
      </c>
      <c r="Y5" s="8">
        <v>-52351720</v>
      </c>
      <c r="Z5" s="2">
        <v>-19.31</v>
      </c>
      <c r="AA5" s="6">
        <v>1084200413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1711473153</v>
      </c>
      <c r="D7" s="6">
        <v>0</v>
      </c>
      <c r="E7" s="7">
        <v>2396601846</v>
      </c>
      <c r="F7" s="8">
        <v>2396601846</v>
      </c>
      <c r="G7" s="8">
        <v>210482574</v>
      </c>
      <c r="H7" s="8">
        <v>221339487</v>
      </c>
      <c r="I7" s="8">
        <v>202064032</v>
      </c>
      <c r="J7" s="8">
        <v>633886093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633886093</v>
      </c>
      <c r="X7" s="8">
        <v>599150463</v>
      </c>
      <c r="Y7" s="8">
        <v>34735630</v>
      </c>
      <c r="Z7" s="2">
        <v>5.8</v>
      </c>
      <c r="AA7" s="6">
        <v>2396601846</v>
      </c>
    </row>
    <row r="8" spans="1:27" ht="13.5">
      <c r="A8" s="29" t="s">
        <v>35</v>
      </c>
      <c r="B8" s="28"/>
      <c r="C8" s="6">
        <v>612264312</v>
      </c>
      <c r="D8" s="6">
        <v>0</v>
      </c>
      <c r="E8" s="7">
        <v>677957521</v>
      </c>
      <c r="F8" s="8">
        <v>677957521</v>
      </c>
      <c r="G8" s="8">
        <v>45097629</v>
      </c>
      <c r="H8" s="8">
        <v>53419281</v>
      </c>
      <c r="I8" s="8">
        <v>51285735</v>
      </c>
      <c r="J8" s="8">
        <v>149802645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149802645</v>
      </c>
      <c r="X8" s="8">
        <v>169489380</v>
      </c>
      <c r="Y8" s="8">
        <v>-19686735</v>
      </c>
      <c r="Z8" s="2">
        <v>-11.62</v>
      </c>
      <c r="AA8" s="6">
        <v>677957521</v>
      </c>
    </row>
    <row r="9" spans="1:27" ht="13.5">
      <c r="A9" s="29" t="s">
        <v>36</v>
      </c>
      <c r="B9" s="28"/>
      <c r="C9" s="6">
        <v>201495760</v>
      </c>
      <c r="D9" s="6">
        <v>0</v>
      </c>
      <c r="E9" s="7">
        <v>240416285</v>
      </c>
      <c r="F9" s="8">
        <v>240416285</v>
      </c>
      <c r="G9" s="8">
        <v>17795564</v>
      </c>
      <c r="H9" s="8">
        <v>17936723</v>
      </c>
      <c r="I9" s="8">
        <v>16957528</v>
      </c>
      <c r="J9" s="8">
        <v>52689815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52689815</v>
      </c>
      <c r="X9" s="8">
        <v>60104070</v>
      </c>
      <c r="Y9" s="8">
        <v>-7414255</v>
      </c>
      <c r="Z9" s="2">
        <v>-12.34</v>
      </c>
      <c r="AA9" s="6">
        <v>240416285</v>
      </c>
    </row>
    <row r="10" spans="1:27" ht="13.5">
      <c r="A10" s="29" t="s">
        <v>37</v>
      </c>
      <c r="B10" s="28"/>
      <c r="C10" s="6">
        <v>121731410</v>
      </c>
      <c r="D10" s="6">
        <v>0</v>
      </c>
      <c r="E10" s="7">
        <v>154967413</v>
      </c>
      <c r="F10" s="30">
        <v>154967413</v>
      </c>
      <c r="G10" s="30">
        <v>6580666</v>
      </c>
      <c r="H10" s="30">
        <v>6517713</v>
      </c>
      <c r="I10" s="30">
        <v>6506312</v>
      </c>
      <c r="J10" s="30">
        <v>19604691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19604691</v>
      </c>
      <c r="X10" s="30">
        <v>38741853</v>
      </c>
      <c r="Y10" s="30">
        <v>-19137162</v>
      </c>
      <c r="Z10" s="31">
        <v>-49.4</v>
      </c>
      <c r="AA10" s="32">
        <v>154967413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20415881</v>
      </c>
      <c r="D12" s="6">
        <v>0</v>
      </c>
      <c r="E12" s="7">
        <v>27727210</v>
      </c>
      <c r="F12" s="8">
        <v>27727210</v>
      </c>
      <c r="G12" s="8">
        <v>1296196</v>
      </c>
      <c r="H12" s="8">
        <v>1367453</v>
      </c>
      <c r="I12" s="8">
        <v>2564687</v>
      </c>
      <c r="J12" s="8">
        <v>5228336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5228336</v>
      </c>
      <c r="X12" s="8">
        <v>6931803</v>
      </c>
      <c r="Y12" s="8">
        <v>-1703467</v>
      </c>
      <c r="Z12" s="2">
        <v>-24.57</v>
      </c>
      <c r="AA12" s="6">
        <v>27727210</v>
      </c>
    </row>
    <row r="13" spans="1:27" ht="13.5">
      <c r="A13" s="27" t="s">
        <v>40</v>
      </c>
      <c r="B13" s="33"/>
      <c r="C13" s="6">
        <v>47918054</v>
      </c>
      <c r="D13" s="6">
        <v>0</v>
      </c>
      <c r="E13" s="7">
        <v>196589127</v>
      </c>
      <c r="F13" s="8">
        <v>196589127</v>
      </c>
      <c r="G13" s="8">
        <v>14954672</v>
      </c>
      <c r="H13" s="8">
        <v>16094711</v>
      </c>
      <c r="I13" s="8">
        <v>15500670</v>
      </c>
      <c r="J13" s="8">
        <v>46550053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46550053</v>
      </c>
      <c r="X13" s="8">
        <v>49147281</v>
      </c>
      <c r="Y13" s="8">
        <v>-2597228</v>
      </c>
      <c r="Z13" s="2">
        <v>-5.28</v>
      </c>
      <c r="AA13" s="6">
        <v>196589127</v>
      </c>
    </row>
    <row r="14" spans="1:27" ht="13.5">
      <c r="A14" s="27" t="s">
        <v>41</v>
      </c>
      <c r="B14" s="33"/>
      <c r="C14" s="6">
        <v>151275892</v>
      </c>
      <c r="D14" s="6">
        <v>0</v>
      </c>
      <c r="E14" s="7">
        <v>153007870</v>
      </c>
      <c r="F14" s="8">
        <v>153007870</v>
      </c>
      <c r="G14" s="8">
        <v>14949821</v>
      </c>
      <c r="H14" s="8">
        <v>15648476</v>
      </c>
      <c r="I14" s="8">
        <v>-3806000</v>
      </c>
      <c r="J14" s="8">
        <v>26792297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26792297</v>
      </c>
      <c r="X14" s="8">
        <v>38251968</v>
      </c>
      <c r="Y14" s="8">
        <v>-11459671</v>
      </c>
      <c r="Z14" s="2">
        <v>-29.96</v>
      </c>
      <c r="AA14" s="6">
        <v>153007870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77361862</v>
      </c>
      <c r="D16" s="6">
        <v>0</v>
      </c>
      <c r="E16" s="7">
        <v>12664578</v>
      </c>
      <c r="F16" s="8">
        <v>12664578</v>
      </c>
      <c r="G16" s="8">
        <v>894452</v>
      </c>
      <c r="H16" s="8">
        <v>482509</v>
      </c>
      <c r="I16" s="8">
        <v>723516</v>
      </c>
      <c r="J16" s="8">
        <v>2100477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2100477</v>
      </c>
      <c r="X16" s="8">
        <v>3166146</v>
      </c>
      <c r="Y16" s="8">
        <v>-1065669</v>
      </c>
      <c r="Z16" s="2">
        <v>-33.66</v>
      </c>
      <c r="AA16" s="6">
        <v>12664578</v>
      </c>
    </row>
    <row r="17" spans="1:27" ht="13.5">
      <c r="A17" s="27" t="s">
        <v>44</v>
      </c>
      <c r="B17" s="33"/>
      <c r="C17" s="6">
        <v>433436</v>
      </c>
      <c r="D17" s="6">
        <v>0</v>
      </c>
      <c r="E17" s="7">
        <v>927623</v>
      </c>
      <c r="F17" s="8">
        <v>927623</v>
      </c>
      <c r="G17" s="8">
        <v>16933</v>
      </c>
      <c r="H17" s="8">
        <v>19188</v>
      </c>
      <c r="I17" s="8">
        <v>25127</v>
      </c>
      <c r="J17" s="8">
        <v>61248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61248</v>
      </c>
      <c r="X17" s="8">
        <v>231906</v>
      </c>
      <c r="Y17" s="8">
        <v>-170658</v>
      </c>
      <c r="Z17" s="2">
        <v>-73.59</v>
      </c>
      <c r="AA17" s="6">
        <v>927623</v>
      </c>
    </row>
    <row r="18" spans="1:27" ht="13.5">
      <c r="A18" s="29" t="s">
        <v>45</v>
      </c>
      <c r="B18" s="28"/>
      <c r="C18" s="6">
        <v>4725488</v>
      </c>
      <c r="D18" s="6">
        <v>0</v>
      </c>
      <c r="E18" s="7">
        <v>3722104</v>
      </c>
      <c r="F18" s="8">
        <v>3722104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930525</v>
      </c>
      <c r="Y18" s="8">
        <v>-930525</v>
      </c>
      <c r="Z18" s="2">
        <v>-100</v>
      </c>
      <c r="AA18" s="6">
        <v>3722104</v>
      </c>
    </row>
    <row r="19" spans="1:27" ht="13.5">
      <c r="A19" s="27" t="s">
        <v>46</v>
      </c>
      <c r="B19" s="33"/>
      <c r="C19" s="6">
        <v>950472103</v>
      </c>
      <c r="D19" s="6">
        <v>0</v>
      </c>
      <c r="E19" s="7">
        <v>617571000</v>
      </c>
      <c r="F19" s="8">
        <v>617571000</v>
      </c>
      <c r="G19" s="8">
        <v>240417000</v>
      </c>
      <c r="H19" s="8">
        <v>500000</v>
      </c>
      <c r="I19" s="8">
        <v>0</v>
      </c>
      <c r="J19" s="8">
        <v>240917000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240917000</v>
      </c>
      <c r="X19" s="8">
        <v>154392750</v>
      </c>
      <c r="Y19" s="8">
        <v>86524250</v>
      </c>
      <c r="Z19" s="2">
        <v>56.04</v>
      </c>
      <c r="AA19" s="6">
        <v>617571000</v>
      </c>
    </row>
    <row r="20" spans="1:27" ht="13.5">
      <c r="A20" s="27" t="s">
        <v>47</v>
      </c>
      <c r="B20" s="33"/>
      <c r="C20" s="6">
        <v>87549868</v>
      </c>
      <c r="D20" s="6">
        <v>0</v>
      </c>
      <c r="E20" s="7">
        <v>745251098</v>
      </c>
      <c r="F20" s="30">
        <v>745251098</v>
      </c>
      <c r="G20" s="30">
        <v>34265330</v>
      </c>
      <c r="H20" s="30">
        <v>115275156</v>
      </c>
      <c r="I20" s="30">
        <v>36612906</v>
      </c>
      <c r="J20" s="30">
        <v>186153392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186153392</v>
      </c>
      <c r="X20" s="30">
        <v>181496022</v>
      </c>
      <c r="Y20" s="30">
        <v>4657370</v>
      </c>
      <c r="Z20" s="31">
        <v>2.57</v>
      </c>
      <c r="AA20" s="32">
        <v>745251098</v>
      </c>
    </row>
    <row r="21" spans="1:27" ht="13.5">
      <c r="A21" s="27" t="s">
        <v>48</v>
      </c>
      <c r="B21" s="33"/>
      <c r="C21" s="6">
        <v>1421276</v>
      </c>
      <c r="D21" s="6">
        <v>0</v>
      </c>
      <c r="E21" s="7">
        <v>990000</v>
      </c>
      <c r="F21" s="8">
        <v>990000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247500</v>
      </c>
      <c r="Y21" s="8">
        <v>-247500</v>
      </c>
      <c r="Z21" s="2">
        <v>-100</v>
      </c>
      <c r="AA21" s="6">
        <v>990000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4958020941</v>
      </c>
      <c r="D22" s="37">
        <f>SUM(D5:D21)</f>
        <v>0</v>
      </c>
      <c r="E22" s="38">
        <f t="shared" si="0"/>
        <v>6312594088</v>
      </c>
      <c r="F22" s="39">
        <f t="shared" si="0"/>
        <v>6312594088</v>
      </c>
      <c r="G22" s="39">
        <f t="shared" si="0"/>
        <v>660889374</v>
      </c>
      <c r="H22" s="39">
        <f t="shared" si="0"/>
        <v>531028416</v>
      </c>
      <c r="I22" s="39">
        <f t="shared" si="0"/>
        <v>390566639</v>
      </c>
      <c r="J22" s="39">
        <f t="shared" si="0"/>
        <v>1582484429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1582484429</v>
      </c>
      <c r="X22" s="39">
        <f t="shared" si="0"/>
        <v>1573331769</v>
      </c>
      <c r="Y22" s="39">
        <f t="shared" si="0"/>
        <v>9152660</v>
      </c>
      <c r="Z22" s="40">
        <f>+IF(X22&lt;&gt;0,+(Y22/X22)*100,0)</f>
        <v>0.5817374428164871</v>
      </c>
      <c r="AA22" s="37">
        <f>SUM(AA5:AA21)</f>
        <v>6312594088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1105567203</v>
      </c>
      <c r="D25" s="6">
        <v>0</v>
      </c>
      <c r="E25" s="7">
        <v>1356536965</v>
      </c>
      <c r="F25" s="8">
        <v>1356536965</v>
      </c>
      <c r="G25" s="8">
        <v>100058755</v>
      </c>
      <c r="H25" s="8">
        <v>98267787</v>
      </c>
      <c r="I25" s="8">
        <v>100121830</v>
      </c>
      <c r="J25" s="8">
        <v>298448372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298448372</v>
      </c>
      <c r="X25" s="8">
        <v>339134238</v>
      </c>
      <c r="Y25" s="8">
        <v>-40685866</v>
      </c>
      <c r="Z25" s="2">
        <v>-12</v>
      </c>
      <c r="AA25" s="6">
        <v>1356536965</v>
      </c>
    </row>
    <row r="26" spans="1:27" ht="13.5">
      <c r="A26" s="29" t="s">
        <v>52</v>
      </c>
      <c r="B26" s="28"/>
      <c r="C26" s="6">
        <v>47106731</v>
      </c>
      <c r="D26" s="6">
        <v>0</v>
      </c>
      <c r="E26" s="7">
        <v>51692467</v>
      </c>
      <c r="F26" s="8">
        <v>51692467</v>
      </c>
      <c r="G26" s="8">
        <v>3999711</v>
      </c>
      <c r="H26" s="8">
        <v>4006269</v>
      </c>
      <c r="I26" s="8">
        <v>4019334</v>
      </c>
      <c r="J26" s="8">
        <v>12025314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12025314</v>
      </c>
      <c r="X26" s="8">
        <v>12923118</v>
      </c>
      <c r="Y26" s="8">
        <v>-897804</v>
      </c>
      <c r="Z26" s="2">
        <v>-6.95</v>
      </c>
      <c r="AA26" s="6">
        <v>51692467</v>
      </c>
    </row>
    <row r="27" spans="1:27" ht="13.5">
      <c r="A27" s="29" t="s">
        <v>53</v>
      </c>
      <c r="B27" s="28"/>
      <c r="C27" s="6">
        <v>589441863</v>
      </c>
      <c r="D27" s="6">
        <v>0</v>
      </c>
      <c r="E27" s="7">
        <v>214628485</v>
      </c>
      <c r="F27" s="8">
        <v>214628485</v>
      </c>
      <c r="G27" s="8">
        <v>17885709</v>
      </c>
      <c r="H27" s="8">
        <v>17885709</v>
      </c>
      <c r="I27" s="8">
        <v>17885709</v>
      </c>
      <c r="J27" s="8">
        <v>53657127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53657127</v>
      </c>
      <c r="X27" s="8">
        <v>53657121</v>
      </c>
      <c r="Y27" s="8">
        <v>6</v>
      </c>
      <c r="Z27" s="2">
        <v>0</v>
      </c>
      <c r="AA27" s="6">
        <v>214628485</v>
      </c>
    </row>
    <row r="28" spans="1:27" ht="13.5">
      <c r="A28" s="29" t="s">
        <v>54</v>
      </c>
      <c r="B28" s="28"/>
      <c r="C28" s="6">
        <v>410971147</v>
      </c>
      <c r="D28" s="6">
        <v>0</v>
      </c>
      <c r="E28" s="7">
        <v>492852581</v>
      </c>
      <c r="F28" s="8">
        <v>492852581</v>
      </c>
      <c r="G28" s="8">
        <v>12334009</v>
      </c>
      <c r="H28" s="8">
        <v>12334009</v>
      </c>
      <c r="I28" s="8">
        <v>12334009</v>
      </c>
      <c r="J28" s="8">
        <v>37002027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37002027</v>
      </c>
      <c r="X28" s="8">
        <v>123213144</v>
      </c>
      <c r="Y28" s="8">
        <v>-86211117</v>
      </c>
      <c r="Z28" s="2">
        <v>-69.97</v>
      </c>
      <c r="AA28" s="6">
        <v>492852581</v>
      </c>
    </row>
    <row r="29" spans="1:27" ht="13.5">
      <c r="A29" s="29" t="s">
        <v>55</v>
      </c>
      <c r="B29" s="28"/>
      <c r="C29" s="6">
        <v>70144989</v>
      </c>
      <c r="D29" s="6">
        <v>0</v>
      </c>
      <c r="E29" s="7">
        <v>244132153</v>
      </c>
      <c r="F29" s="8">
        <v>244132153</v>
      </c>
      <c r="G29" s="8">
        <v>13443624</v>
      </c>
      <c r="H29" s="8">
        <v>13313647</v>
      </c>
      <c r="I29" s="8">
        <v>16597665</v>
      </c>
      <c r="J29" s="8">
        <v>43354936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43354936</v>
      </c>
      <c r="X29" s="8">
        <v>61033038</v>
      </c>
      <c r="Y29" s="8">
        <v>-17678102</v>
      </c>
      <c r="Z29" s="2">
        <v>-28.96</v>
      </c>
      <c r="AA29" s="6">
        <v>244132153</v>
      </c>
    </row>
    <row r="30" spans="1:27" ht="13.5">
      <c r="A30" s="29" t="s">
        <v>56</v>
      </c>
      <c r="B30" s="28"/>
      <c r="C30" s="6">
        <v>1487044186</v>
      </c>
      <c r="D30" s="6">
        <v>0</v>
      </c>
      <c r="E30" s="7">
        <v>1744580031</v>
      </c>
      <c r="F30" s="8">
        <v>1744580031</v>
      </c>
      <c r="G30" s="8">
        <v>-38496710</v>
      </c>
      <c r="H30" s="8">
        <v>402945383</v>
      </c>
      <c r="I30" s="8">
        <v>126883895</v>
      </c>
      <c r="J30" s="8">
        <v>491332568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491332568</v>
      </c>
      <c r="X30" s="8">
        <v>436145013</v>
      </c>
      <c r="Y30" s="8">
        <v>55187555</v>
      </c>
      <c r="Z30" s="2">
        <v>12.65</v>
      </c>
      <c r="AA30" s="6">
        <v>1744580031</v>
      </c>
    </row>
    <row r="31" spans="1:27" ht="13.5">
      <c r="A31" s="29" t="s">
        <v>57</v>
      </c>
      <c r="B31" s="28"/>
      <c r="C31" s="6">
        <v>264983307</v>
      </c>
      <c r="D31" s="6">
        <v>0</v>
      </c>
      <c r="E31" s="7">
        <v>419268369</v>
      </c>
      <c r="F31" s="8">
        <v>419268369</v>
      </c>
      <c r="G31" s="8">
        <v>3093707</v>
      </c>
      <c r="H31" s="8">
        <v>9514248</v>
      </c>
      <c r="I31" s="8">
        <v>20532934</v>
      </c>
      <c r="J31" s="8">
        <v>33140889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33140889</v>
      </c>
      <c r="X31" s="8">
        <v>104817093</v>
      </c>
      <c r="Y31" s="8">
        <v>-71676204</v>
      </c>
      <c r="Z31" s="2">
        <v>-68.38</v>
      </c>
      <c r="AA31" s="6">
        <v>419268369</v>
      </c>
    </row>
    <row r="32" spans="1:27" ht="13.5">
      <c r="A32" s="29" t="s">
        <v>58</v>
      </c>
      <c r="B32" s="28"/>
      <c r="C32" s="6">
        <v>206791516</v>
      </c>
      <c r="D32" s="6">
        <v>0</v>
      </c>
      <c r="E32" s="7">
        <v>334380410</v>
      </c>
      <c r="F32" s="8">
        <v>334380410</v>
      </c>
      <c r="G32" s="8">
        <v>4783131</v>
      </c>
      <c r="H32" s="8">
        <v>20734687</v>
      </c>
      <c r="I32" s="8">
        <v>20372674</v>
      </c>
      <c r="J32" s="8">
        <v>45890492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45890492</v>
      </c>
      <c r="X32" s="8">
        <v>87532602</v>
      </c>
      <c r="Y32" s="8">
        <v>-41642110</v>
      </c>
      <c r="Z32" s="2">
        <v>-47.57</v>
      </c>
      <c r="AA32" s="6">
        <v>334380410</v>
      </c>
    </row>
    <row r="33" spans="1:27" ht="13.5">
      <c r="A33" s="29" t="s">
        <v>59</v>
      </c>
      <c r="B33" s="28"/>
      <c r="C33" s="6">
        <v>4272651</v>
      </c>
      <c r="D33" s="6">
        <v>0</v>
      </c>
      <c r="E33" s="7">
        <v>161255266</v>
      </c>
      <c r="F33" s="8">
        <v>161255266</v>
      </c>
      <c r="G33" s="8">
        <v>2086907</v>
      </c>
      <c r="H33" s="8">
        <v>2749831</v>
      </c>
      <c r="I33" s="8">
        <v>1538289</v>
      </c>
      <c r="J33" s="8">
        <v>6375027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6375027</v>
      </c>
      <c r="X33" s="8">
        <v>40313817</v>
      </c>
      <c r="Y33" s="8">
        <v>-33938790</v>
      </c>
      <c r="Z33" s="2">
        <v>-84.19</v>
      </c>
      <c r="AA33" s="6">
        <v>161255266</v>
      </c>
    </row>
    <row r="34" spans="1:27" ht="13.5">
      <c r="A34" s="29" t="s">
        <v>60</v>
      </c>
      <c r="B34" s="28"/>
      <c r="C34" s="6">
        <v>602192763</v>
      </c>
      <c r="D34" s="6">
        <v>0</v>
      </c>
      <c r="E34" s="7">
        <v>904720457</v>
      </c>
      <c r="F34" s="8">
        <v>904720457</v>
      </c>
      <c r="G34" s="8">
        <v>38315650</v>
      </c>
      <c r="H34" s="8">
        <v>55681912</v>
      </c>
      <c r="I34" s="8">
        <v>55672079</v>
      </c>
      <c r="J34" s="8">
        <v>149669641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149669641</v>
      </c>
      <c r="X34" s="8">
        <v>222242610</v>
      </c>
      <c r="Y34" s="8">
        <v>-72572969</v>
      </c>
      <c r="Z34" s="2">
        <v>-32.65</v>
      </c>
      <c r="AA34" s="6">
        <v>904720457</v>
      </c>
    </row>
    <row r="35" spans="1:27" ht="13.5">
      <c r="A35" s="27" t="s">
        <v>61</v>
      </c>
      <c r="B35" s="33"/>
      <c r="C35" s="6">
        <v>64594936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4853111292</v>
      </c>
      <c r="D36" s="37">
        <f>SUM(D25:D35)</f>
        <v>0</v>
      </c>
      <c r="E36" s="38">
        <f t="shared" si="1"/>
        <v>5924047184</v>
      </c>
      <c r="F36" s="39">
        <f t="shared" si="1"/>
        <v>5924047184</v>
      </c>
      <c r="G36" s="39">
        <f t="shared" si="1"/>
        <v>157504493</v>
      </c>
      <c r="H36" s="39">
        <f t="shared" si="1"/>
        <v>637433482</v>
      </c>
      <c r="I36" s="39">
        <f t="shared" si="1"/>
        <v>375958418</v>
      </c>
      <c r="J36" s="39">
        <f t="shared" si="1"/>
        <v>1170896393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1170896393</v>
      </c>
      <c r="X36" s="39">
        <f t="shared" si="1"/>
        <v>1481011794</v>
      </c>
      <c r="Y36" s="39">
        <f t="shared" si="1"/>
        <v>-310115401</v>
      </c>
      <c r="Z36" s="40">
        <f>+IF(X36&lt;&gt;0,+(Y36/X36)*100,0)</f>
        <v>-20.939428183918974</v>
      </c>
      <c r="AA36" s="37">
        <f>SUM(AA25:AA35)</f>
        <v>5924047184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104909649</v>
      </c>
      <c r="D38" s="50">
        <f>+D22-D36</f>
        <v>0</v>
      </c>
      <c r="E38" s="51">
        <f t="shared" si="2"/>
        <v>388546904</v>
      </c>
      <c r="F38" s="52">
        <f t="shared" si="2"/>
        <v>388546904</v>
      </c>
      <c r="G38" s="52">
        <f t="shared" si="2"/>
        <v>503384881</v>
      </c>
      <c r="H38" s="52">
        <f t="shared" si="2"/>
        <v>-106405066</v>
      </c>
      <c r="I38" s="52">
        <f t="shared" si="2"/>
        <v>14608221</v>
      </c>
      <c r="J38" s="52">
        <f t="shared" si="2"/>
        <v>411588036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411588036</v>
      </c>
      <c r="X38" s="52">
        <f>IF(F22=F36,0,X22-X36)</f>
        <v>92319975</v>
      </c>
      <c r="Y38" s="52">
        <f t="shared" si="2"/>
        <v>319268061</v>
      </c>
      <c r="Z38" s="53">
        <f>+IF(X38&lt;&gt;0,+(Y38/X38)*100,0)</f>
        <v>345.82771604953314</v>
      </c>
      <c r="AA38" s="50">
        <f>+AA22-AA36</f>
        <v>388546904</v>
      </c>
    </row>
    <row r="39" spans="1:27" ht="13.5">
      <c r="A39" s="27" t="s">
        <v>64</v>
      </c>
      <c r="B39" s="33"/>
      <c r="C39" s="6">
        <v>772310671</v>
      </c>
      <c r="D39" s="6">
        <v>0</v>
      </c>
      <c r="E39" s="7">
        <v>756633000</v>
      </c>
      <c r="F39" s="8">
        <v>756633000</v>
      </c>
      <c r="G39" s="8">
        <v>0</v>
      </c>
      <c r="H39" s="8">
        <v>0</v>
      </c>
      <c r="I39" s="8">
        <v>2500000</v>
      </c>
      <c r="J39" s="8">
        <v>2500000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2500000</v>
      </c>
      <c r="X39" s="8">
        <v>189158250</v>
      </c>
      <c r="Y39" s="8">
        <v>-186658250</v>
      </c>
      <c r="Z39" s="2">
        <v>-98.68</v>
      </c>
      <c r="AA39" s="6">
        <v>756633000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4816755</v>
      </c>
      <c r="Y40" s="30">
        <v>-4816755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877220320</v>
      </c>
      <c r="D42" s="59">
        <f>SUM(D38:D41)</f>
        <v>0</v>
      </c>
      <c r="E42" s="60">
        <f t="shared" si="3"/>
        <v>1145179904</v>
      </c>
      <c r="F42" s="61">
        <f t="shared" si="3"/>
        <v>1145179904</v>
      </c>
      <c r="G42" s="61">
        <f t="shared" si="3"/>
        <v>503384881</v>
      </c>
      <c r="H42" s="61">
        <f t="shared" si="3"/>
        <v>-106405066</v>
      </c>
      <c r="I42" s="61">
        <f t="shared" si="3"/>
        <v>17108221</v>
      </c>
      <c r="J42" s="61">
        <f t="shared" si="3"/>
        <v>414088036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414088036</v>
      </c>
      <c r="X42" s="61">
        <f t="shared" si="3"/>
        <v>286294980</v>
      </c>
      <c r="Y42" s="61">
        <f t="shared" si="3"/>
        <v>127793056</v>
      </c>
      <c r="Z42" s="62">
        <f>+IF(X42&lt;&gt;0,+(Y42/X42)*100,0)</f>
        <v>44.63684833034795</v>
      </c>
      <c r="AA42" s="59">
        <f>SUM(AA38:AA41)</f>
        <v>1145179904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877220320</v>
      </c>
      <c r="D44" s="67">
        <f>+D42-D43</f>
        <v>0</v>
      </c>
      <c r="E44" s="68">
        <f t="shared" si="4"/>
        <v>1145179904</v>
      </c>
      <c r="F44" s="69">
        <f t="shared" si="4"/>
        <v>1145179904</v>
      </c>
      <c r="G44" s="69">
        <f t="shared" si="4"/>
        <v>503384881</v>
      </c>
      <c r="H44" s="69">
        <f t="shared" si="4"/>
        <v>-106405066</v>
      </c>
      <c r="I44" s="69">
        <f t="shared" si="4"/>
        <v>17108221</v>
      </c>
      <c r="J44" s="69">
        <f t="shared" si="4"/>
        <v>414088036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414088036</v>
      </c>
      <c r="X44" s="69">
        <f t="shared" si="4"/>
        <v>286294980</v>
      </c>
      <c r="Y44" s="69">
        <f t="shared" si="4"/>
        <v>127793056</v>
      </c>
      <c r="Z44" s="70">
        <f>+IF(X44&lt;&gt;0,+(Y44/X44)*100,0)</f>
        <v>44.63684833034795</v>
      </c>
      <c r="AA44" s="67">
        <f>+AA42-AA43</f>
        <v>1145179904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877220320</v>
      </c>
      <c r="D46" s="59">
        <f>SUM(D44:D45)</f>
        <v>0</v>
      </c>
      <c r="E46" s="60">
        <f t="shared" si="5"/>
        <v>1145179904</v>
      </c>
      <c r="F46" s="61">
        <f t="shared" si="5"/>
        <v>1145179904</v>
      </c>
      <c r="G46" s="61">
        <f t="shared" si="5"/>
        <v>503384881</v>
      </c>
      <c r="H46" s="61">
        <f t="shared" si="5"/>
        <v>-106405066</v>
      </c>
      <c r="I46" s="61">
        <f t="shared" si="5"/>
        <v>17108221</v>
      </c>
      <c r="J46" s="61">
        <f t="shared" si="5"/>
        <v>414088036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414088036</v>
      </c>
      <c r="X46" s="61">
        <f t="shared" si="5"/>
        <v>286294980</v>
      </c>
      <c r="Y46" s="61">
        <f t="shared" si="5"/>
        <v>127793056</v>
      </c>
      <c r="Z46" s="62">
        <f>+IF(X46&lt;&gt;0,+(Y46/X46)*100,0)</f>
        <v>44.63684833034795</v>
      </c>
      <c r="AA46" s="59">
        <f>SUM(AA44:AA45)</f>
        <v>1145179904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877220320</v>
      </c>
      <c r="D48" s="75">
        <f>SUM(D46:D47)</f>
        <v>0</v>
      </c>
      <c r="E48" s="76">
        <f t="shared" si="6"/>
        <v>1145179904</v>
      </c>
      <c r="F48" s="77">
        <f t="shared" si="6"/>
        <v>1145179904</v>
      </c>
      <c r="G48" s="77">
        <f t="shared" si="6"/>
        <v>503384881</v>
      </c>
      <c r="H48" s="78">
        <f t="shared" si="6"/>
        <v>-106405066</v>
      </c>
      <c r="I48" s="78">
        <f t="shared" si="6"/>
        <v>17108221</v>
      </c>
      <c r="J48" s="78">
        <f t="shared" si="6"/>
        <v>414088036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414088036</v>
      </c>
      <c r="X48" s="78">
        <f t="shared" si="6"/>
        <v>286294980</v>
      </c>
      <c r="Y48" s="78">
        <f t="shared" si="6"/>
        <v>127793056</v>
      </c>
      <c r="Z48" s="79">
        <f>+IF(X48&lt;&gt;0,+(Y48/X48)*100,0)</f>
        <v>44.63684833034795</v>
      </c>
      <c r="AA48" s="80">
        <f>SUM(AA46:AA47)</f>
        <v>1145179904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192976982</v>
      </c>
      <c r="D5" s="6">
        <v>0</v>
      </c>
      <c r="E5" s="7">
        <v>180514208</v>
      </c>
      <c r="F5" s="8">
        <v>180514208</v>
      </c>
      <c r="G5" s="8">
        <v>25183506</v>
      </c>
      <c r="H5" s="8">
        <v>1181997</v>
      </c>
      <c r="I5" s="8">
        <v>17883500</v>
      </c>
      <c r="J5" s="8">
        <v>44249003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44249003</v>
      </c>
      <c r="X5" s="8">
        <v>45128553</v>
      </c>
      <c r="Y5" s="8">
        <v>-879550</v>
      </c>
      <c r="Z5" s="2">
        <v>-1.95</v>
      </c>
      <c r="AA5" s="6">
        <v>180514208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427768534</v>
      </c>
      <c r="D7" s="6">
        <v>0</v>
      </c>
      <c r="E7" s="7">
        <v>664906014</v>
      </c>
      <c r="F7" s="8">
        <v>664906014</v>
      </c>
      <c r="G7" s="8">
        <v>29779269</v>
      </c>
      <c r="H7" s="8">
        <v>40610732</v>
      </c>
      <c r="I7" s="8">
        <v>44988748</v>
      </c>
      <c r="J7" s="8">
        <v>115378749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115378749</v>
      </c>
      <c r="X7" s="8">
        <v>166226833</v>
      </c>
      <c r="Y7" s="8">
        <v>-50848084</v>
      </c>
      <c r="Z7" s="2">
        <v>-30.59</v>
      </c>
      <c r="AA7" s="6">
        <v>664906014</v>
      </c>
    </row>
    <row r="8" spans="1:27" ht="13.5">
      <c r="A8" s="29" t="s">
        <v>35</v>
      </c>
      <c r="B8" s="28"/>
      <c r="C8" s="6">
        <v>227959632</v>
      </c>
      <c r="D8" s="6">
        <v>0</v>
      </c>
      <c r="E8" s="7">
        <v>196047370</v>
      </c>
      <c r="F8" s="8">
        <v>196047370</v>
      </c>
      <c r="G8" s="8">
        <v>26699793</v>
      </c>
      <c r="H8" s="8">
        <v>22277744</v>
      </c>
      <c r="I8" s="8">
        <v>29435483</v>
      </c>
      <c r="J8" s="8">
        <v>78413020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78413020</v>
      </c>
      <c r="X8" s="8">
        <v>49011250</v>
      </c>
      <c r="Y8" s="8">
        <v>29401770</v>
      </c>
      <c r="Z8" s="2">
        <v>59.99</v>
      </c>
      <c r="AA8" s="6">
        <v>196047370</v>
      </c>
    </row>
    <row r="9" spans="1:27" ht="13.5">
      <c r="A9" s="29" t="s">
        <v>36</v>
      </c>
      <c r="B9" s="28"/>
      <c r="C9" s="6">
        <v>115035234</v>
      </c>
      <c r="D9" s="6">
        <v>0</v>
      </c>
      <c r="E9" s="7">
        <v>115345783</v>
      </c>
      <c r="F9" s="8">
        <v>115345783</v>
      </c>
      <c r="G9" s="8">
        <v>12122206</v>
      </c>
      <c r="H9" s="8">
        <v>12280209</v>
      </c>
      <c r="I9" s="8">
        <v>11416202</v>
      </c>
      <c r="J9" s="8">
        <v>35818617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35818617</v>
      </c>
      <c r="X9" s="8">
        <v>28836167</v>
      </c>
      <c r="Y9" s="8">
        <v>6982450</v>
      </c>
      <c r="Z9" s="2">
        <v>24.21</v>
      </c>
      <c r="AA9" s="6">
        <v>115345783</v>
      </c>
    </row>
    <row r="10" spans="1:27" ht="13.5">
      <c r="A10" s="29" t="s">
        <v>37</v>
      </c>
      <c r="B10" s="28"/>
      <c r="C10" s="6">
        <v>71103711</v>
      </c>
      <c r="D10" s="6">
        <v>0</v>
      </c>
      <c r="E10" s="7">
        <v>64911556</v>
      </c>
      <c r="F10" s="30">
        <v>64911556</v>
      </c>
      <c r="G10" s="30">
        <v>7599141</v>
      </c>
      <c r="H10" s="30">
        <v>7676139</v>
      </c>
      <c r="I10" s="30">
        <v>7041962</v>
      </c>
      <c r="J10" s="30">
        <v>22317242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22317242</v>
      </c>
      <c r="X10" s="30">
        <v>16227333</v>
      </c>
      <c r="Y10" s="30">
        <v>6089909</v>
      </c>
      <c r="Z10" s="31">
        <v>37.53</v>
      </c>
      <c r="AA10" s="32">
        <v>64911556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10303659</v>
      </c>
      <c r="D12" s="6">
        <v>0</v>
      </c>
      <c r="E12" s="7">
        <v>8068000</v>
      </c>
      <c r="F12" s="8">
        <v>8068000</v>
      </c>
      <c r="G12" s="8">
        <v>941758</v>
      </c>
      <c r="H12" s="8">
        <v>932122</v>
      </c>
      <c r="I12" s="8">
        <v>976842</v>
      </c>
      <c r="J12" s="8">
        <v>2850722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2850722</v>
      </c>
      <c r="X12" s="8">
        <v>2016333</v>
      </c>
      <c r="Y12" s="8">
        <v>834389</v>
      </c>
      <c r="Z12" s="2">
        <v>41.38</v>
      </c>
      <c r="AA12" s="6">
        <v>8068000</v>
      </c>
    </row>
    <row r="13" spans="1:27" ht="13.5">
      <c r="A13" s="27" t="s">
        <v>40</v>
      </c>
      <c r="B13" s="33"/>
      <c r="C13" s="6">
        <v>6224127</v>
      </c>
      <c r="D13" s="6">
        <v>0</v>
      </c>
      <c r="E13" s="7">
        <v>22000000</v>
      </c>
      <c r="F13" s="8">
        <v>22000000</v>
      </c>
      <c r="G13" s="8">
        <v>0</v>
      </c>
      <c r="H13" s="8">
        <v>12485</v>
      </c>
      <c r="I13" s="8">
        <v>11440181</v>
      </c>
      <c r="J13" s="8">
        <v>11452666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11452666</v>
      </c>
      <c r="X13" s="8">
        <v>0</v>
      </c>
      <c r="Y13" s="8">
        <v>11452666</v>
      </c>
      <c r="Z13" s="2">
        <v>0</v>
      </c>
      <c r="AA13" s="6">
        <v>22000000</v>
      </c>
    </row>
    <row r="14" spans="1:27" ht="13.5">
      <c r="A14" s="27" t="s">
        <v>41</v>
      </c>
      <c r="B14" s="33"/>
      <c r="C14" s="6">
        <v>122738450</v>
      </c>
      <c r="D14" s="6">
        <v>0</v>
      </c>
      <c r="E14" s="7">
        <v>86118515</v>
      </c>
      <c r="F14" s="8">
        <v>86118515</v>
      </c>
      <c r="G14" s="8">
        <v>11730381</v>
      </c>
      <c r="H14" s="8">
        <v>12197251</v>
      </c>
      <c r="I14" s="8">
        <v>7273350</v>
      </c>
      <c r="J14" s="8">
        <v>31200982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31200982</v>
      </c>
      <c r="X14" s="8">
        <v>21530583</v>
      </c>
      <c r="Y14" s="8">
        <v>9670399</v>
      </c>
      <c r="Z14" s="2">
        <v>44.91</v>
      </c>
      <c r="AA14" s="6">
        <v>86118515</v>
      </c>
    </row>
    <row r="15" spans="1:27" ht="13.5">
      <c r="A15" s="27" t="s">
        <v>42</v>
      </c>
      <c r="B15" s="33"/>
      <c r="C15" s="6">
        <v>15648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3915269</v>
      </c>
      <c r="D16" s="6">
        <v>0</v>
      </c>
      <c r="E16" s="7">
        <v>6892000</v>
      </c>
      <c r="F16" s="8">
        <v>6892000</v>
      </c>
      <c r="G16" s="8">
        <v>502226</v>
      </c>
      <c r="H16" s="8">
        <v>401947</v>
      </c>
      <c r="I16" s="8">
        <v>394789</v>
      </c>
      <c r="J16" s="8">
        <v>1298962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1298962</v>
      </c>
      <c r="X16" s="8">
        <v>0</v>
      </c>
      <c r="Y16" s="8">
        <v>1298962</v>
      </c>
      <c r="Z16" s="2">
        <v>0</v>
      </c>
      <c r="AA16" s="6">
        <v>6892000</v>
      </c>
    </row>
    <row r="17" spans="1:27" ht="13.5">
      <c r="A17" s="27" t="s">
        <v>44</v>
      </c>
      <c r="B17" s="33"/>
      <c r="C17" s="6">
        <v>37730</v>
      </c>
      <c r="D17" s="6">
        <v>0</v>
      </c>
      <c r="E17" s="7">
        <v>0</v>
      </c>
      <c r="F17" s="8">
        <v>0</v>
      </c>
      <c r="G17" s="8">
        <v>4518</v>
      </c>
      <c r="H17" s="8">
        <v>4474</v>
      </c>
      <c r="I17" s="8">
        <v>1623</v>
      </c>
      <c r="J17" s="8">
        <v>10615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10615</v>
      </c>
      <c r="X17" s="8">
        <v>0</v>
      </c>
      <c r="Y17" s="8">
        <v>10615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428275177</v>
      </c>
      <c r="D19" s="6">
        <v>0</v>
      </c>
      <c r="E19" s="7">
        <v>417931000</v>
      </c>
      <c r="F19" s="8">
        <v>417931000</v>
      </c>
      <c r="G19" s="8">
        <v>166273000</v>
      </c>
      <c r="H19" s="8">
        <v>1389000</v>
      </c>
      <c r="I19" s="8">
        <v>0</v>
      </c>
      <c r="J19" s="8">
        <v>167662000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167662000</v>
      </c>
      <c r="X19" s="8">
        <v>104483583</v>
      </c>
      <c r="Y19" s="8">
        <v>63178417</v>
      </c>
      <c r="Z19" s="2">
        <v>60.47</v>
      </c>
      <c r="AA19" s="6">
        <v>417931000</v>
      </c>
    </row>
    <row r="20" spans="1:27" ht="13.5">
      <c r="A20" s="27" t="s">
        <v>47</v>
      </c>
      <c r="B20" s="33"/>
      <c r="C20" s="6">
        <v>41222879</v>
      </c>
      <c r="D20" s="6">
        <v>0</v>
      </c>
      <c r="E20" s="7">
        <v>35091191</v>
      </c>
      <c r="F20" s="30">
        <v>35091191</v>
      </c>
      <c r="G20" s="30">
        <v>10295194</v>
      </c>
      <c r="H20" s="30">
        <v>5873283</v>
      </c>
      <c r="I20" s="30">
        <v>16254210</v>
      </c>
      <c r="J20" s="30">
        <v>32422687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32422687</v>
      </c>
      <c r="X20" s="30">
        <v>8772250</v>
      </c>
      <c r="Y20" s="30">
        <v>23650437</v>
      </c>
      <c r="Z20" s="31">
        <v>269.61</v>
      </c>
      <c r="AA20" s="32">
        <v>35091191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1647577032</v>
      </c>
      <c r="D22" s="37">
        <f>SUM(D5:D21)</f>
        <v>0</v>
      </c>
      <c r="E22" s="38">
        <f t="shared" si="0"/>
        <v>1797825637</v>
      </c>
      <c r="F22" s="39">
        <f t="shared" si="0"/>
        <v>1797825637</v>
      </c>
      <c r="G22" s="39">
        <f t="shared" si="0"/>
        <v>291130992</v>
      </c>
      <c r="H22" s="39">
        <f t="shared" si="0"/>
        <v>104837383</v>
      </c>
      <c r="I22" s="39">
        <f t="shared" si="0"/>
        <v>147106890</v>
      </c>
      <c r="J22" s="39">
        <f t="shared" si="0"/>
        <v>543075265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543075265</v>
      </c>
      <c r="X22" s="39">
        <f t="shared" si="0"/>
        <v>442232885</v>
      </c>
      <c r="Y22" s="39">
        <f t="shared" si="0"/>
        <v>100842380</v>
      </c>
      <c r="Z22" s="40">
        <f>+IF(X22&lt;&gt;0,+(Y22/X22)*100,0)</f>
        <v>22.803003444666942</v>
      </c>
      <c r="AA22" s="37">
        <f>SUM(AA5:AA21)</f>
        <v>1797825637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482974006</v>
      </c>
      <c r="D25" s="6">
        <v>0</v>
      </c>
      <c r="E25" s="7">
        <v>541979991</v>
      </c>
      <c r="F25" s="8">
        <v>541979991</v>
      </c>
      <c r="G25" s="8">
        <v>42888843</v>
      </c>
      <c r="H25" s="8">
        <v>42486198</v>
      </c>
      <c r="I25" s="8">
        <v>45975918</v>
      </c>
      <c r="J25" s="8">
        <v>131350959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131350959</v>
      </c>
      <c r="X25" s="8">
        <v>128765917</v>
      </c>
      <c r="Y25" s="8">
        <v>2585042</v>
      </c>
      <c r="Z25" s="2">
        <v>2.01</v>
      </c>
      <c r="AA25" s="6">
        <v>541979991</v>
      </c>
    </row>
    <row r="26" spans="1:27" ht="13.5">
      <c r="A26" s="29" t="s">
        <v>52</v>
      </c>
      <c r="B26" s="28"/>
      <c r="C26" s="6">
        <v>24682338</v>
      </c>
      <c r="D26" s="6">
        <v>0</v>
      </c>
      <c r="E26" s="7">
        <v>0</v>
      </c>
      <c r="F26" s="8">
        <v>0</v>
      </c>
      <c r="G26" s="8">
        <v>2170244</v>
      </c>
      <c r="H26" s="8">
        <v>2182356</v>
      </c>
      <c r="I26" s="8">
        <v>2171212</v>
      </c>
      <c r="J26" s="8">
        <v>6523812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6523812</v>
      </c>
      <c r="X26" s="8">
        <v>6729083</v>
      </c>
      <c r="Y26" s="8">
        <v>-205271</v>
      </c>
      <c r="Z26" s="2">
        <v>-3.05</v>
      </c>
      <c r="AA26" s="6">
        <v>0</v>
      </c>
    </row>
    <row r="27" spans="1:27" ht="13.5">
      <c r="A27" s="29" t="s">
        <v>53</v>
      </c>
      <c r="B27" s="28"/>
      <c r="C27" s="6">
        <v>38941330</v>
      </c>
      <c r="D27" s="6">
        <v>0</v>
      </c>
      <c r="E27" s="7">
        <v>344917941</v>
      </c>
      <c r="F27" s="8">
        <v>344917941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86229167</v>
      </c>
      <c r="Y27" s="8">
        <v>-86229167</v>
      </c>
      <c r="Z27" s="2">
        <v>-100</v>
      </c>
      <c r="AA27" s="6">
        <v>344917941</v>
      </c>
    </row>
    <row r="28" spans="1:27" ht="13.5">
      <c r="A28" s="29" t="s">
        <v>54</v>
      </c>
      <c r="B28" s="28"/>
      <c r="C28" s="6">
        <v>283467595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58851083</v>
      </c>
      <c r="Y28" s="8">
        <v>-58851083</v>
      </c>
      <c r="Z28" s="2">
        <v>-100</v>
      </c>
      <c r="AA28" s="6">
        <v>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95751000</v>
      </c>
      <c r="F29" s="8">
        <v>95751000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23937250</v>
      </c>
      <c r="Y29" s="8">
        <v>-23937250</v>
      </c>
      <c r="Z29" s="2">
        <v>-100</v>
      </c>
      <c r="AA29" s="6">
        <v>95751000</v>
      </c>
    </row>
    <row r="30" spans="1:27" ht="13.5">
      <c r="A30" s="29" t="s">
        <v>56</v>
      </c>
      <c r="B30" s="28"/>
      <c r="C30" s="6">
        <v>665245239</v>
      </c>
      <c r="D30" s="6">
        <v>0</v>
      </c>
      <c r="E30" s="7">
        <v>553797093</v>
      </c>
      <c r="F30" s="8">
        <v>553797093</v>
      </c>
      <c r="G30" s="8">
        <v>97067997</v>
      </c>
      <c r="H30" s="8">
        <v>29889010</v>
      </c>
      <c r="I30" s="8">
        <v>18380119</v>
      </c>
      <c r="J30" s="8">
        <v>145337126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145337126</v>
      </c>
      <c r="X30" s="8">
        <v>138449750</v>
      </c>
      <c r="Y30" s="8">
        <v>6887376</v>
      </c>
      <c r="Z30" s="2">
        <v>4.97</v>
      </c>
      <c r="AA30" s="6">
        <v>553797093</v>
      </c>
    </row>
    <row r="31" spans="1:27" ht="13.5">
      <c r="A31" s="29" t="s">
        <v>57</v>
      </c>
      <c r="B31" s="28"/>
      <c r="C31" s="6">
        <v>21494951</v>
      </c>
      <c r="D31" s="6">
        <v>0</v>
      </c>
      <c r="E31" s="7">
        <v>159910521</v>
      </c>
      <c r="F31" s="8">
        <v>159910521</v>
      </c>
      <c r="G31" s="8">
        <v>1079853</v>
      </c>
      <c r="H31" s="8">
        <v>1404613</v>
      </c>
      <c r="I31" s="8">
        <v>1683845</v>
      </c>
      <c r="J31" s="8">
        <v>4168311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4168311</v>
      </c>
      <c r="X31" s="8">
        <v>0</v>
      </c>
      <c r="Y31" s="8">
        <v>4168311</v>
      </c>
      <c r="Z31" s="2">
        <v>0</v>
      </c>
      <c r="AA31" s="6">
        <v>159910521</v>
      </c>
    </row>
    <row r="32" spans="1:27" ht="13.5">
      <c r="A32" s="29" t="s">
        <v>58</v>
      </c>
      <c r="B32" s="28"/>
      <c r="C32" s="6">
        <v>120425649</v>
      </c>
      <c r="D32" s="6">
        <v>0</v>
      </c>
      <c r="E32" s="7">
        <v>8000000</v>
      </c>
      <c r="F32" s="8">
        <v>8000000</v>
      </c>
      <c r="G32" s="8">
        <v>25331</v>
      </c>
      <c r="H32" s="8">
        <v>0</v>
      </c>
      <c r="I32" s="8">
        <v>0</v>
      </c>
      <c r="J32" s="8">
        <v>25331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25331</v>
      </c>
      <c r="X32" s="8">
        <v>2000667</v>
      </c>
      <c r="Y32" s="8">
        <v>-1975336</v>
      </c>
      <c r="Z32" s="2">
        <v>-98.73</v>
      </c>
      <c r="AA32" s="6">
        <v>8000000</v>
      </c>
    </row>
    <row r="33" spans="1:27" ht="13.5">
      <c r="A33" s="29" t="s">
        <v>59</v>
      </c>
      <c r="B33" s="28"/>
      <c r="C33" s="6">
        <v>29457023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310833330</v>
      </c>
      <c r="D34" s="6">
        <v>0</v>
      </c>
      <c r="E34" s="7">
        <v>249715091</v>
      </c>
      <c r="F34" s="8">
        <v>249715091</v>
      </c>
      <c r="G34" s="8">
        <v>10895568</v>
      </c>
      <c r="H34" s="8">
        <v>20948973</v>
      </c>
      <c r="I34" s="8">
        <v>13298242</v>
      </c>
      <c r="J34" s="8">
        <v>45142783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45142783</v>
      </c>
      <c r="X34" s="8">
        <v>38055000</v>
      </c>
      <c r="Y34" s="8">
        <v>7087783</v>
      </c>
      <c r="Z34" s="2">
        <v>18.63</v>
      </c>
      <c r="AA34" s="6">
        <v>249715091</v>
      </c>
    </row>
    <row r="35" spans="1:27" ht="13.5">
      <c r="A35" s="27" t="s">
        <v>61</v>
      </c>
      <c r="B35" s="33"/>
      <c r="C35" s="6">
        <v>1826143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1979347604</v>
      </c>
      <c r="D36" s="37">
        <f>SUM(D25:D35)</f>
        <v>0</v>
      </c>
      <c r="E36" s="38">
        <f t="shared" si="1"/>
        <v>1954071637</v>
      </c>
      <c r="F36" s="39">
        <f t="shared" si="1"/>
        <v>1954071637</v>
      </c>
      <c r="G36" s="39">
        <f t="shared" si="1"/>
        <v>154127836</v>
      </c>
      <c r="H36" s="39">
        <f t="shared" si="1"/>
        <v>96911150</v>
      </c>
      <c r="I36" s="39">
        <f t="shared" si="1"/>
        <v>81509336</v>
      </c>
      <c r="J36" s="39">
        <f t="shared" si="1"/>
        <v>332548322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332548322</v>
      </c>
      <c r="X36" s="39">
        <f t="shared" si="1"/>
        <v>483017917</v>
      </c>
      <c r="Y36" s="39">
        <f t="shared" si="1"/>
        <v>-150469595</v>
      </c>
      <c r="Z36" s="40">
        <f>+IF(X36&lt;&gt;0,+(Y36/X36)*100,0)</f>
        <v>-31.151969669067164</v>
      </c>
      <c r="AA36" s="37">
        <f>SUM(AA25:AA35)</f>
        <v>1954071637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-331770572</v>
      </c>
      <c r="D38" s="50">
        <f>+D22-D36</f>
        <v>0</v>
      </c>
      <c r="E38" s="51">
        <f t="shared" si="2"/>
        <v>-156246000</v>
      </c>
      <c r="F38" s="52">
        <f t="shared" si="2"/>
        <v>-156246000</v>
      </c>
      <c r="G38" s="52">
        <f t="shared" si="2"/>
        <v>137003156</v>
      </c>
      <c r="H38" s="52">
        <f t="shared" si="2"/>
        <v>7926233</v>
      </c>
      <c r="I38" s="52">
        <f t="shared" si="2"/>
        <v>65597554</v>
      </c>
      <c r="J38" s="52">
        <f t="shared" si="2"/>
        <v>210526943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210526943</v>
      </c>
      <c r="X38" s="52">
        <f>IF(F22=F36,0,X22-X36)</f>
        <v>-40785032</v>
      </c>
      <c r="Y38" s="52">
        <f t="shared" si="2"/>
        <v>251311975</v>
      </c>
      <c r="Z38" s="53">
        <f>+IF(X38&lt;&gt;0,+(Y38/X38)*100,0)</f>
        <v>-616.1867790124572</v>
      </c>
      <c r="AA38" s="50">
        <f>+AA22-AA36</f>
        <v>-156246000</v>
      </c>
    </row>
    <row r="39" spans="1:27" ht="13.5">
      <c r="A39" s="27" t="s">
        <v>64</v>
      </c>
      <c r="B39" s="33"/>
      <c r="C39" s="6">
        <v>189129592</v>
      </c>
      <c r="D39" s="6">
        <v>0</v>
      </c>
      <c r="E39" s="7">
        <v>156246000</v>
      </c>
      <c r="F39" s="8">
        <v>156246000</v>
      </c>
      <c r="G39" s="8">
        <v>43722000</v>
      </c>
      <c r="H39" s="8">
        <v>0</v>
      </c>
      <c r="I39" s="8">
        <v>1500000</v>
      </c>
      <c r="J39" s="8">
        <v>45222000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45222000</v>
      </c>
      <c r="X39" s="8">
        <v>40785000</v>
      </c>
      <c r="Y39" s="8">
        <v>4437000</v>
      </c>
      <c r="Z39" s="2">
        <v>10.88</v>
      </c>
      <c r="AA39" s="6">
        <v>156246000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-142640980</v>
      </c>
      <c r="D42" s="59">
        <f>SUM(D38:D41)</f>
        <v>0</v>
      </c>
      <c r="E42" s="60">
        <f t="shared" si="3"/>
        <v>0</v>
      </c>
      <c r="F42" s="61">
        <f t="shared" si="3"/>
        <v>0</v>
      </c>
      <c r="G42" s="61">
        <f t="shared" si="3"/>
        <v>180725156</v>
      </c>
      <c r="H42" s="61">
        <f t="shared" si="3"/>
        <v>7926233</v>
      </c>
      <c r="I42" s="61">
        <f t="shared" si="3"/>
        <v>67097554</v>
      </c>
      <c r="J42" s="61">
        <f t="shared" si="3"/>
        <v>255748943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255748943</v>
      </c>
      <c r="X42" s="61">
        <f t="shared" si="3"/>
        <v>-32</v>
      </c>
      <c r="Y42" s="61">
        <f t="shared" si="3"/>
        <v>255748975</v>
      </c>
      <c r="Z42" s="62">
        <f>+IF(X42&lt;&gt;0,+(Y42/X42)*100,0)</f>
        <v>-799215546.875</v>
      </c>
      <c r="AA42" s="59">
        <f>SUM(AA38:AA41)</f>
        <v>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-142640980</v>
      </c>
      <c r="D44" s="67">
        <f>+D42-D43</f>
        <v>0</v>
      </c>
      <c r="E44" s="68">
        <f t="shared" si="4"/>
        <v>0</v>
      </c>
      <c r="F44" s="69">
        <f t="shared" si="4"/>
        <v>0</v>
      </c>
      <c r="G44" s="69">
        <f t="shared" si="4"/>
        <v>180725156</v>
      </c>
      <c r="H44" s="69">
        <f t="shared" si="4"/>
        <v>7926233</v>
      </c>
      <c r="I44" s="69">
        <f t="shared" si="4"/>
        <v>67097554</v>
      </c>
      <c r="J44" s="69">
        <f t="shared" si="4"/>
        <v>255748943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255748943</v>
      </c>
      <c r="X44" s="69">
        <f t="shared" si="4"/>
        <v>-32</v>
      </c>
      <c r="Y44" s="69">
        <f t="shared" si="4"/>
        <v>255748975</v>
      </c>
      <c r="Z44" s="70">
        <f>+IF(X44&lt;&gt;0,+(Y44/X44)*100,0)</f>
        <v>-799215546.875</v>
      </c>
      <c r="AA44" s="67">
        <f>+AA42-AA43</f>
        <v>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-142640980</v>
      </c>
      <c r="D46" s="59">
        <f>SUM(D44:D45)</f>
        <v>0</v>
      </c>
      <c r="E46" s="60">
        <f t="shared" si="5"/>
        <v>0</v>
      </c>
      <c r="F46" s="61">
        <f t="shared" si="5"/>
        <v>0</v>
      </c>
      <c r="G46" s="61">
        <f t="shared" si="5"/>
        <v>180725156</v>
      </c>
      <c r="H46" s="61">
        <f t="shared" si="5"/>
        <v>7926233</v>
      </c>
      <c r="I46" s="61">
        <f t="shared" si="5"/>
        <v>67097554</v>
      </c>
      <c r="J46" s="61">
        <f t="shared" si="5"/>
        <v>255748943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255748943</v>
      </c>
      <c r="X46" s="61">
        <f t="shared" si="5"/>
        <v>-32</v>
      </c>
      <c r="Y46" s="61">
        <f t="shared" si="5"/>
        <v>255748975</v>
      </c>
      <c r="Z46" s="62">
        <f>+IF(X46&lt;&gt;0,+(Y46/X46)*100,0)</f>
        <v>-799215546.875</v>
      </c>
      <c r="AA46" s="59">
        <f>SUM(AA44:AA45)</f>
        <v>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-142640980</v>
      </c>
      <c r="D48" s="75">
        <f>SUM(D46:D47)</f>
        <v>0</v>
      </c>
      <c r="E48" s="76">
        <f t="shared" si="6"/>
        <v>0</v>
      </c>
      <c r="F48" s="77">
        <f t="shared" si="6"/>
        <v>0</v>
      </c>
      <c r="G48" s="77">
        <f t="shared" si="6"/>
        <v>180725156</v>
      </c>
      <c r="H48" s="78">
        <f t="shared" si="6"/>
        <v>7926233</v>
      </c>
      <c r="I48" s="78">
        <f t="shared" si="6"/>
        <v>67097554</v>
      </c>
      <c r="J48" s="78">
        <f t="shared" si="6"/>
        <v>255748943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255748943</v>
      </c>
      <c r="X48" s="78">
        <f t="shared" si="6"/>
        <v>-32</v>
      </c>
      <c r="Y48" s="78">
        <f t="shared" si="6"/>
        <v>255748975</v>
      </c>
      <c r="Z48" s="79">
        <f>+IF(X48&lt;&gt;0,+(Y48/X48)*100,0)</f>
        <v>-799215546.875</v>
      </c>
      <c r="AA48" s="80">
        <f>SUM(AA46:AA47)</f>
        <v>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12061322</v>
      </c>
      <c r="D5" s="6">
        <v>0</v>
      </c>
      <c r="E5" s="7">
        <v>17500000</v>
      </c>
      <c r="F5" s="8">
        <v>17500000</v>
      </c>
      <c r="G5" s="8">
        <v>1315152</v>
      </c>
      <c r="H5" s="8">
        <v>1317065</v>
      </c>
      <c r="I5" s="8">
        <v>0</v>
      </c>
      <c r="J5" s="8">
        <v>2632217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2632217</v>
      </c>
      <c r="X5" s="8">
        <v>4374999</v>
      </c>
      <c r="Y5" s="8">
        <v>-1742782</v>
      </c>
      <c r="Z5" s="2">
        <v>-39.84</v>
      </c>
      <c r="AA5" s="6">
        <v>17500000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67535872</v>
      </c>
      <c r="D7" s="6">
        <v>0</v>
      </c>
      <c r="E7" s="7">
        <v>74418303</v>
      </c>
      <c r="F7" s="8">
        <v>74418303</v>
      </c>
      <c r="G7" s="8">
        <v>6201136</v>
      </c>
      <c r="H7" s="8">
        <v>6829075</v>
      </c>
      <c r="I7" s="8">
        <v>0</v>
      </c>
      <c r="J7" s="8">
        <v>13030211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13030211</v>
      </c>
      <c r="X7" s="8">
        <v>13609407</v>
      </c>
      <c r="Y7" s="8">
        <v>-579196</v>
      </c>
      <c r="Z7" s="2">
        <v>-4.26</v>
      </c>
      <c r="AA7" s="6">
        <v>74418303</v>
      </c>
    </row>
    <row r="8" spans="1:27" ht="13.5">
      <c r="A8" s="29" t="s">
        <v>35</v>
      </c>
      <c r="B8" s="28"/>
      <c r="C8" s="6">
        <v>57938975</v>
      </c>
      <c r="D8" s="6">
        <v>0</v>
      </c>
      <c r="E8" s="7">
        <v>70346000</v>
      </c>
      <c r="F8" s="8">
        <v>70346000</v>
      </c>
      <c r="G8" s="8">
        <v>4804531</v>
      </c>
      <c r="H8" s="8">
        <v>5181231</v>
      </c>
      <c r="I8" s="8">
        <v>0</v>
      </c>
      <c r="J8" s="8">
        <v>9985762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9985762</v>
      </c>
      <c r="X8" s="8">
        <v>10395369</v>
      </c>
      <c r="Y8" s="8">
        <v>-409607</v>
      </c>
      <c r="Z8" s="2">
        <v>-3.94</v>
      </c>
      <c r="AA8" s="6">
        <v>70346000</v>
      </c>
    </row>
    <row r="9" spans="1:27" ht="13.5">
      <c r="A9" s="29" t="s">
        <v>36</v>
      </c>
      <c r="B9" s="28"/>
      <c r="C9" s="6">
        <v>18003098</v>
      </c>
      <c r="D9" s="6">
        <v>0</v>
      </c>
      <c r="E9" s="7">
        <v>32529000</v>
      </c>
      <c r="F9" s="8">
        <v>32529000</v>
      </c>
      <c r="G9" s="8">
        <v>2602070</v>
      </c>
      <c r="H9" s="8">
        <v>2596947</v>
      </c>
      <c r="I9" s="8">
        <v>0</v>
      </c>
      <c r="J9" s="8">
        <v>5199017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5199017</v>
      </c>
      <c r="X9" s="8">
        <v>5082201</v>
      </c>
      <c r="Y9" s="8">
        <v>116816</v>
      </c>
      <c r="Z9" s="2">
        <v>2.3</v>
      </c>
      <c r="AA9" s="6">
        <v>32529000</v>
      </c>
    </row>
    <row r="10" spans="1:27" ht="13.5">
      <c r="A10" s="29" t="s">
        <v>37</v>
      </c>
      <c r="B10" s="28"/>
      <c r="C10" s="6">
        <v>25512665</v>
      </c>
      <c r="D10" s="6">
        <v>0</v>
      </c>
      <c r="E10" s="7">
        <v>27820000</v>
      </c>
      <c r="F10" s="30">
        <v>27820000</v>
      </c>
      <c r="G10" s="30">
        <v>2257529</v>
      </c>
      <c r="H10" s="30">
        <v>2247501</v>
      </c>
      <c r="I10" s="30">
        <v>0</v>
      </c>
      <c r="J10" s="30">
        <v>4505030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4505030</v>
      </c>
      <c r="X10" s="30">
        <v>7093920</v>
      </c>
      <c r="Y10" s="30">
        <v>-2588890</v>
      </c>
      <c r="Z10" s="31">
        <v>-36.49</v>
      </c>
      <c r="AA10" s="32">
        <v>27820000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51056</v>
      </c>
      <c r="D12" s="6">
        <v>0</v>
      </c>
      <c r="E12" s="7">
        <v>50000</v>
      </c>
      <c r="F12" s="8">
        <v>50000</v>
      </c>
      <c r="G12" s="8">
        <v>4312</v>
      </c>
      <c r="H12" s="8">
        <v>1950</v>
      </c>
      <c r="I12" s="8">
        <v>0</v>
      </c>
      <c r="J12" s="8">
        <v>6262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6262</v>
      </c>
      <c r="X12" s="8">
        <v>13251</v>
      </c>
      <c r="Y12" s="8">
        <v>-6989</v>
      </c>
      <c r="Z12" s="2">
        <v>-52.74</v>
      </c>
      <c r="AA12" s="6">
        <v>50000</v>
      </c>
    </row>
    <row r="13" spans="1:27" ht="13.5">
      <c r="A13" s="27" t="s">
        <v>40</v>
      </c>
      <c r="B13" s="33"/>
      <c r="C13" s="6">
        <v>6460</v>
      </c>
      <c r="D13" s="6">
        <v>0</v>
      </c>
      <c r="E13" s="7">
        <v>0</v>
      </c>
      <c r="F13" s="8">
        <v>0</v>
      </c>
      <c r="G13" s="8">
        <v>87970</v>
      </c>
      <c r="H13" s="8">
        <v>227243</v>
      </c>
      <c r="I13" s="8">
        <v>0</v>
      </c>
      <c r="J13" s="8">
        <v>315213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315213</v>
      </c>
      <c r="X13" s="8">
        <v>0</v>
      </c>
      <c r="Y13" s="8">
        <v>315213</v>
      </c>
      <c r="Z13" s="2">
        <v>0</v>
      </c>
      <c r="AA13" s="6">
        <v>0</v>
      </c>
    </row>
    <row r="14" spans="1:27" ht="13.5">
      <c r="A14" s="27" t="s">
        <v>41</v>
      </c>
      <c r="B14" s="33"/>
      <c r="C14" s="6">
        <v>1312120</v>
      </c>
      <c r="D14" s="6">
        <v>0</v>
      </c>
      <c r="E14" s="7">
        <v>4500000</v>
      </c>
      <c r="F14" s="8">
        <v>4500000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390000</v>
      </c>
      <c r="Y14" s="8">
        <v>-390000</v>
      </c>
      <c r="Z14" s="2">
        <v>-100</v>
      </c>
      <c r="AA14" s="6">
        <v>4500000</v>
      </c>
    </row>
    <row r="15" spans="1:27" ht="13.5">
      <c r="A15" s="27" t="s">
        <v>42</v>
      </c>
      <c r="B15" s="33"/>
      <c r="C15" s="6">
        <v>6460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70130</v>
      </c>
      <c r="D16" s="6">
        <v>0</v>
      </c>
      <c r="E16" s="7">
        <v>0</v>
      </c>
      <c r="F16" s="8">
        <v>0</v>
      </c>
      <c r="G16" s="8">
        <v>13500</v>
      </c>
      <c r="H16" s="8">
        <v>2600</v>
      </c>
      <c r="I16" s="8">
        <v>0</v>
      </c>
      <c r="J16" s="8">
        <v>16100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16100</v>
      </c>
      <c r="X16" s="8">
        <v>14034</v>
      </c>
      <c r="Y16" s="8">
        <v>2066</v>
      </c>
      <c r="Z16" s="2">
        <v>14.72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133210000</v>
      </c>
      <c r="D19" s="6">
        <v>0</v>
      </c>
      <c r="E19" s="7">
        <v>132329400</v>
      </c>
      <c r="F19" s="8">
        <v>132329400</v>
      </c>
      <c r="G19" s="8">
        <v>51558263</v>
      </c>
      <c r="H19" s="8">
        <v>1348000</v>
      </c>
      <c r="I19" s="8">
        <v>0</v>
      </c>
      <c r="J19" s="8">
        <v>52906263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52906263</v>
      </c>
      <c r="X19" s="8">
        <v>42363000</v>
      </c>
      <c r="Y19" s="8">
        <v>10543263</v>
      </c>
      <c r="Z19" s="2">
        <v>24.89</v>
      </c>
      <c r="AA19" s="6">
        <v>132329400</v>
      </c>
    </row>
    <row r="20" spans="1:27" ht="13.5">
      <c r="A20" s="27" t="s">
        <v>47</v>
      </c>
      <c r="B20" s="33"/>
      <c r="C20" s="6">
        <v>11996539</v>
      </c>
      <c r="D20" s="6">
        <v>0</v>
      </c>
      <c r="E20" s="7">
        <v>1267172</v>
      </c>
      <c r="F20" s="30">
        <v>1267172</v>
      </c>
      <c r="G20" s="30">
        <v>133420</v>
      </c>
      <c r="H20" s="30">
        <v>191212</v>
      </c>
      <c r="I20" s="30">
        <v>0</v>
      </c>
      <c r="J20" s="30">
        <v>324632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324632</v>
      </c>
      <c r="X20" s="30">
        <v>316794</v>
      </c>
      <c r="Y20" s="30">
        <v>7838</v>
      </c>
      <c r="Z20" s="31">
        <v>2.47</v>
      </c>
      <c r="AA20" s="32">
        <v>1267172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327704697</v>
      </c>
      <c r="D22" s="37">
        <f>SUM(D5:D21)</f>
        <v>0</v>
      </c>
      <c r="E22" s="38">
        <f t="shared" si="0"/>
        <v>360759875</v>
      </c>
      <c r="F22" s="39">
        <f t="shared" si="0"/>
        <v>360759875</v>
      </c>
      <c r="G22" s="39">
        <f t="shared" si="0"/>
        <v>68977883</v>
      </c>
      <c r="H22" s="39">
        <f t="shared" si="0"/>
        <v>19942824</v>
      </c>
      <c r="I22" s="39">
        <f t="shared" si="0"/>
        <v>0</v>
      </c>
      <c r="J22" s="39">
        <f t="shared" si="0"/>
        <v>88920707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88920707</v>
      </c>
      <c r="X22" s="39">
        <f t="shared" si="0"/>
        <v>83652975</v>
      </c>
      <c r="Y22" s="39">
        <f t="shared" si="0"/>
        <v>5267732</v>
      </c>
      <c r="Z22" s="40">
        <f>+IF(X22&lt;&gt;0,+(Y22/X22)*100,0)</f>
        <v>6.297124519480628</v>
      </c>
      <c r="AA22" s="37">
        <f>SUM(AA5:AA21)</f>
        <v>360759875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111951678</v>
      </c>
      <c r="D25" s="6">
        <v>0</v>
      </c>
      <c r="E25" s="7">
        <v>112082000</v>
      </c>
      <c r="F25" s="8">
        <v>112082000</v>
      </c>
      <c r="G25" s="8">
        <v>9742808</v>
      </c>
      <c r="H25" s="8">
        <v>9189919</v>
      </c>
      <c r="I25" s="8">
        <v>0</v>
      </c>
      <c r="J25" s="8">
        <v>18932727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18932727</v>
      </c>
      <c r="X25" s="8">
        <v>28020453</v>
      </c>
      <c r="Y25" s="8">
        <v>-9087726</v>
      </c>
      <c r="Z25" s="2">
        <v>-32.43</v>
      </c>
      <c r="AA25" s="6">
        <v>112082000</v>
      </c>
    </row>
    <row r="26" spans="1:27" ht="13.5">
      <c r="A26" s="29" t="s">
        <v>52</v>
      </c>
      <c r="B26" s="28"/>
      <c r="C26" s="6">
        <v>6976999</v>
      </c>
      <c r="D26" s="6">
        <v>0</v>
      </c>
      <c r="E26" s="7">
        <v>7698964</v>
      </c>
      <c r="F26" s="8">
        <v>7698964</v>
      </c>
      <c r="G26" s="8">
        <v>565232</v>
      </c>
      <c r="H26" s="8">
        <v>567366</v>
      </c>
      <c r="I26" s="8">
        <v>0</v>
      </c>
      <c r="J26" s="8">
        <v>1132598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1132598</v>
      </c>
      <c r="X26" s="8">
        <v>1924740</v>
      </c>
      <c r="Y26" s="8">
        <v>-792142</v>
      </c>
      <c r="Z26" s="2">
        <v>-41.16</v>
      </c>
      <c r="AA26" s="6">
        <v>7698964</v>
      </c>
    </row>
    <row r="27" spans="1:27" ht="13.5">
      <c r="A27" s="29" t="s">
        <v>53</v>
      </c>
      <c r="B27" s="28"/>
      <c r="C27" s="6">
        <v>32216556</v>
      </c>
      <c r="D27" s="6">
        <v>0</v>
      </c>
      <c r="E27" s="7">
        <v>66644000</v>
      </c>
      <c r="F27" s="8">
        <v>66644000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16661001</v>
      </c>
      <c r="Y27" s="8">
        <v>-16661001</v>
      </c>
      <c r="Z27" s="2">
        <v>-100</v>
      </c>
      <c r="AA27" s="6">
        <v>66644000</v>
      </c>
    </row>
    <row r="28" spans="1:27" ht="13.5">
      <c r="A28" s="29" t="s">
        <v>54</v>
      </c>
      <c r="B28" s="28"/>
      <c r="C28" s="6">
        <v>82248410</v>
      </c>
      <c r="D28" s="6">
        <v>0</v>
      </c>
      <c r="E28" s="7">
        <v>90000000</v>
      </c>
      <c r="F28" s="8">
        <v>90000000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21666666</v>
      </c>
      <c r="Y28" s="8">
        <v>-21666666</v>
      </c>
      <c r="Z28" s="2">
        <v>-100</v>
      </c>
      <c r="AA28" s="6">
        <v>90000000</v>
      </c>
    </row>
    <row r="29" spans="1:27" ht="13.5">
      <c r="A29" s="29" t="s">
        <v>55</v>
      </c>
      <c r="B29" s="28"/>
      <c r="C29" s="6">
        <v>20616501</v>
      </c>
      <c r="D29" s="6">
        <v>0</v>
      </c>
      <c r="E29" s="7">
        <v>8000000</v>
      </c>
      <c r="F29" s="8">
        <v>8000000</v>
      </c>
      <c r="G29" s="8">
        <v>881609</v>
      </c>
      <c r="H29" s="8">
        <v>1061607</v>
      </c>
      <c r="I29" s="8">
        <v>0</v>
      </c>
      <c r="J29" s="8">
        <v>1943216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1943216</v>
      </c>
      <c r="X29" s="8">
        <v>2000001</v>
      </c>
      <c r="Y29" s="8">
        <v>-56785</v>
      </c>
      <c r="Z29" s="2">
        <v>-2.84</v>
      </c>
      <c r="AA29" s="6">
        <v>8000000</v>
      </c>
    </row>
    <row r="30" spans="1:27" ht="13.5">
      <c r="A30" s="29" t="s">
        <v>56</v>
      </c>
      <c r="B30" s="28"/>
      <c r="C30" s="6">
        <v>92628321</v>
      </c>
      <c r="D30" s="6">
        <v>0</v>
      </c>
      <c r="E30" s="7">
        <v>98755056</v>
      </c>
      <c r="F30" s="8">
        <v>98755056</v>
      </c>
      <c r="G30" s="8">
        <v>6731208</v>
      </c>
      <c r="H30" s="8">
        <v>10747053</v>
      </c>
      <c r="I30" s="8">
        <v>0</v>
      </c>
      <c r="J30" s="8">
        <v>17478261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17478261</v>
      </c>
      <c r="X30" s="8">
        <v>24688764</v>
      </c>
      <c r="Y30" s="8">
        <v>-7210503</v>
      </c>
      <c r="Z30" s="2">
        <v>-29.21</v>
      </c>
      <c r="AA30" s="6">
        <v>98755056</v>
      </c>
    </row>
    <row r="31" spans="1:27" ht="13.5">
      <c r="A31" s="29" t="s">
        <v>57</v>
      </c>
      <c r="B31" s="28"/>
      <c r="C31" s="6">
        <v>4198714</v>
      </c>
      <c r="D31" s="6">
        <v>0</v>
      </c>
      <c r="E31" s="7">
        <v>7338420</v>
      </c>
      <c r="F31" s="8">
        <v>7338420</v>
      </c>
      <c r="G31" s="8">
        <v>50533</v>
      </c>
      <c r="H31" s="8">
        <v>170213</v>
      </c>
      <c r="I31" s="8">
        <v>0</v>
      </c>
      <c r="J31" s="8">
        <v>220746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220746</v>
      </c>
      <c r="X31" s="8">
        <v>1834605</v>
      </c>
      <c r="Y31" s="8">
        <v>-1613859</v>
      </c>
      <c r="Z31" s="2">
        <v>-87.97</v>
      </c>
      <c r="AA31" s="6">
        <v>7338420</v>
      </c>
    </row>
    <row r="32" spans="1:27" ht="13.5">
      <c r="A32" s="29" t="s">
        <v>58</v>
      </c>
      <c r="B32" s="28"/>
      <c r="C32" s="6">
        <v>18930864</v>
      </c>
      <c r="D32" s="6">
        <v>0</v>
      </c>
      <c r="E32" s="7">
        <v>15938494</v>
      </c>
      <c r="F32" s="8">
        <v>15938494</v>
      </c>
      <c r="G32" s="8">
        <v>541895</v>
      </c>
      <c r="H32" s="8">
        <v>914125</v>
      </c>
      <c r="I32" s="8">
        <v>0</v>
      </c>
      <c r="J32" s="8">
        <v>1456020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1456020</v>
      </c>
      <c r="X32" s="8">
        <v>3984624</v>
      </c>
      <c r="Y32" s="8">
        <v>-2528604</v>
      </c>
      <c r="Z32" s="2">
        <v>-63.46</v>
      </c>
      <c r="AA32" s="6">
        <v>15938494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22590000</v>
      </c>
      <c r="F33" s="8">
        <v>22590000</v>
      </c>
      <c r="G33" s="8">
        <v>523227</v>
      </c>
      <c r="H33" s="8">
        <v>539796</v>
      </c>
      <c r="I33" s="8">
        <v>0</v>
      </c>
      <c r="J33" s="8">
        <v>1063023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1063023</v>
      </c>
      <c r="X33" s="8">
        <v>5647500</v>
      </c>
      <c r="Y33" s="8">
        <v>-4584477</v>
      </c>
      <c r="Z33" s="2">
        <v>-81.18</v>
      </c>
      <c r="AA33" s="6">
        <v>22590000</v>
      </c>
    </row>
    <row r="34" spans="1:27" ht="13.5">
      <c r="A34" s="29" t="s">
        <v>60</v>
      </c>
      <c r="B34" s="28"/>
      <c r="C34" s="6">
        <v>66845726</v>
      </c>
      <c r="D34" s="6">
        <v>0</v>
      </c>
      <c r="E34" s="7">
        <v>27668000</v>
      </c>
      <c r="F34" s="8">
        <v>27668000</v>
      </c>
      <c r="G34" s="8">
        <v>2062180</v>
      </c>
      <c r="H34" s="8">
        <v>1431933</v>
      </c>
      <c r="I34" s="8">
        <v>0</v>
      </c>
      <c r="J34" s="8">
        <v>3494113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3494113</v>
      </c>
      <c r="X34" s="8">
        <v>6916944</v>
      </c>
      <c r="Y34" s="8">
        <v>-3422831</v>
      </c>
      <c r="Z34" s="2">
        <v>-49.48</v>
      </c>
      <c r="AA34" s="6">
        <v>27668000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436613769</v>
      </c>
      <c r="D36" s="37">
        <f>SUM(D25:D35)</f>
        <v>0</v>
      </c>
      <c r="E36" s="38">
        <f t="shared" si="1"/>
        <v>456714934</v>
      </c>
      <c r="F36" s="39">
        <f t="shared" si="1"/>
        <v>456714934</v>
      </c>
      <c r="G36" s="39">
        <f t="shared" si="1"/>
        <v>21098692</v>
      </c>
      <c r="H36" s="39">
        <f t="shared" si="1"/>
        <v>24622012</v>
      </c>
      <c r="I36" s="39">
        <f t="shared" si="1"/>
        <v>0</v>
      </c>
      <c r="J36" s="39">
        <f t="shared" si="1"/>
        <v>45720704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45720704</v>
      </c>
      <c r="X36" s="39">
        <f t="shared" si="1"/>
        <v>113345298</v>
      </c>
      <c r="Y36" s="39">
        <f t="shared" si="1"/>
        <v>-67624594</v>
      </c>
      <c r="Z36" s="40">
        <f>+IF(X36&lt;&gt;0,+(Y36/X36)*100,0)</f>
        <v>-59.66246081068136</v>
      </c>
      <c r="AA36" s="37">
        <f>SUM(AA25:AA35)</f>
        <v>456714934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-108909072</v>
      </c>
      <c r="D38" s="50">
        <f>+D22-D36</f>
        <v>0</v>
      </c>
      <c r="E38" s="51">
        <f t="shared" si="2"/>
        <v>-95955059</v>
      </c>
      <c r="F38" s="52">
        <f t="shared" si="2"/>
        <v>-95955059</v>
      </c>
      <c r="G38" s="52">
        <f t="shared" si="2"/>
        <v>47879191</v>
      </c>
      <c r="H38" s="52">
        <f t="shared" si="2"/>
        <v>-4679188</v>
      </c>
      <c r="I38" s="52">
        <f t="shared" si="2"/>
        <v>0</v>
      </c>
      <c r="J38" s="52">
        <f t="shared" si="2"/>
        <v>43200003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43200003</v>
      </c>
      <c r="X38" s="52">
        <f>IF(F22=F36,0,X22-X36)</f>
        <v>-29692323</v>
      </c>
      <c r="Y38" s="52">
        <f t="shared" si="2"/>
        <v>72892326</v>
      </c>
      <c r="Z38" s="53">
        <f>+IF(X38&lt;&gt;0,+(Y38/X38)*100,0)</f>
        <v>-245.4921630752838</v>
      </c>
      <c r="AA38" s="50">
        <f>+AA22-AA36</f>
        <v>-95955059</v>
      </c>
    </row>
    <row r="39" spans="1:27" ht="13.5">
      <c r="A39" s="27" t="s">
        <v>64</v>
      </c>
      <c r="B39" s="33"/>
      <c r="C39" s="6">
        <v>61895780</v>
      </c>
      <c r="D39" s="6">
        <v>0</v>
      </c>
      <c r="E39" s="7">
        <v>43086000</v>
      </c>
      <c r="F39" s="8">
        <v>43086000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17731001</v>
      </c>
      <c r="Y39" s="8">
        <v>-17731001</v>
      </c>
      <c r="Z39" s="2">
        <v>-100</v>
      </c>
      <c r="AA39" s="6">
        <v>43086000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-47013292</v>
      </c>
      <c r="D42" s="59">
        <f>SUM(D38:D41)</f>
        <v>0</v>
      </c>
      <c r="E42" s="60">
        <f t="shared" si="3"/>
        <v>-52869059</v>
      </c>
      <c r="F42" s="61">
        <f t="shared" si="3"/>
        <v>-52869059</v>
      </c>
      <c r="G42" s="61">
        <f t="shared" si="3"/>
        <v>47879191</v>
      </c>
      <c r="H42" s="61">
        <f t="shared" si="3"/>
        <v>-4679188</v>
      </c>
      <c r="I42" s="61">
        <f t="shared" si="3"/>
        <v>0</v>
      </c>
      <c r="J42" s="61">
        <f t="shared" si="3"/>
        <v>43200003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43200003</v>
      </c>
      <c r="X42" s="61">
        <f t="shared" si="3"/>
        <v>-11961322</v>
      </c>
      <c r="Y42" s="61">
        <f t="shared" si="3"/>
        <v>55161325</v>
      </c>
      <c r="Z42" s="62">
        <f>+IF(X42&lt;&gt;0,+(Y42/X42)*100,0)</f>
        <v>-461.16411714357326</v>
      </c>
      <c r="AA42" s="59">
        <f>SUM(AA38:AA41)</f>
        <v>-52869059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-47013292</v>
      </c>
      <c r="D44" s="67">
        <f>+D42-D43</f>
        <v>0</v>
      </c>
      <c r="E44" s="68">
        <f t="shared" si="4"/>
        <v>-52869059</v>
      </c>
      <c r="F44" s="69">
        <f t="shared" si="4"/>
        <v>-52869059</v>
      </c>
      <c r="G44" s="69">
        <f t="shared" si="4"/>
        <v>47879191</v>
      </c>
      <c r="H44" s="69">
        <f t="shared" si="4"/>
        <v>-4679188</v>
      </c>
      <c r="I44" s="69">
        <f t="shared" si="4"/>
        <v>0</v>
      </c>
      <c r="J44" s="69">
        <f t="shared" si="4"/>
        <v>43200003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43200003</v>
      </c>
      <c r="X44" s="69">
        <f t="shared" si="4"/>
        <v>-11961322</v>
      </c>
      <c r="Y44" s="69">
        <f t="shared" si="4"/>
        <v>55161325</v>
      </c>
      <c r="Z44" s="70">
        <f>+IF(X44&lt;&gt;0,+(Y44/X44)*100,0)</f>
        <v>-461.16411714357326</v>
      </c>
      <c r="AA44" s="67">
        <f>+AA42-AA43</f>
        <v>-52869059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-47013292</v>
      </c>
      <c r="D46" s="59">
        <f>SUM(D44:D45)</f>
        <v>0</v>
      </c>
      <c r="E46" s="60">
        <f t="shared" si="5"/>
        <v>-52869059</v>
      </c>
      <c r="F46" s="61">
        <f t="shared" si="5"/>
        <v>-52869059</v>
      </c>
      <c r="G46" s="61">
        <f t="shared" si="5"/>
        <v>47879191</v>
      </c>
      <c r="H46" s="61">
        <f t="shared" si="5"/>
        <v>-4679188</v>
      </c>
      <c r="I46" s="61">
        <f t="shared" si="5"/>
        <v>0</v>
      </c>
      <c r="J46" s="61">
        <f t="shared" si="5"/>
        <v>43200003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43200003</v>
      </c>
      <c r="X46" s="61">
        <f t="shared" si="5"/>
        <v>-11961322</v>
      </c>
      <c r="Y46" s="61">
        <f t="shared" si="5"/>
        <v>55161325</v>
      </c>
      <c r="Z46" s="62">
        <f>+IF(X46&lt;&gt;0,+(Y46/X46)*100,0)</f>
        <v>-461.16411714357326</v>
      </c>
      <c r="AA46" s="59">
        <f>SUM(AA44:AA45)</f>
        <v>-52869059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-47013292</v>
      </c>
      <c r="D48" s="75">
        <f>SUM(D46:D47)</f>
        <v>0</v>
      </c>
      <c r="E48" s="76">
        <f t="shared" si="6"/>
        <v>-52869059</v>
      </c>
      <c r="F48" s="77">
        <f t="shared" si="6"/>
        <v>-52869059</v>
      </c>
      <c r="G48" s="77">
        <f t="shared" si="6"/>
        <v>47879191</v>
      </c>
      <c r="H48" s="78">
        <f t="shared" si="6"/>
        <v>-4679188</v>
      </c>
      <c r="I48" s="78">
        <f t="shared" si="6"/>
        <v>0</v>
      </c>
      <c r="J48" s="78">
        <f t="shared" si="6"/>
        <v>43200003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43200003</v>
      </c>
      <c r="X48" s="78">
        <f t="shared" si="6"/>
        <v>-11961322</v>
      </c>
      <c r="Y48" s="78">
        <f t="shared" si="6"/>
        <v>55161325</v>
      </c>
      <c r="Z48" s="79">
        <f>+IF(X48&lt;&gt;0,+(Y48/X48)*100,0)</f>
        <v>-461.16411714357326</v>
      </c>
      <c r="AA48" s="80">
        <f>SUM(AA46:AA47)</f>
        <v>-52869059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2818522</v>
      </c>
      <c r="D13" s="6">
        <v>0</v>
      </c>
      <c r="E13" s="7">
        <v>2144522</v>
      </c>
      <c r="F13" s="8">
        <v>2144522</v>
      </c>
      <c r="G13" s="8">
        <v>50352</v>
      </c>
      <c r="H13" s="8">
        <v>31935</v>
      </c>
      <c r="I13" s="8">
        <v>179891</v>
      </c>
      <c r="J13" s="8">
        <v>262178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262178</v>
      </c>
      <c r="X13" s="8">
        <v>347406</v>
      </c>
      <c r="Y13" s="8">
        <v>-85228</v>
      </c>
      <c r="Z13" s="2">
        <v>-24.53</v>
      </c>
      <c r="AA13" s="6">
        <v>2144522</v>
      </c>
    </row>
    <row r="14" spans="1:27" ht="13.5">
      <c r="A14" s="27" t="s">
        <v>41</v>
      </c>
      <c r="B14" s="33"/>
      <c r="C14" s="6">
        <v>1141575</v>
      </c>
      <c r="D14" s="6">
        <v>0</v>
      </c>
      <c r="E14" s="7">
        <v>305014</v>
      </c>
      <c r="F14" s="8">
        <v>305014</v>
      </c>
      <c r="G14" s="8">
        <v>60598</v>
      </c>
      <c r="H14" s="8">
        <v>60598</v>
      </c>
      <c r="I14" s="8">
        <v>60533</v>
      </c>
      <c r="J14" s="8">
        <v>181729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181729</v>
      </c>
      <c r="X14" s="8">
        <v>0</v>
      </c>
      <c r="Y14" s="8">
        <v>181729</v>
      </c>
      <c r="Z14" s="2">
        <v>0</v>
      </c>
      <c r="AA14" s="6">
        <v>305014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103760000</v>
      </c>
      <c r="D19" s="6">
        <v>0</v>
      </c>
      <c r="E19" s="7">
        <v>108706000</v>
      </c>
      <c r="F19" s="8">
        <v>108706000</v>
      </c>
      <c r="G19" s="8">
        <v>42711000</v>
      </c>
      <c r="H19" s="8">
        <v>2690068</v>
      </c>
      <c r="I19" s="8">
        <v>0</v>
      </c>
      <c r="J19" s="8">
        <v>45401068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45401068</v>
      </c>
      <c r="X19" s="8">
        <v>46959000</v>
      </c>
      <c r="Y19" s="8">
        <v>-1557932</v>
      </c>
      <c r="Z19" s="2">
        <v>-3.32</v>
      </c>
      <c r="AA19" s="6">
        <v>108706000</v>
      </c>
    </row>
    <row r="20" spans="1:27" ht="13.5">
      <c r="A20" s="27" t="s">
        <v>47</v>
      </c>
      <c r="B20" s="33"/>
      <c r="C20" s="6">
        <v>1123900</v>
      </c>
      <c r="D20" s="6">
        <v>0</v>
      </c>
      <c r="E20" s="7">
        <v>95000</v>
      </c>
      <c r="F20" s="30">
        <v>95000</v>
      </c>
      <c r="G20" s="30">
        <v>61591</v>
      </c>
      <c r="H20" s="30">
        <v>0</v>
      </c>
      <c r="I20" s="30">
        <v>11832</v>
      </c>
      <c r="J20" s="30">
        <v>73423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73423</v>
      </c>
      <c r="X20" s="30">
        <v>18500</v>
      </c>
      <c r="Y20" s="30">
        <v>54923</v>
      </c>
      <c r="Z20" s="31">
        <v>296.88</v>
      </c>
      <c r="AA20" s="32">
        <v>95000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108843997</v>
      </c>
      <c r="D22" s="37">
        <f>SUM(D5:D21)</f>
        <v>0</v>
      </c>
      <c r="E22" s="38">
        <f t="shared" si="0"/>
        <v>111250536</v>
      </c>
      <c r="F22" s="39">
        <f t="shared" si="0"/>
        <v>111250536</v>
      </c>
      <c r="G22" s="39">
        <f t="shared" si="0"/>
        <v>42883541</v>
      </c>
      <c r="H22" s="39">
        <f t="shared" si="0"/>
        <v>2782601</v>
      </c>
      <c r="I22" s="39">
        <f t="shared" si="0"/>
        <v>252256</v>
      </c>
      <c r="J22" s="39">
        <f t="shared" si="0"/>
        <v>45918398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45918398</v>
      </c>
      <c r="X22" s="39">
        <f t="shared" si="0"/>
        <v>47324906</v>
      </c>
      <c r="Y22" s="39">
        <f t="shared" si="0"/>
        <v>-1406508</v>
      </c>
      <c r="Z22" s="40">
        <f>+IF(X22&lt;&gt;0,+(Y22/X22)*100,0)</f>
        <v>-2.972024920662283</v>
      </c>
      <c r="AA22" s="37">
        <f>SUM(AA5:AA21)</f>
        <v>111250536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60740189</v>
      </c>
      <c r="D25" s="6">
        <v>0</v>
      </c>
      <c r="E25" s="7">
        <v>59029313</v>
      </c>
      <c r="F25" s="8">
        <v>59029313</v>
      </c>
      <c r="G25" s="8">
        <v>4613967</v>
      </c>
      <c r="H25" s="8">
        <v>4930131</v>
      </c>
      <c r="I25" s="8">
        <v>4903408</v>
      </c>
      <c r="J25" s="8">
        <v>14447506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14447506</v>
      </c>
      <c r="X25" s="8">
        <v>12238000</v>
      </c>
      <c r="Y25" s="8">
        <v>2209506</v>
      </c>
      <c r="Z25" s="2">
        <v>18.05</v>
      </c>
      <c r="AA25" s="6">
        <v>59029313</v>
      </c>
    </row>
    <row r="26" spans="1:27" ht="13.5">
      <c r="A26" s="29" t="s">
        <v>52</v>
      </c>
      <c r="B26" s="28"/>
      <c r="C26" s="6">
        <v>8713434</v>
      </c>
      <c r="D26" s="6">
        <v>0</v>
      </c>
      <c r="E26" s="7">
        <v>9077980</v>
      </c>
      <c r="F26" s="8">
        <v>9077980</v>
      </c>
      <c r="G26" s="8">
        <v>699988</v>
      </c>
      <c r="H26" s="8">
        <v>747368</v>
      </c>
      <c r="I26" s="8">
        <v>710010</v>
      </c>
      <c r="J26" s="8">
        <v>2157366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2157366</v>
      </c>
      <c r="X26" s="8">
        <v>2138000</v>
      </c>
      <c r="Y26" s="8">
        <v>19366</v>
      </c>
      <c r="Z26" s="2">
        <v>0.91</v>
      </c>
      <c r="AA26" s="6">
        <v>9077980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3317975</v>
      </c>
      <c r="D28" s="6">
        <v>0</v>
      </c>
      <c r="E28" s="7">
        <v>6595631</v>
      </c>
      <c r="F28" s="8">
        <v>6595631</v>
      </c>
      <c r="G28" s="8">
        <v>580364</v>
      </c>
      <c r="H28" s="8">
        <v>580588</v>
      </c>
      <c r="I28" s="8">
        <v>561417</v>
      </c>
      <c r="J28" s="8">
        <v>1722369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1722369</v>
      </c>
      <c r="X28" s="8">
        <v>1370800</v>
      </c>
      <c r="Y28" s="8">
        <v>351569</v>
      </c>
      <c r="Z28" s="2">
        <v>25.65</v>
      </c>
      <c r="AA28" s="6">
        <v>6595631</v>
      </c>
    </row>
    <row r="29" spans="1:27" ht="13.5">
      <c r="A29" s="29" t="s">
        <v>55</v>
      </c>
      <c r="B29" s="28"/>
      <c r="C29" s="6">
        <v>2582857</v>
      </c>
      <c r="D29" s="6">
        <v>0</v>
      </c>
      <c r="E29" s="7">
        <v>2320928</v>
      </c>
      <c r="F29" s="8">
        <v>2320928</v>
      </c>
      <c r="G29" s="8">
        <v>200801</v>
      </c>
      <c r="H29" s="8">
        <v>200801</v>
      </c>
      <c r="I29" s="8">
        <v>200801</v>
      </c>
      <c r="J29" s="8">
        <v>602403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602403</v>
      </c>
      <c r="X29" s="8">
        <v>0</v>
      </c>
      <c r="Y29" s="8">
        <v>602403</v>
      </c>
      <c r="Z29" s="2">
        <v>0</v>
      </c>
      <c r="AA29" s="6">
        <v>2320928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1648744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4063049</v>
      </c>
      <c r="D33" s="6">
        <v>0</v>
      </c>
      <c r="E33" s="7">
        <v>6225000</v>
      </c>
      <c r="F33" s="8">
        <v>6225000</v>
      </c>
      <c r="G33" s="8">
        <v>0</v>
      </c>
      <c r="H33" s="8">
        <v>0</v>
      </c>
      <c r="I33" s="8">
        <v>2500000</v>
      </c>
      <c r="J33" s="8">
        <v>2500000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2500000</v>
      </c>
      <c r="X33" s="8">
        <v>2958000</v>
      </c>
      <c r="Y33" s="8">
        <v>-458000</v>
      </c>
      <c r="Z33" s="2">
        <v>-15.48</v>
      </c>
      <c r="AA33" s="6">
        <v>6225000</v>
      </c>
    </row>
    <row r="34" spans="1:27" ht="13.5">
      <c r="A34" s="29" t="s">
        <v>60</v>
      </c>
      <c r="B34" s="28"/>
      <c r="C34" s="6">
        <v>23243674</v>
      </c>
      <c r="D34" s="6">
        <v>0</v>
      </c>
      <c r="E34" s="7">
        <v>29116148</v>
      </c>
      <c r="F34" s="8">
        <v>29116148</v>
      </c>
      <c r="G34" s="8">
        <v>2001518</v>
      </c>
      <c r="H34" s="8">
        <v>1359123</v>
      </c>
      <c r="I34" s="8">
        <v>2903949</v>
      </c>
      <c r="J34" s="8">
        <v>6264590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6264590</v>
      </c>
      <c r="X34" s="8">
        <v>6801000</v>
      </c>
      <c r="Y34" s="8">
        <v>-536410</v>
      </c>
      <c r="Z34" s="2">
        <v>-7.89</v>
      </c>
      <c r="AA34" s="6">
        <v>29116148</v>
      </c>
    </row>
    <row r="35" spans="1:27" ht="13.5">
      <c r="A35" s="27" t="s">
        <v>61</v>
      </c>
      <c r="B35" s="33"/>
      <c r="C35" s="6">
        <v>476756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104786678</v>
      </c>
      <c r="D36" s="37">
        <f>SUM(D25:D35)</f>
        <v>0</v>
      </c>
      <c r="E36" s="38">
        <f t="shared" si="1"/>
        <v>112365000</v>
      </c>
      <c r="F36" s="39">
        <f t="shared" si="1"/>
        <v>112365000</v>
      </c>
      <c r="G36" s="39">
        <f t="shared" si="1"/>
        <v>8096638</v>
      </c>
      <c r="H36" s="39">
        <f t="shared" si="1"/>
        <v>7818011</v>
      </c>
      <c r="I36" s="39">
        <f t="shared" si="1"/>
        <v>11779585</v>
      </c>
      <c r="J36" s="39">
        <f t="shared" si="1"/>
        <v>27694234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27694234</v>
      </c>
      <c r="X36" s="39">
        <f t="shared" si="1"/>
        <v>25505800</v>
      </c>
      <c r="Y36" s="39">
        <f t="shared" si="1"/>
        <v>2188434</v>
      </c>
      <c r="Z36" s="40">
        <f>+IF(X36&lt;&gt;0,+(Y36/X36)*100,0)</f>
        <v>8.580142555810836</v>
      </c>
      <c r="AA36" s="37">
        <f>SUM(AA25:AA35)</f>
        <v>112365000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4057319</v>
      </c>
      <c r="D38" s="50">
        <f>+D22-D36</f>
        <v>0</v>
      </c>
      <c r="E38" s="51">
        <f t="shared" si="2"/>
        <v>-1114464</v>
      </c>
      <c r="F38" s="52">
        <f t="shared" si="2"/>
        <v>-1114464</v>
      </c>
      <c r="G38" s="52">
        <f t="shared" si="2"/>
        <v>34786903</v>
      </c>
      <c r="H38" s="52">
        <f t="shared" si="2"/>
        <v>-5035410</v>
      </c>
      <c r="I38" s="52">
        <f t="shared" si="2"/>
        <v>-11527329</v>
      </c>
      <c r="J38" s="52">
        <f t="shared" si="2"/>
        <v>18224164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18224164</v>
      </c>
      <c r="X38" s="52">
        <f>IF(F22=F36,0,X22-X36)</f>
        <v>21819106</v>
      </c>
      <c r="Y38" s="52">
        <f t="shared" si="2"/>
        <v>-3594942</v>
      </c>
      <c r="Z38" s="53">
        <f>+IF(X38&lt;&gt;0,+(Y38/X38)*100,0)</f>
        <v>-16.476119599033982</v>
      </c>
      <c r="AA38" s="50">
        <f>+AA22-AA36</f>
        <v>-1114464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4057319</v>
      </c>
      <c r="D42" s="59">
        <f>SUM(D38:D41)</f>
        <v>0</v>
      </c>
      <c r="E42" s="60">
        <f t="shared" si="3"/>
        <v>-1114464</v>
      </c>
      <c r="F42" s="61">
        <f t="shared" si="3"/>
        <v>-1114464</v>
      </c>
      <c r="G42" s="61">
        <f t="shared" si="3"/>
        <v>34786903</v>
      </c>
      <c r="H42" s="61">
        <f t="shared" si="3"/>
        <v>-5035410</v>
      </c>
      <c r="I42" s="61">
        <f t="shared" si="3"/>
        <v>-11527329</v>
      </c>
      <c r="J42" s="61">
        <f t="shared" si="3"/>
        <v>18224164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18224164</v>
      </c>
      <c r="X42" s="61">
        <f t="shared" si="3"/>
        <v>21819106</v>
      </c>
      <c r="Y42" s="61">
        <f t="shared" si="3"/>
        <v>-3594942</v>
      </c>
      <c r="Z42" s="62">
        <f>+IF(X42&lt;&gt;0,+(Y42/X42)*100,0)</f>
        <v>-16.476119599033982</v>
      </c>
      <c r="AA42" s="59">
        <f>SUM(AA38:AA41)</f>
        <v>-1114464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4057319</v>
      </c>
      <c r="D44" s="67">
        <f>+D42-D43</f>
        <v>0</v>
      </c>
      <c r="E44" s="68">
        <f t="shared" si="4"/>
        <v>-1114464</v>
      </c>
      <c r="F44" s="69">
        <f t="shared" si="4"/>
        <v>-1114464</v>
      </c>
      <c r="G44" s="69">
        <f t="shared" si="4"/>
        <v>34786903</v>
      </c>
      <c r="H44" s="69">
        <f t="shared" si="4"/>
        <v>-5035410</v>
      </c>
      <c r="I44" s="69">
        <f t="shared" si="4"/>
        <v>-11527329</v>
      </c>
      <c r="J44" s="69">
        <f t="shared" si="4"/>
        <v>18224164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18224164</v>
      </c>
      <c r="X44" s="69">
        <f t="shared" si="4"/>
        <v>21819106</v>
      </c>
      <c r="Y44" s="69">
        <f t="shared" si="4"/>
        <v>-3594942</v>
      </c>
      <c r="Z44" s="70">
        <f>+IF(X44&lt;&gt;0,+(Y44/X44)*100,0)</f>
        <v>-16.476119599033982</v>
      </c>
      <c r="AA44" s="67">
        <f>+AA42-AA43</f>
        <v>-1114464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4057319</v>
      </c>
      <c r="D46" s="59">
        <f>SUM(D44:D45)</f>
        <v>0</v>
      </c>
      <c r="E46" s="60">
        <f t="shared" si="5"/>
        <v>-1114464</v>
      </c>
      <c r="F46" s="61">
        <f t="shared" si="5"/>
        <v>-1114464</v>
      </c>
      <c r="G46" s="61">
        <f t="shared" si="5"/>
        <v>34786903</v>
      </c>
      <c r="H46" s="61">
        <f t="shared" si="5"/>
        <v>-5035410</v>
      </c>
      <c r="I46" s="61">
        <f t="shared" si="5"/>
        <v>-11527329</v>
      </c>
      <c r="J46" s="61">
        <f t="shared" si="5"/>
        <v>18224164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18224164</v>
      </c>
      <c r="X46" s="61">
        <f t="shared" si="5"/>
        <v>21819106</v>
      </c>
      <c r="Y46" s="61">
        <f t="shared" si="5"/>
        <v>-3594942</v>
      </c>
      <c r="Z46" s="62">
        <f>+IF(X46&lt;&gt;0,+(Y46/X46)*100,0)</f>
        <v>-16.476119599033982</v>
      </c>
      <c r="AA46" s="59">
        <f>SUM(AA44:AA45)</f>
        <v>-1114464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4057319</v>
      </c>
      <c r="D48" s="75">
        <f>SUM(D46:D47)</f>
        <v>0</v>
      </c>
      <c r="E48" s="76">
        <f t="shared" si="6"/>
        <v>-1114464</v>
      </c>
      <c r="F48" s="77">
        <f t="shared" si="6"/>
        <v>-1114464</v>
      </c>
      <c r="G48" s="77">
        <f t="shared" si="6"/>
        <v>34786903</v>
      </c>
      <c r="H48" s="78">
        <f t="shared" si="6"/>
        <v>-5035410</v>
      </c>
      <c r="I48" s="78">
        <f t="shared" si="6"/>
        <v>-11527329</v>
      </c>
      <c r="J48" s="78">
        <f t="shared" si="6"/>
        <v>18224164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18224164</v>
      </c>
      <c r="X48" s="78">
        <f t="shared" si="6"/>
        <v>21819106</v>
      </c>
      <c r="Y48" s="78">
        <f t="shared" si="6"/>
        <v>-3594942</v>
      </c>
      <c r="Z48" s="79">
        <f>+IF(X48&lt;&gt;0,+(Y48/X48)*100,0)</f>
        <v>-16.476119599033982</v>
      </c>
      <c r="AA48" s="80">
        <f>SUM(AA46:AA47)</f>
        <v>-1114464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33441460</v>
      </c>
      <c r="D5" s="6">
        <v>0</v>
      </c>
      <c r="E5" s="7">
        <v>39956768</v>
      </c>
      <c r="F5" s="8">
        <v>39956768</v>
      </c>
      <c r="G5" s="8">
        <v>0</v>
      </c>
      <c r="H5" s="8">
        <v>3369355</v>
      </c>
      <c r="I5" s="8">
        <v>3484351</v>
      </c>
      <c r="J5" s="8">
        <v>6853706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6853706</v>
      </c>
      <c r="X5" s="8">
        <v>39956768</v>
      </c>
      <c r="Y5" s="8">
        <v>-33103062</v>
      </c>
      <c r="Z5" s="2">
        <v>-82.85</v>
      </c>
      <c r="AA5" s="6">
        <v>39956768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53965354</v>
      </c>
      <c r="D7" s="6">
        <v>0</v>
      </c>
      <c r="E7" s="7">
        <v>64045840</v>
      </c>
      <c r="F7" s="8">
        <v>64045840</v>
      </c>
      <c r="G7" s="8">
        <v>6393846</v>
      </c>
      <c r="H7" s="8">
        <v>7398606</v>
      </c>
      <c r="I7" s="8">
        <v>6340150</v>
      </c>
      <c r="J7" s="8">
        <v>20132602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20132602</v>
      </c>
      <c r="X7" s="8">
        <v>16287210</v>
      </c>
      <c r="Y7" s="8">
        <v>3845392</v>
      </c>
      <c r="Z7" s="2">
        <v>23.61</v>
      </c>
      <c r="AA7" s="6">
        <v>64045840</v>
      </c>
    </row>
    <row r="8" spans="1:27" ht="13.5">
      <c r="A8" s="29" t="s">
        <v>35</v>
      </c>
      <c r="B8" s="28"/>
      <c r="C8" s="6">
        <v>24678522</v>
      </c>
      <c r="D8" s="6">
        <v>0</v>
      </c>
      <c r="E8" s="7">
        <v>30171900</v>
      </c>
      <c r="F8" s="8">
        <v>30171900</v>
      </c>
      <c r="G8" s="8">
        <v>2341206</v>
      </c>
      <c r="H8" s="8">
        <v>2383290</v>
      </c>
      <c r="I8" s="8">
        <v>5136574</v>
      </c>
      <c r="J8" s="8">
        <v>9861070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9861070</v>
      </c>
      <c r="X8" s="8">
        <v>7542975</v>
      </c>
      <c r="Y8" s="8">
        <v>2318095</v>
      </c>
      <c r="Z8" s="2">
        <v>30.73</v>
      </c>
      <c r="AA8" s="6">
        <v>30171900</v>
      </c>
    </row>
    <row r="9" spans="1:27" ht="13.5">
      <c r="A9" s="29" t="s">
        <v>36</v>
      </c>
      <c r="B9" s="28"/>
      <c r="C9" s="6">
        <v>14496880</v>
      </c>
      <c r="D9" s="6">
        <v>0</v>
      </c>
      <c r="E9" s="7">
        <v>16769500</v>
      </c>
      <c r="F9" s="8">
        <v>16769500</v>
      </c>
      <c r="G9" s="8">
        <v>1544794</v>
      </c>
      <c r="H9" s="8">
        <v>1477220</v>
      </c>
      <c r="I9" s="8">
        <v>1483951</v>
      </c>
      <c r="J9" s="8">
        <v>4505965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4505965</v>
      </c>
      <c r="X9" s="8">
        <v>4192374</v>
      </c>
      <c r="Y9" s="8">
        <v>313591</v>
      </c>
      <c r="Z9" s="2">
        <v>7.48</v>
      </c>
      <c r="AA9" s="6">
        <v>16769500</v>
      </c>
    </row>
    <row r="10" spans="1:27" ht="13.5">
      <c r="A10" s="29" t="s">
        <v>37</v>
      </c>
      <c r="B10" s="28"/>
      <c r="C10" s="6">
        <v>17050976</v>
      </c>
      <c r="D10" s="6">
        <v>0</v>
      </c>
      <c r="E10" s="7">
        <v>19750500</v>
      </c>
      <c r="F10" s="30">
        <v>19750500</v>
      </c>
      <c r="G10" s="30">
        <v>1810943</v>
      </c>
      <c r="H10" s="30">
        <v>1818814</v>
      </c>
      <c r="I10" s="30">
        <v>1811558</v>
      </c>
      <c r="J10" s="30">
        <v>5441315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5441315</v>
      </c>
      <c r="X10" s="30">
        <v>4937625</v>
      </c>
      <c r="Y10" s="30">
        <v>503690</v>
      </c>
      <c r="Z10" s="31">
        <v>10.2</v>
      </c>
      <c r="AA10" s="32">
        <v>19750500</v>
      </c>
    </row>
    <row r="11" spans="1:27" ht="13.5">
      <c r="A11" s="29" t="s">
        <v>38</v>
      </c>
      <c r="B11" s="33"/>
      <c r="C11" s="6">
        <v>154102</v>
      </c>
      <c r="D11" s="6">
        <v>0</v>
      </c>
      <c r="E11" s="7">
        <v>0</v>
      </c>
      <c r="F11" s="8">
        <v>0</v>
      </c>
      <c r="G11" s="8">
        <v>0</v>
      </c>
      <c r="H11" s="8">
        <v>-35417</v>
      </c>
      <c r="I11" s="8">
        <v>-36328</v>
      </c>
      <c r="J11" s="8">
        <v>-71745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-71745</v>
      </c>
      <c r="X11" s="8">
        <v>0</v>
      </c>
      <c r="Y11" s="8">
        <v>-71745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701364</v>
      </c>
      <c r="D12" s="6">
        <v>0</v>
      </c>
      <c r="E12" s="7">
        <v>822312</v>
      </c>
      <c r="F12" s="8">
        <v>822312</v>
      </c>
      <c r="G12" s="8">
        <v>108618</v>
      </c>
      <c r="H12" s="8">
        <v>50987</v>
      </c>
      <c r="I12" s="8">
        <v>150323</v>
      </c>
      <c r="J12" s="8">
        <v>309928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309928</v>
      </c>
      <c r="X12" s="8">
        <v>205578</v>
      </c>
      <c r="Y12" s="8">
        <v>104350</v>
      </c>
      <c r="Z12" s="2">
        <v>50.76</v>
      </c>
      <c r="AA12" s="6">
        <v>822312</v>
      </c>
    </row>
    <row r="13" spans="1:27" ht="13.5">
      <c r="A13" s="27" t="s">
        <v>40</v>
      </c>
      <c r="B13" s="33"/>
      <c r="C13" s="6">
        <v>2902981</v>
      </c>
      <c r="D13" s="6">
        <v>0</v>
      </c>
      <c r="E13" s="7">
        <v>1951200</v>
      </c>
      <c r="F13" s="8">
        <v>1951200</v>
      </c>
      <c r="G13" s="8">
        <v>30175</v>
      </c>
      <c r="H13" s="8">
        <v>0</v>
      </c>
      <c r="I13" s="8">
        <v>470287</v>
      </c>
      <c r="J13" s="8">
        <v>500462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500462</v>
      </c>
      <c r="X13" s="8">
        <v>487800</v>
      </c>
      <c r="Y13" s="8">
        <v>12662</v>
      </c>
      <c r="Z13" s="2">
        <v>2.6</v>
      </c>
      <c r="AA13" s="6">
        <v>1951200</v>
      </c>
    </row>
    <row r="14" spans="1:27" ht="13.5">
      <c r="A14" s="27" t="s">
        <v>41</v>
      </c>
      <c r="B14" s="33"/>
      <c r="C14" s="6">
        <v>19388904</v>
      </c>
      <c r="D14" s="6">
        <v>0</v>
      </c>
      <c r="E14" s="7">
        <v>32440000</v>
      </c>
      <c r="F14" s="8">
        <v>32440000</v>
      </c>
      <c r="G14" s="8">
        <v>1906184</v>
      </c>
      <c r="H14" s="8">
        <v>929449</v>
      </c>
      <c r="I14" s="8">
        <v>1731803</v>
      </c>
      <c r="J14" s="8">
        <v>4567436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4567436</v>
      </c>
      <c r="X14" s="8">
        <v>8109999</v>
      </c>
      <c r="Y14" s="8">
        <v>-3542563</v>
      </c>
      <c r="Z14" s="2">
        <v>-43.68</v>
      </c>
      <c r="AA14" s="6">
        <v>32440000</v>
      </c>
    </row>
    <row r="15" spans="1:27" ht="13.5">
      <c r="A15" s="27" t="s">
        <v>42</v>
      </c>
      <c r="B15" s="33"/>
      <c r="C15" s="6">
        <v>29974</v>
      </c>
      <c r="D15" s="6">
        <v>0</v>
      </c>
      <c r="E15" s="7">
        <v>35000</v>
      </c>
      <c r="F15" s="8">
        <v>35000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35000</v>
      </c>
      <c r="Y15" s="8">
        <v>-35000</v>
      </c>
      <c r="Z15" s="2">
        <v>-100</v>
      </c>
      <c r="AA15" s="6">
        <v>35000</v>
      </c>
    </row>
    <row r="16" spans="1:27" ht="13.5">
      <c r="A16" s="27" t="s">
        <v>43</v>
      </c>
      <c r="B16" s="33"/>
      <c r="C16" s="6">
        <v>2165550</v>
      </c>
      <c r="D16" s="6">
        <v>0</v>
      </c>
      <c r="E16" s="7">
        <v>291600</v>
      </c>
      <c r="F16" s="8">
        <v>291600</v>
      </c>
      <c r="G16" s="8">
        <v>19050</v>
      </c>
      <c r="H16" s="8">
        <v>10909</v>
      </c>
      <c r="I16" s="8">
        <v>17880</v>
      </c>
      <c r="J16" s="8">
        <v>47839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47839</v>
      </c>
      <c r="X16" s="8">
        <v>72900</v>
      </c>
      <c r="Y16" s="8">
        <v>-25061</v>
      </c>
      <c r="Z16" s="2">
        <v>-34.38</v>
      </c>
      <c r="AA16" s="6">
        <v>291600</v>
      </c>
    </row>
    <row r="17" spans="1:27" ht="13.5">
      <c r="A17" s="27" t="s">
        <v>44</v>
      </c>
      <c r="B17" s="33"/>
      <c r="C17" s="6">
        <v>21064</v>
      </c>
      <c r="D17" s="6">
        <v>0</v>
      </c>
      <c r="E17" s="7">
        <v>40000</v>
      </c>
      <c r="F17" s="8">
        <v>40000</v>
      </c>
      <c r="G17" s="8">
        <v>0</v>
      </c>
      <c r="H17" s="8">
        <v>175</v>
      </c>
      <c r="I17" s="8">
        <v>0</v>
      </c>
      <c r="J17" s="8">
        <v>175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175</v>
      </c>
      <c r="X17" s="8">
        <v>40000</v>
      </c>
      <c r="Y17" s="8">
        <v>-39825</v>
      </c>
      <c r="Z17" s="2">
        <v>-99.56</v>
      </c>
      <c r="AA17" s="6">
        <v>40000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168448192</v>
      </c>
      <c r="D19" s="6">
        <v>0</v>
      </c>
      <c r="E19" s="7">
        <v>180030000</v>
      </c>
      <c r="F19" s="8">
        <v>180030000</v>
      </c>
      <c r="G19" s="8">
        <v>67063000</v>
      </c>
      <c r="H19" s="8">
        <v>2014047</v>
      </c>
      <c r="I19" s="8">
        <v>1619742</v>
      </c>
      <c r="J19" s="8">
        <v>70696789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70696789</v>
      </c>
      <c r="X19" s="8">
        <v>86540500</v>
      </c>
      <c r="Y19" s="8">
        <v>-15843711</v>
      </c>
      <c r="Z19" s="2">
        <v>-18.31</v>
      </c>
      <c r="AA19" s="6">
        <v>180030000</v>
      </c>
    </row>
    <row r="20" spans="1:27" ht="13.5">
      <c r="A20" s="27" t="s">
        <v>47</v>
      </c>
      <c r="B20" s="33"/>
      <c r="C20" s="6">
        <v>17425135</v>
      </c>
      <c r="D20" s="6">
        <v>0</v>
      </c>
      <c r="E20" s="7">
        <v>6414160</v>
      </c>
      <c r="F20" s="30">
        <v>6414160</v>
      </c>
      <c r="G20" s="30">
        <v>74249</v>
      </c>
      <c r="H20" s="30">
        <v>141282</v>
      </c>
      <c r="I20" s="30">
        <v>74974</v>
      </c>
      <c r="J20" s="30">
        <v>290505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290505</v>
      </c>
      <c r="X20" s="30">
        <v>1603767</v>
      </c>
      <c r="Y20" s="30">
        <v>-1313262</v>
      </c>
      <c r="Z20" s="31">
        <v>-81.89</v>
      </c>
      <c r="AA20" s="32">
        <v>6414160</v>
      </c>
    </row>
    <row r="21" spans="1:27" ht="13.5">
      <c r="A21" s="27" t="s">
        <v>48</v>
      </c>
      <c r="B21" s="33"/>
      <c r="C21" s="6">
        <v>281573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355152031</v>
      </c>
      <c r="D22" s="37">
        <f>SUM(D5:D21)</f>
        <v>0</v>
      </c>
      <c r="E22" s="38">
        <f t="shared" si="0"/>
        <v>392718780</v>
      </c>
      <c r="F22" s="39">
        <f t="shared" si="0"/>
        <v>392718780</v>
      </c>
      <c r="G22" s="39">
        <f t="shared" si="0"/>
        <v>81292065</v>
      </c>
      <c r="H22" s="39">
        <f t="shared" si="0"/>
        <v>19558717</v>
      </c>
      <c r="I22" s="39">
        <f t="shared" si="0"/>
        <v>22285265</v>
      </c>
      <c r="J22" s="39">
        <f t="shared" si="0"/>
        <v>123136047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123136047</v>
      </c>
      <c r="X22" s="39">
        <f t="shared" si="0"/>
        <v>170012496</v>
      </c>
      <c r="Y22" s="39">
        <f t="shared" si="0"/>
        <v>-46876449</v>
      </c>
      <c r="Z22" s="40">
        <f>+IF(X22&lt;&gt;0,+(Y22/X22)*100,0)</f>
        <v>-27.572355034420532</v>
      </c>
      <c r="AA22" s="37">
        <f>SUM(AA5:AA21)</f>
        <v>392718780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133615112</v>
      </c>
      <c r="D25" s="6">
        <v>0</v>
      </c>
      <c r="E25" s="7">
        <v>146795816</v>
      </c>
      <c r="F25" s="8">
        <v>146795816</v>
      </c>
      <c r="G25" s="8">
        <v>11443916</v>
      </c>
      <c r="H25" s="8">
        <v>12740536</v>
      </c>
      <c r="I25" s="8">
        <v>11984843</v>
      </c>
      <c r="J25" s="8">
        <v>36169295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36169295</v>
      </c>
      <c r="X25" s="8">
        <v>33718953</v>
      </c>
      <c r="Y25" s="8">
        <v>2450342</v>
      </c>
      <c r="Z25" s="2">
        <v>7.27</v>
      </c>
      <c r="AA25" s="6">
        <v>146795816</v>
      </c>
    </row>
    <row r="26" spans="1:27" ht="13.5">
      <c r="A26" s="29" t="s">
        <v>52</v>
      </c>
      <c r="B26" s="28"/>
      <c r="C26" s="6">
        <v>9405022</v>
      </c>
      <c r="D26" s="6">
        <v>0</v>
      </c>
      <c r="E26" s="7">
        <v>9535948</v>
      </c>
      <c r="F26" s="8">
        <v>9535948</v>
      </c>
      <c r="G26" s="8">
        <v>785558</v>
      </c>
      <c r="H26" s="8">
        <v>15082</v>
      </c>
      <c r="I26" s="8">
        <v>774945</v>
      </c>
      <c r="J26" s="8">
        <v>1575585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1575585</v>
      </c>
      <c r="X26" s="8">
        <v>2383986</v>
      </c>
      <c r="Y26" s="8">
        <v>-808401</v>
      </c>
      <c r="Z26" s="2">
        <v>-33.91</v>
      </c>
      <c r="AA26" s="6">
        <v>9535948</v>
      </c>
    </row>
    <row r="27" spans="1:27" ht="13.5">
      <c r="A27" s="29" t="s">
        <v>53</v>
      </c>
      <c r="B27" s="28"/>
      <c r="C27" s="6">
        <v>58220523</v>
      </c>
      <c r="D27" s="6">
        <v>0</v>
      </c>
      <c r="E27" s="7">
        <v>69000000</v>
      </c>
      <c r="F27" s="8">
        <v>69000000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69000000</v>
      </c>
    </row>
    <row r="28" spans="1:27" ht="13.5">
      <c r="A28" s="29" t="s">
        <v>54</v>
      </c>
      <c r="B28" s="28"/>
      <c r="C28" s="6">
        <v>202689495</v>
      </c>
      <c r="D28" s="6">
        <v>0</v>
      </c>
      <c r="E28" s="7">
        <v>34782014</v>
      </c>
      <c r="F28" s="8">
        <v>34782014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34782014</v>
      </c>
    </row>
    <row r="29" spans="1:27" ht="13.5">
      <c r="A29" s="29" t="s">
        <v>55</v>
      </c>
      <c r="B29" s="28"/>
      <c r="C29" s="6">
        <v>1041054</v>
      </c>
      <c r="D29" s="6">
        <v>0</v>
      </c>
      <c r="E29" s="7">
        <v>997000</v>
      </c>
      <c r="F29" s="8">
        <v>997000</v>
      </c>
      <c r="G29" s="8">
        <v>729</v>
      </c>
      <c r="H29" s="8">
        <v>2863</v>
      </c>
      <c r="I29" s="8">
        <v>62403</v>
      </c>
      <c r="J29" s="8">
        <v>65995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65995</v>
      </c>
      <c r="X29" s="8">
        <v>249249</v>
      </c>
      <c r="Y29" s="8">
        <v>-183254</v>
      </c>
      <c r="Z29" s="2">
        <v>-73.52</v>
      </c>
      <c r="AA29" s="6">
        <v>997000</v>
      </c>
    </row>
    <row r="30" spans="1:27" ht="13.5">
      <c r="A30" s="29" t="s">
        <v>56</v>
      </c>
      <c r="B30" s="28"/>
      <c r="C30" s="6">
        <v>52561888</v>
      </c>
      <c r="D30" s="6">
        <v>0</v>
      </c>
      <c r="E30" s="7">
        <v>58242000</v>
      </c>
      <c r="F30" s="8">
        <v>58242000</v>
      </c>
      <c r="G30" s="8">
        <v>0</v>
      </c>
      <c r="H30" s="8">
        <v>15533413</v>
      </c>
      <c r="I30" s="8">
        <v>6207379</v>
      </c>
      <c r="J30" s="8">
        <v>21740792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21740792</v>
      </c>
      <c r="X30" s="8">
        <v>14560500</v>
      </c>
      <c r="Y30" s="8">
        <v>7180292</v>
      </c>
      <c r="Z30" s="2">
        <v>49.31</v>
      </c>
      <c r="AA30" s="6">
        <v>58242000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28829407</v>
      </c>
      <c r="D32" s="6">
        <v>0</v>
      </c>
      <c r="E32" s="7">
        <v>17161525</v>
      </c>
      <c r="F32" s="8">
        <v>17161525</v>
      </c>
      <c r="G32" s="8">
        <v>1971608</v>
      </c>
      <c r="H32" s="8">
        <v>332244</v>
      </c>
      <c r="I32" s="8">
        <v>1176102</v>
      </c>
      <c r="J32" s="8">
        <v>3479954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3479954</v>
      </c>
      <c r="X32" s="8">
        <v>7441275</v>
      </c>
      <c r="Y32" s="8">
        <v>-3961321</v>
      </c>
      <c r="Z32" s="2">
        <v>-53.23</v>
      </c>
      <c r="AA32" s="6">
        <v>17161525</v>
      </c>
    </row>
    <row r="33" spans="1:27" ht="13.5">
      <c r="A33" s="29" t="s">
        <v>59</v>
      </c>
      <c r="B33" s="28"/>
      <c r="C33" s="6">
        <v>3876829</v>
      </c>
      <c r="D33" s="6">
        <v>0</v>
      </c>
      <c r="E33" s="7">
        <v>8728000</v>
      </c>
      <c r="F33" s="8">
        <v>8728000</v>
      </c>
      <c r="G33" s="8">
        <v>95043</v>
      </c>
      <c r="H33" s="8">
        <v>1528182</v>
      </c>
      <c r="I33" s="8">
        <v>1502406</v>
      </c>
      <c r="J33" s="8">
        <v>3125631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3125631</v>
      </c>
      <c r="X33" s="8">
        <v>2307000</v>
      </c>
      <c r="Y33" s="8">
        <v>818631</v>
      </c>
      <c r="Z33" s="2">
        <v>35.48</v>
      </c>
      <c r="AA33" s="6">
        <v>8728000</v>
      </c>
    </row>
    <row r="34" spans="1:27" ht="13.5">
      <c r="A34" s="29" t="s">
        <v>60</v>
      </c>
      <c r="B34" s="28"/>
      <c r="C34" s="6">
        <v>59056142</v>
      </c>
      <c r="D34" s="6">
        <v>0</v>
      </c>
      <c r="E34" s="7">
        <v>42356339</v>
      </c>
      <c r="F34" s="8">
        <v>42356339</v>
      </c>
      <c r="G34" s="8">
        <v>1108720</v>
      </c>
      <c r="H34" s="8">
        <v>3340676</v>
      </c>
      <c r="I34" s="8">
        <v>5400737</v>
      </c>
      <c r="J34" s="8">
        <v>9850133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9850133</v>
      </c>
      <c r="X34" s="8">
        <v>12931551</v>
      </c>
      <c r="Y34" s="8">
        <v>-3081418</v>
      </c>
      <c r="Z34" s="2">
        <v>-23.83</v>
      </c>
      <c r="AA34" s="6">
        <v>42356339</v>
      </c>
    </row>
    <row r="35" spans="1:27" ht="13.5">
      <c r="A35" s="27" t="s">
        <v>61</v>
      </c>
      <c r="B35" s="33"/>
      <c r="C35" s="6">
        <v>5670141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554965613</v>
      </c>
      <c r="D36" s="37">
        <f>SUM(D25:D35)</f>
        <v>0</v>
      </c>
      <c r="E36" s="38">
        <f t="shared" si="1"/>
        <v>387598642</v>
      </c>
      <c r="F36" s="39">
        <f t="shared" si="1"/>
        <v>387598642</v>
      </c>
      <c r="G36" s="39">
        <f t="shared" si="1"/>
        <v>15405574</v>
      </c>
      <c r="H36" s="39">
        <f t="shared" si="1"/>
        <v>33492996</v>
      </c>
      <c r="I36" s="39">
        <f t="shared" si="1"/>
        <v>27108815</v>
      </c>
      <c r="J36" s="39">
        <f t="shared" si="1"/>
        <v>76007385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76007385</v>
      </c>
      <c r="X36" s="39">
        <f t="shared" si="1"/>
        <v>73592514</v>
      </c>
      <c r="Y36" s="39">
        <f t="shared" si="1"/>
        <v>2414871</v>
      </c>
      <c r="Z36" s="40">
        <f>+IF(X36&lt;&gt;0,+(Y36/X36)*100,0)</f>
        <v>3.281408486738203</v>
      </c>
      <c r="AA36" s="37">
        <f>SUM(AA25:AA35)</f>
        <v>387598642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-199813582</v>
      </c>
      <c r="D38" s="50">
        <f>+D22-D36</f>
        <v>0</v>
      </c>
      <c r="E38" s="51">
        <f t="shared" si="2"/>
        <v>5120138</v>
      </c>
      <c r="F38" s="52">
        <f t="shared" si="2"/>
        <v>5120138</v>
      </c>
      <c r="G38" s="52">
        <f t="shared" si="2"/>
        <v>65886491</v>
      </c>
      <c r="H38" s="52">
        <f t="shared" si="2"/>
        <v>-13934279</v>
      </c>
      <c r="I38" s="52">
        <f t="shared" si="2"/>
        <v>-4823550</v>
      </c>
      <c r="J38" s="52">
        <f t="shared" si="2"/>
        <v>47128662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47128662</v>
      </c>
      <c r="X38" s="52">
        <f>IF(F22=F36,0,X22-X36)</f>
        <v>96419982</v>
      </c>
      <c r="Y38" s="52">
        <f t="shared" si="2"/>
        <v>-49291320</v>
      </c>
      <c r="Z38" s="53">
        <f>+IF(X38&lt;&gt;0,+(Y38/X38)*100,0)</f>
        <v>-51.12147811850867</v>
      </c>
      <c r="AA38" s="50">
        <f>+AA22-AA36</f>
        <v>5120138</v>
      </c>
    </row>
    <row r="39" spans="1:27" ht="13.5">
      <c r="A39" s="27" t="s">
        <v>64</v>
      </c>
      <c r="B39" s="33"/>
      <c r="C39" s="6">
        <v>102500235</v>
      </c>
      <c r="D39" s="6">
        <v>0</v>
      </c>
      <c r="E39" s="7">
        <v>56677000</v>
      </c>
      <c r="F39" s="8">
        <v>56677000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15600000</v>
      </c>
      <c r="Y39" s="8">
        <v>-15600000</v>
      </c>
      <c r="Z39" s="2">
        <v>-100</v>
      </c>
      <c r="AA39" s="6">
        <v>56677000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-97313347</v>
      </c>
      <c r="D42" s="59">
        <f>SUM(D38:D41)</f>
        <v>0</v>
      </c>
      <c r="E42" s="60">
        <f t="shared" si="3"/>
        <v>61797138</v>
      </c>
      <c r="F42" s="61">
        <f t="shared" si="3"/>
        <v>61797138</v>
      </c>
      <c r="G42" s="61">
        <f t="shared" si="3"/>
        <v>65886491</v>
      </c>
      <c r="H42" s="61">
        <f t="shared" si="3"/>
        <v>-13934279</v>
      </c>
      <c r="I42" s="61">
        <f t="shared" si="3"/>
        <v>-4823550</v>
      </c>
      <c r="J42" s="61">
        <f t="shared" si="3"/>
        <v>47128662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47128662</v>
      </c>
      <c r="X42" s="61">
        <f t="shared" si="3"/>
        <v>112019982</v>
      </c>
      <c r="Y42" s="61">
        <f t="shared" si="3"/>
        <v>-64891320</v>
      </c>
      <c r="Z42" s="62">
        <f>+IF(X42&lt;&gt;0,+(Y42/X42)*100,0)</f>
        <v>-57.92834353428123</v>
      </c>
      <c r="AA42" s="59">
        <f>SUM(AA38:AA41)</f>
        <v>61797138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-97313347</v>
      </c>
      <c r="D44" s="67">
        <f>+D42-D43</f>
        <v>0</v>
      </c>
      <c r="E44" s="68">
        <f t="shared" si="4"/>
        <v>61797138</v>
      </c>
      <c r="F44" s="69">
        <f t="shared" si="4"/>
        <v>61797138</v>
      </c>
      <c r="G44" s="69">
        <f t="shared" si="4"/>
        <v>65886491</v>
      </c>
      <c r="H44" s="69">
        <f t="shared" si="4"/>
        <v>-13934279</v>
      </c>
      <c r="I44" s="69">
        <f t="shared" si="4"/>
        <v>-4823550</v>
      </c>
      <c r="J44" s="69">
        <f t="shared" si="4"/>
        <v>47128662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47128662</v>
      </c>
      <c r="X44" s="69">
        <f t="shared" si="4"/>
        <v>112019982</v>
      </c>
      <c r="Y44" s="69">
        <f t="shared" si="4"/>
        <v>-64891320</v>
      </c>
      <c r="Z44" s="70">
        <f>+IF(X44&lt;&gt;0,+(Y44/X44)*100,0)</f>
        <v>-57.92834353428123</v>
      </c>
      <c r="AA44" s="67">
        <f>+AA42-AA43</f>
        <v>61797138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-97313347</v>
      </c>
      <c r="D46" s="59">
        <f>SUM(D44:D45)</f>
        <v>0</v>
      </c>
      <c r="E46" s="60">
        <f t="shared" si="5"/>
        <v>61797138</v>
      </c>
      <c r="F46" s="61">
        <f t="shared" si="5"/>
        <v>61797138</v>
      </c>
      <c r="G46" s="61">
        <f t="shared" si="5"/>
        <v>65886491</v>
      </c>
      <c r="H46" s="61">
        <f t="shared" si="5"/>
        <v>-13934279</v>
      </c>
      <c r="I46" s="61">
        <f t="shared" si="5"/>
        <v>-4823550</v>
      </c>
      <c r="J46" s="61">
        <f t="shared" si="5"/>
        <v>47128662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47128662</v>
      </c>
      <c r="X46" s="61">
        <f t="shared" si="5"/>
        <v>112019982</v>
      </c>
      <c r="Y46" s="61">
        <f t="shared" si="5"/>
        <v>-64891320</v>
      </c>
      <c r="Z46" s="62">
        <f>+IF(X46&lt;&gt;0,+(Y46/X46)*100,0)</f>
        <v>-57.92834353428123</v>
      </c>
      <c r="AA46" s="59">
        <f>SUM(AA44:AA45)</f>
        <v>61797138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-97313347</v>
      </c>
      <c r="D48" s="75">
        <f>SUM(D46:D47)</f>
        <v>0</v>
      </c>
      <c r="E48" s="76">
        <f t="shared" si="6"/>
        <v>61797138</v>
      </c>
      <c r="F48" s="77">
        <f t="shared" si="6"/>
        <v>61797138</v>
      </c>
      <c r="G48" s="77">
        <f t="shared" si="6"/>
        <v>65886491</v>
      </c>
      <c r="H48" s="78">
        <f t="shared" si="6"/>
        <v>-13934279</v>
      </c>
      <c r="I48" s="78">
        <f t="shared" si="6"/>
        <v>-4823550</v>
      </c>
      <c r="J48" s="78">
        <f t="shared" si="6"/>
        <v>47128662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47128662</v>
      </c>
      <c r="X48" s="78">
        <f t="shared" si="6"/>
        <v>112019982</v>
      </c>
      <c r="Y48" s="78">
        <f t="shared" si="6"/>
        <v>-64891320</v>
      </c>
      <c r="Z48" s="79">
        <f>+IF(X48&lt;&gt;0,+(Y48/X48)*100,0)</f>
        <v>-57.92834353428123</v>
      </c>
      <c r="AA48" s="80">
        <f>SUM(AA46:AA47)</f>
        <v>61797138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83150545</v>
      </c>
      <c r="F5" s="8">
        <v>83150545</v>
      </c>
      <c r="G5" s="8">
        <v>13643500</v>
      </c>
      <c r="H5" s="8">
        <v>6237716</v>
      </c>
      <c r="I5" s="8">
        <v>6185336</v>
      </c>
      <c r="J5" s="8">
        <v>26066552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26066552</v>
      </c>
      <c r="X5" s="8">
        <v>20784750</v>
      </c>
      <c r="Y5" s="8">
        <v>5281802</v>
      </c>
      <c r="Z5" s="2">
        <v>25.41</v>
      </c>
      <c r="AA5" s="6">
        <v>83150545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164982952</v>
      </c>
      <c r="F7" s="8">
        <v>164982952</v>
      </c>
      <c r="G7" s="8">
        <v>17500144</v>
      </c>
      <c r="H7" s="8">
        <v>17564446</v>
      </c>
      <c r="I7" s="8">
        <v>13932633</v>
      </c>
      <c r="J7" s="8">
        <v>48997223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48997223</v>
      </c>
      <c r="X7" s="8">
        <v>41245749</v>
      </c>
      <c r="Y7" s="8">
        <v>7751474</v>
      </c>
      <c r="Z7" s="2">
        <v>18.79</v>
      </c>
      <c r="AA7" s="6">
        <v>164982952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64291418</v>
      </c>
      <c r="F8" s="8">
        <v>64291418</v>
      </c>
      <c r="G8" s="8">
        <v>5376241</v>
      </c>
      <c r="H8" s="8">
        <v>6075015</v>
      </c>
      <c r="I8" s="8">
        <v>5971014</v>
      </c>
      <c r="J8" s="8">
        <v>17422270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17422270</v>
      </c>
      <c r="X8" s="8">
        <v>16072749</v>
      </c>
      <c r="Y8" s="8">
        <v>1349521</v>
      </c>
      <c r="Z8" s="2">
        <v>8.4</v>
      </c>
      <c r="AA8" s="6">
        <v>64291418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44904541</v>
      </c>
      <c r="F9" s="8">
        <v>44904541</v>
      </c>
      <c r="G9" s="8">
        <v>3740088</v>
      </c>
      <c r="H9" s="8">
        <v>3747273</v>
      </c>
      <c r="I9" s="8">
        <v>3752145</v>
      </c>
      <c r="J9" s="8">
        <v>11239506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11239506</v>
      </c>
      <c r="X9" s="8">
        <v>11226249</v>
      </c>
      <c r="Y9" s="8">
        <v>13257</v>
      </c>
      <c r="Z9" s="2">
        <v>0.12</v>
      </c>
      <c r="AA9" s="6">
        <v>44904541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42141966</v>
      </c>
      <c r="F10" s="30">
        <v>42141966</v>
      </c>
      <c r="G10" s="30">
        <v>3524301</v>
      </c>
      <c r="H10" s="30">
        <v>3300044</v>
      </c>
      <c r="I10" s="30">
        <v>3480175</v>
      </c>
      <c r="J10" s="30">
        <v>10304520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10304520</v>
      </c>
      <c r="X10" s="30">
        <v>10535499</v>
      </c>
      <c r="Y10" s="30">
        <v>-230979</v>
      </c>
      <c r="Z10" s="31">
        <v>-2.19</v>
      </c>
      <c r="AA10" s="32">
        <v>42141966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110362</v>
      </c>
      <c r="H11" s="8">
        <v>84126</v>
      </c>
      <c r="I11" s="8">
        <v>97934</v>
      </c>
      <c r="J11" s="8">
        <v>292422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292422</v>
      </c>
      <c r="X11" s="8">
        <v>0</v>
      </c>
      <c r="Y11" s="8">
        <v>292422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5355473</v>
      </c>
      <c r="F12" s="8">
        <v>5355473</v>
      </c>
      <c r="G12" s="8">
        <v>397863</v>
      </c>
      <c r="H12" s="8">
        <v>219337</v>
      </c>
      <c r="I12" s="8">
        <v>37361</v>
      </c>
      <c r="J12" s="8">
        <v>654561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654561</v>
      </c>
      <c r="X12" s="8">
        <v>1338750</v>
      </c>
      <c r="Y12" s="8">
        <v>-684189</v>
      </c>
      <c r="Z12" s="2">
        <v>-51.11</v>
      </c>
      <c r="AA12" s="6">
        <v>5355473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9850</v>
      </c>
      <c r="F13" s="8">
        <v>9850</v>
      </c>
      <c r="G13" s="8">
        <v>1204</v>
      </c>
      <c r="H13" s="8">
        <v>493</v>
      </c>
      <c r="I13" s="8">
        <v>29</v>
      </c>
      <c r="J13" s="8">
        <v>1726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1726</v>
      </c>
      <c r="X13" s="8">
        <v>2499</v>
      </c>
      <c r="Y13" s="8">
        <v>-773</v>
      </c>
      <c r="Z13" s="2">
        <v>-30.93</v>
      </c>
      <c r="AA13" s="6">
        <v>9850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26660693</v>
      </c>
      <c r="F14" s="8">
        <v>26660693</v>
      </c>
      <c r="G14" s="8">
        <v>2367389</v>
      </c>
      <c r="H14" s="8">
        <v>2290675</v>
      </c>
      <c r="I14" s="8">
        <v>0</v>
      </c>
      <c r="J14" s="8">
        <v>4658064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4658064</v>
      </c>
      <c r="X14" s="8">
        <v>6665250</v>
      </c>
      <c r="Y14" s="8">
        <v>-2007186</v>
      </c>
      <c r="Z14" s="2">
        <v>-30.11</v>
      </c>
      <c r="AA14" s="6">
        <v>26660693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427000</v>
      </c>
      <c r="I15" s="8">
        <v>0</v>
      </c>
      <c r="J15" s="8">
        <v>427000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427000</v>
      </c>
      <c r="X15" s="8">
        <v>0</v>
      </c>
      <c r="Y15" s="8">
        <v>427000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11890398</v>
      </c>
      <c r="F16" s="8">
        <v>11890398</v>
      </c>
      <c r="G16" s="8">
        <v>1955555</v>
      </c>
      <c r="H16" s="8">
        <v>158927</v>
      </c>
      <c r="I16" s="8">
        <v>1417205</v>
      </c>
      <c r="J16" s="8">
        <v>3531687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3531687</v>
      </c>
      <c r="X16" s="8">
        <v>2972499</v>
      </c>
      <c r="Y16" s="8">
        <v>559188</v>
      </c>
      <c r="Z16" s="2">
        <v>18.81</v>
      </c>
      <c r="AA16" s="6">
        <v>11890398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289133</v>
      </c>
      <c r="F17" s="8">
        <v>289133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72249</v>
      </c>
      <c r="Y17" s="8">
        <v>-72249</v>
      </c>
      <c r="Z17" s="2">
        <v>-100</v>
      </c>
      <c r="AA17" s="6">
        <v>289133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134970000</v>
      </c>
      <c r="F19" s="8">
        <v>134970000</v>
      </c>
      <c r="G19" s="8">
        <v>53600000</v>
      </c>
      <c r="H19" s="8">
        <v>934576</v>
      </c>
      <c r="I19" s="8">
        <v>833500</v>
      </c>
      <c r="J19" s="8">
        <v>55368076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55368076</v>
      </c>
      <c r="X19" s="8">
        <v>33742500</v>
      </c>
      <c r="Y19" s="8">
        <v>21625576</v>
      </c>
      <c r="Z19" s="2">
        <v>64.09</v>
      </c>
      <c r="AA19" s="6">
        <v>134970000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21169394</v>
      </c>
      <c r="F20" s="30">
        <v>21169394</v>
      </c>
      <c r="G20" s="30">
        <v>1478124</v>
      </c>
      <c r="H20" s="30">
        <v>-753882</v>
      </c>
      <c r="I20" s="30">
        <v>363303</v>
      </c>
      <c r="J20" s="30">
        <v>1087545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1087545</v>
      </c>
      <c r="X20" s="30">
        <v>5292249</v>
      </c>
      <c r="Y20" s="30">
        <v>-4204704</v>
      </c>
      <c r="Z20" s="31">
        <v>-79.45</v>
      </c>
      <c r="AA20" s="32">
        <v>21169394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3180000</v>
      </c>
      <c r="F21" s="8">
        <v>3180000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795000</v>
      </c>
      <c r="Y21" s="8">
        <v>-795000</v>
      </c>
      <c r="Z21" s="2">
        <v>-100</v>
      </c>
      <c r="AA21" s="6">
        <v>3180000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602996363</v>
      </c>
      <c r="F22" s="39">
        <f t="shared" si="0"/>
        <v>602996363</v>
      </c>
      <c r="G22" s="39">
        <f t="shared" si="0"/>
        <v>103694771</v>
      </c>
      <c r="H22" s="39">
        <f t="shared" si="0"/>
        <v>40285746</v>
      </c>
      <c r="I22" s="39">
        <f t="shared" si="0"/>
        <v>36070635</v>
      </c>
      <c r="J22" s="39">
        <f t="shared" si="0"/>
        <v>180051152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180051152</v>
      </c>
      <c r="X22" s="39">
        <f t="shared" si="0"/>
        <v>150745992</v>
      </c>
      <c r="Y22" s="39">
        <f t="shared" si="0"/>
        <v>29305160</v>
      </c>
      <c r="Z22" s="40">
        <f>+IF(X22&lt;&gt;0,+(Y22/X22)*100,0)</f>
        <v>19.44009231104466</v>
      </c>
      <c r="AA22" s="37">
        <f>SUM(AA5:AA21)</f>
        <v>602996363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176073980</v>
      </c>
      <c r="F25" s="8">
        <v>176073980</v>
      </c>
      <c r="G25" s="8">
        <v>14300371</v>
      </c>
      <c r="H25" s="8">
        <v>15159358</v>
      </c>
      <c r="I25" s="8">
        <v>14220534</v>
      </c>
      <c r="J25" s="8">
        <v>43680263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43680263</v>
      </c>
      <c r="X25" s="8">
        <v>44733501</v>
      </c>
      <c r="Y25" s="8">
        <v>-1053238</v>
      </c>
      <c r="Z25" s="2">
        <v>-2.35</v>
      </c>
      <c r="AA25" s="6">
        <v>176073980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12429344</v>
      </c>
      <c r="F26" s="8">
        <v>12429344</v>
      </c>
      <c r="G26" s="8">
        <v>1085399</v>
      </c>
      <c r="H26" s="8">
        <v>1085399</v>
      </c>
      <c r="I26" s="8">
        <v>1085399</v>
      </c>
      <c r="J26" s="8">
        <v>3256197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3256197</v>
      </c>
      <c r="X26" s="8">
        <v>3107250</v>
      </c>
      <c r="Y26" s="8">
        <v>148947</v>
      </c>
      <c r="Z26" s="2">
        <v>4.79</v>
      </c>
      <c r="AA26" s="6">
        <v>12429344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16274904</v>
      </c>
      <c r="F27" s="8">
        <v>16274904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4068750</v>
      </c>
      <c r="Y27" s="8">
        <v>-4068750</v>
      </c>
      <c r="Z27" s="2">
        <v>-100</v>
      </c>
      <c r="AA27" s="6">
        <v>16274904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74590080</v>
      </c>
      <c r="F28" s="8">
        <v>74590080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18647499</v>
      </c>
      <c r="Y28" s="8">
        <v>-18647499</v>
      </c>
      <c r="Z28" s="2">
        <v>-100</v>
      </c>
      <c r="AA28" s="6">
        <v>74590080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10432891</v>
      </c>
      <c r="F29" s="8">
        <v>10432891</v>
      </c>
      <c r="G29" s="8">
        <v>522654</v>
      </c>
      <c r="H29" s="8">
        <v>696036</v>
      </c>
      <c r="I29" s="8">
        <v>1994244</v>
      </c>
      <c r="J29" s="8">
        <v>3212934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3212934</v>
      </c>
      <c r="X29" s="8">
        <v>2608251</v>
      </c>
      <c r="Y29" s="8">
        <v>604683</v>
      </c>
      <c r="Z29" s="2">
        <v>23.18</v>
      </c>
      <c r="AA29" s="6">
        <v>10432891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126539838</v>
      </c>
      <c r="F30" s="8">
        <v>126539838</v>
      </c>
      <c r="G30" s="8">
        <v>8407142</v>
      </c>
      <c r="H30" s="8">
        <v>0</v>
      </c>
      <c r="I30" s="8">
        <v>35809766</v>
      </c>
      <c r="J30" s="8">
        <v>44216908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44216908</v>
      </c>
      <c r="X30" s="8">
        <v>31635000</v>
      </c>
      <c r="Y30" s="8">
        <v>12581908</v>
      </c>
      <c r="Z30" s="2">
        <v>39.77</v>
      </c>
      <c r="AA30" s="6">
        <v>126539838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22818712</v>
      </c>
      <c r="F31" s="8">
        <v>22818712</v>
      </c>
      <c r="G31" s="8">
        <v>3509597</v>
      </c>
      <c r="H31" s="8">
        <v>3227461</v>
      </c>
      <c r="I31" s="8">
        <v>2721154</v>
      </c>
      <c r="J31" s="8">
        <v>9458212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9458212</v>
      </c>
      <c r="X31" s="8">
        <v>5704749</v>
      </c>
      <c r="Y31" s="8">
        <v>3753463</v>
      </c>
      <c r="Z31" s="2">
        <v>65.8</v>
      </c>
      <c r="AA31" s="6">
        <v>22818712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32604253</v>
      </c>
      <c r="F32" s="8">
        <v>32604253</v>
      </c>
      <c r="G32" s="8">
        <v>1973842</v>
      </c>
      <c r="H32" s="8">
        <v>1055697</v>
      </c>
      <c r="I32" s="8">
        <v>1111990</v>
      </c>
      <c r="J32" s="8">
        <v>4141529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4141529</v>
      </c>
      <c r="X32" s="8">
        <v>8151000</v>
      </c>
      <c r="Y32" s="8">
        <v>-4009471</v>
      </c>
      <c r="Z32" s="2">
        <v>-49.19</v>
      </c>
      <c r="AA32" s="6">
        <v>32604253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131231644</v>
      </c>
      <c r="F34" s="8">
        <v>131231644</v>
      </c>
      <c r="G34" s="8">
        <v>12285243</v>
      </c>
      <c r="H34" s="8">
        <v>6778361</v>
      </c>
      <c r="I34" s="8">
        <v>11923908</v>
      </c>
      <c r="J34" s="8">
        <v>30987512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30987512</v>
      </c>
      <c r="X34" s="8">
        <v>32808000</v>
      </c>
      <c r="Y34" s="8">
        <v>-1820488</v>
      </c>
      <c r="Z34" s="2">
        <v>-5.55</v>
      </c>
      <c r="AA34" s="6">
        <v>131231644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602995646</v>
      </c>
      <c r="F36" s="39">
        <f t="shared" si="1"/>
        <v>602995646</v>
      </c>
      <c r="G36" s="39">
        <f t="shared" si="1"/>
        <v>42084248</v>
      </c>
      <c r="H36" s="39">
        <f t="shared" si="1"/>
        <v>28002312</v>
      </c>
      <c r="I36" s="39">
        <f t="shared" si="1"/>
        <v>68866995</v>
      </c>
      <c r="J36" s="39">
        <f t="shared" si="1"/>
        <v>138953555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138953555</v>
      </c>
      <c r="X36" s="39">
        <f t="shared" si="1"/>
        <v>151464000</v>
      </c>
      <c r="Y36" s="39">
        <f t="shared" si="1"/>
        <v>-12510445</v>
      </c>
      <c r="Z36" s="40">
        <f>+IF(X36&lt;&gt;0,+(Y36/X36)*100,0)</f>
        <v>-8.259682168700152</v>
      </c>
      <c r="AA36" s="37">
        <f>SUM(AA25:AA35)</f>
        <v>602995646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717</v>
      </c>
      <c r="F38" s="52">
        <f t="shared" si="2"/>
        <v>717</v>
      </c>
      <c r="G38" s="52">
        <f t="shared" si="2"/>
        <v>61610523</v>
      </c>
      <c r="H38" s="52">
        <f t="shared" si="2"/>
        <v>12283434</v>
      </c>
      <c r="I38" s="52">
        <f t="shared" si="2"/>
        <v>-32796360</v>
      </c>
      <c r="J38" s="52">
        <f t="shared" si="2"/>
        <v>41097597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41097597</v>
      </c>
      <c r="X38" s="52">
        <f>IF(F22=F36,0,X22-X36)</f>
        <v>-718008</v>
      </c>
      <c r="Y38" s="52">
        <f t="shared" si="2"/>
        <v>41815605</v>
      </c>
      <c r="Z38" s="53">
        <f>+IF(X38&lt;&gt;0,+(Y38/X38)*100,0)</f>
        <v>-5823.835528294949</v>
      </c>
      <c r="AA38" s="50">
        <f>+AA22-AA36</f>
        <v>717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72103000</v>
      </c>
      <c r="F39" s="8">
        <v>72103000</v>
      </c>
      <c r="G39" s="8">
        <v>12363000</v>
      </c>
      <c r="H39" s="8">
        <v>0</v>
      </c>
      <c r="I39" s="8">
        <v>1178686</v>
      </c>
      <c r="J39" s="8">
        <v>13541686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13541686</v>
      </c>
      <c r="X39" s="8">
        <v>0</v>
      </c>
      <c r="Y39" s="8">
        <v>13541686</v>
      </c>
      <c r="Z39" s="2">
        <v>0</v>
      </c>
      <c r="AA39" s="6">
        <v>72103000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72103717</v>
      </c>
      <c r="F42" s="61">
        <f t="shared" si="3"/>
        <v>72103717</v>
      </c>
      <c r="G42" s="61">
        <f t="shared" si="3"/>
        <v>73973523</v>
      </c>
      <c r="H42" s="61">
        <f t="shared" si="3"/>
        <v>12283434</v>
      </c>
      <c r="I42" s="61">
        <f t="shared" si="3"/>
        <v>-31617674</v>
      </c>
      <c r="J42" s="61">
        <f t="shared" si="3"/>
        <v>54639283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54639283</v>
      </c>
      <c r="X42" s="61">
        <f t="shared" si="3"/>
        <v>-718008</v>
      </c>
      <c r="Y42" s="61">
        <f t="shared" si="3"/>
        <v>55357291</v>
      </c>
      <c r="Z42" s="62">
        <f>+IF(X42&lt;&gt;0,+(Y42/X42)*100,0)</f>
        <v>-7709.843205089636</v>
      </c>
      <c r="AA42" s="59">
        <f>SUM(AA38:AA41)</f>
        <v>72103717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72103717</v>
      </c>
      <c r="F44" s="69">
        <f t="shared" si="4"/>
        <v>72103717</v>
      </c>
      <c r="G44" s="69">
        <f t="shared" si="4"/>
        <v>73973523</v>
      </c>
      <c r="H44" s="69">
        <f t="shared" si="4"/>
        <v>12283434</v>
      </c>
      <c r="I44" s="69">
        <f t="shared" si="4"/>
        <v>-31617674</v>
      </c>
      <c r="J44" s="69">
        <f t="shared" si="4"/>
        <v>54639283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54639283</v>
      </c>
      <c r="X44" s="69">
        <f t="shared" si="4"/>
        <v>-718008</v>
      </c>
      <c r="Y44" s="69">
        <f t="shared" si="4"/>
        <v>55357291</v>
      </c>
      <c r="Z44" s="70">
        <f>+IF(X44&lt;&gt;0,+(Y44/X44)*100,0)</f>
        <v>-7709.843205089636</v>
      </c>
      <c r="AA44" s="67">
        <f>+AA42-AA43</f>
        <v>72103717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72103717</v>
      </c>
      <c r="F46" s="61">
        <f t="shared" si="5"/>
        <v>72103717</v>
      </c>
      <c r="G46" s="61">
        <f t="shared" si="5"/>
        <v>73973523</v>
      </c>
      <c r="H46" s="61">
        <f t="shared" si="5"/>
        <v>12283434</v>
      </c>
      <c r="I46" s="61">
        <f t="shared" si="5"/>
        <v>-31617674</v>
      </c>
      <c r="J46" s="61">
        <f t="shared" si="5"/>
        <v>54639283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54639283</v>
      </c>
      <c r="X46" s="61">
        <f t="shared" si="5"/>
        <v>-718008</v>
      </c>
      <c r="Y46" s="61">
        <f t="shared" si="5"/>
        <v>55357291</v>
      </c>
      <c r="Z46" s="62">
        <f>+IF(X46&lt;&gt;0,+(Y46/X46)*100,0)</f>
        <v>-7709.843205089636</v>
      </c>
      <c r="AA46" s="59">
        <f>SUM(AA44:AA45)</f>
        <v>72103717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72103717</v>
      </c>
      <c r="F48" s="77">
        <f t="shared" si="6"/>
        <v>72103717</v>
      </c>
      <c r="G48" s="77">
        <f t="shared" si="6"/>
        <v>73973523</v>
      </c>
      <c r="H48" s="78">
        <f t="shared" si="6"/>
        <v>12283434</v>
      </c>
      <c r="I48" s="78">
        <f t="shared" si="6"/>
        <v>-31617674</v>
      </c>
      <c r="J48" s="78">
        <f t="shared" si="6"/>
        <v>54639283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54639283</v>
      </c>
      <c r="X48" s="78">
        <f t="shared" si="6"/>
        <v>-718008</v>
      </c>
      <c r="Y48" s="78">
        <f t="shared" si="6"/>
        <v>55357291</v>
      </c>
      <c r="Z48" s="79">
        <f>+IF(X48&lt;&gt;0,+(Y48/X48)*100,0)</f>
        <v>-7709.843205089636</v>
      </c>
      <c r="AA48" s="80">
        <f>SUM(AA46:AA47)</f>
        <v>72103717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23320000</v>
      </c>
      <c r="F5" s="8">
        <v>23320000</v>
      </c>
      <c r="G5" s="8">
        <v>2029897</v>
      </c>
      <c r="H5" s="8">
        <v>1300871</v>
      </c>
      <c r="I5" s="8">
        <v>1296331</v>
      </c>
      <c r="J5" s="8">
        <v>4627099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4627099</v>
      </c>
      <c r="X5" s="8">
        <v>6415579</v>
      </c>
      <c r="Y5" s="8">
        <v>-1788480</v>
      </c>
      <c r="Z5" s="2">
        <v>-27.88</v>
      </c>
      <c r="AA5" s="6">
        <v>23320000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40500000</v>
      </c>
      <c r="F7" s="8">
        <v>40500000</v>
      </c>
      <c r="G7" s="8">
        <v>1764031</v>
      </c>
      <c r="H7" s="8">
        <v>4044000</v>
      </c>
      <c r="I7" s="8">
        <v>3738240</v>
      </c>
      <c r="J7" s="8">
        <v>9546271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9546271</v>
      </c>
      <c r="X7" s="8">
        <v>10125000</v>
      </c>
      <c r="Y7" s="8">
        <v>-578729</v>
      </c>
      <c r="Z7" s="2">
        <v>-5.72</v>
      </c>
      <c r="AA7" s="6">
        <v>40500000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39220000</v>
      </c>
      <c r="F8" s="8">
        <v>39220000</v>
      </c>
      <c r="G8" s="8">
        <v>3751438</v>
      </c>
      <c r="H8" s="8">
        <v>3828055</v>
      </c>
      <c r="I8" s="8">
        <v>3909557</v>
      </c>
      <c r="J8" s="8">
        <v>11489050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11489050</v>
      </c>
      <c r="X8" s="8">
        <v>9804999</v>
      </c>
      <c r="Y8" s="8">
        <v>1684051</v>
      </c>
      <c r="Z8" s="2">
        <v>17.18</v>
      </c>
      <c r="AA8" s="6">
        <v>39220000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18020000</v>
      </c>
      <c r="F9" s="8">
        <v>18020000</v>
      </c>
      <c r="G9" s="8">
        <v>1652070</v>
      </c>
      <c r="H9" s="8">
        <v>1806958</v>
      </c>
      <c r="I9" s="8">
        <v>1915707</v>
      </c>
      <c r="J9" s="8">
        <v>5374735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5374735</v>
      </c>
      <c r="X9" s="8">
        <v>4504998</v>
      </c>
      <c r="Y9" s="8">
        <v>869737</v>
      </c>
      <c r="Z9" s="2">
        <v>19.31</v>
      </c>
      <c r="AA9" s="6">
        <v>18020000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18958000</v>
      </c>
      <c r="F10" s="30">
        <v>18958000</v>
      </c>
      <c r="G10" s="30">
        <v>1699708</v>
      </c>
      <c r="H10" s="30">
        <v>1697404</v>
      </c>
      <c r="I10" s="30">
        <v>1884681</v>
      </c>
      <c r="J10" s="30">
        <v>5281793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5281793</v>
      </c>
      <c r="X10" s="30">
        <v>4739499</v>
      </c>
      <c r="Y10" s="30">
        <v>542294</v>
      </c>
      <c r="Z10" s="31">
        <v>11.44</v>
      </c>
      <c r="AA10" s="32">
        <v>18958000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761</v>
      </c>
      <c r="J11" s="8">
        <v>761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761</v>
      </c>
      <c r="X11" s="8">
        <v>0</v>
      </c>
      <c r="Y11" s="8">
        <v>761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403000</v>
      </c>
      <c r="F12" s="8">
        <v>403000</v>
      </c>
      <c r="G12" s="8">
        <v>34138</v>
      </c>
      <c r="H12" s="8">
        <v>33645</v>
      </c>
      <c r="I12" s="8">
        <v>9984</v>
      </c>
      <c r="J12" s="8">
        <v>77767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77767</v>
      </c>
      <c r="X12" s="8">
        <v>100749</v>
      </c>
      <c r="Y12" s="8">
        <v>-22982</v>
      </c>
      <c r="Z12" s="2">
        <v>-22.81</v>
      </c>
      <c r="AA12" s="6">
        <v>403000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425000</v>
      </c>
      <c r="F13" s="8">
        <v>425000</v>
      </c>
      <c r="G13" s="8">
        <v>0</v>
      </c>
      <c r="H13" s="8">
        <v>33908</v>
      </c>
      <c r="I13" s="8">
        <v>130325</v>
      </c>
      <c r="J13" s="8">
        <v>164233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164233</v>
      </c>
      <c r="X13" s="8">
        <v>106245</v>
      </c>
      <c r="Y13" s="8">
        <v>57988</v>
      </c>
      <c r="Z13" s="2">
        <v>54.58</v>
      </c>
      <c r="AA13" s="6">
        <v>425000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18762000</v>
      </c>
      <c r="F14" s="8">
        <v>18762000</v>
      </c>
      <c r="G14" s="8">
        <v>1637738</v>
      </c>
      <c r="H14" s="8">
        <v>1663711</v>
      </c>
      <c r="I14" s="8">
        <v>1702595</v>
      </c>
      <c r="J14" s="8">
        <v>5004044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5004044</v>
      </c>
      <c r="X14" s="8">
        <v>4690500</v>
      </c>
      <c r="Y14" s="8">
        <v>313544</v>
      </c>
      <c r="Z14" s="2">
        <v>6.68</v>
      </c>
      <c r="AA14" s="6">
        <v>18762000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180000</v>
      </c>
      <c r="F16" s="8">
        <v>180000</v>
      </c>
      <c r="G16" s="8">
        <v>14350</v>
      </c>
      <c r="H16" s="8">
        <v>20850</v>
      </c>
      <c r="I16" s="8">
        <v>10450</v>
      </c>
      <c r="J16" s="8">
        <v>45650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45650</v>
      </c>
      <c r="X16" s="8">
        <v>45</v>
      </c>
      <c r="Y16" s="8">
        <v>45605</v>
      </c>
      <c r="Z16" s="2">
        <v>101344.44</v>
      </c>
      <c r="AA16" s="6">
        <v>180000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82649000</v>
      </c>
      <c r="F19" s="8">
        <v>82649000</v>
      </c>
      <c r="G19" s="8">
        <v>31274000</v>
      </c>
      <c r="H19" s="8">
        <v>2976000</v>
      </c>
      <c r="I19" s="8">
        <v>0</v>
      </c>
      <c r="J19" s="8">
        <v>34250000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34250000</v>
      </c>
      <c r="X19" s="8">
        <v>27550000</v>
      </c>
      <c r="Y19" s="8">
        <v>6700000</v>
      </c>
      <c r="Z19" s="2">
        <v>24.32</v>
      </c>
      <c r="AA19" s="6">
        <v>82649000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904218</v>
      </c>
      <c r="F20" s="30">
        <v>904218</v>
      </c>
      <c r="G20" s="30">
        <v>1847533</v>
      </c>
      <c r="H20" s="30">
        <v>276599</v>
      </c>
      <c r="I20" s="30">
        <v>162576</v>
      </c>
      <c r="J20" s="30">
        <v>2286708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2286708</v>
      </c>
      <c r="X20" s="30">
        <v>225999</v>
      </c>
      <c r="Y20" s="30">
        <v>2060709</v>
      </c>
      <c r="Z20" s="31">
        <v>911.82</v>
      </c>
      <c r="AA20" s="32">
        <v>904218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13158</v>
      </c>
      <c r="H21" s="8">
        <v>5724</v>
      </c>
      <c r="I21" s="34">
        <v>0</v>
      </c>
      <c r="J21" s="8">
        <v>18882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18882</v>
      </c>
      <c r="X21" s="8">
        <v>0</v>
      </c>
      <c r="Y21" s="8">
        <v>18882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243341218</v>
      </c>
      <c r="F22" s="39">
        <f t="shared" si="0"/>
        <v>243341218</v>
      </c>
      <c r="G22" s="39">
        <f t="shared" si="0"/>
        <v>45718061</v>
      </c>
      <c r="H22" s="39">
        <f t="shared" si="0"/>
        <v>17687725</v>
      </c>
      <c r="I22" s="39">
        <f t="shared" si="0"/>
        <v>14761207</v>
      </c>
      <c r="J22" s="39">
        <f t="shared" si="0"/>
        <v>78166993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78166993</v>
      </c>
      <c r="X22" s="39">
        <f t="shared" si="0"/>
        <v>68263613</v>
      </c>
      <c r="Y22" s="39">
        <f t="shared" si="0"/>
        <v>9903380</v>
      </c>
      <c r="Z22" s="40">
        <f>+IF(X22&lt;&gt;0,+(Y22/X22)*100,0)</f>
        <v>14.507553240699405</v>
      </c>
      <c r="AA22" s="37">
        <f>SUM(AA5:AA21)</f>
        <v>243341218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60352003</v>
      </c>
      <c r="F25" s="8">
        <v>60352003</v>
      </c>
      <c r="G25" s="8">
        <v>5602328</v>
      </c>
      <c r="H25" s="8">
        <v>5518799</v>
      </c>
      <c r="I25" s="8">
        <v>5706747</v>
      </c>
      <c r="J25" s="8">
        <v>16827874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16827874</v>
      </c>
      <c r="X25" s="8">
        <v>150879999</v>
      </c>
      <c r="Y25" s="8">
        <v>-134052125</v>
      </c>
      <c r="Z25" s="2">
        <v>-88.85</v>
      </c>
      <c r="AA25" s="6">
        <v>60352003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6243389</v>
      </c>
      <c r="F26" s="8">
        <v>6243389</v>
      </c>
      <c r="G26" s="8">
        <v>623535</v>
      </c>
      <c r="H26" s="8">
        <v>618171</v>
      </c>
      <c r="I26" s="8">
        <v>604472</v>
      </c>
      <c r="J26" s="8">
        <v>1846178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1846178</v>
      </c>
      <c r="X26" s="8">
        <v>15607500</v>
      </c>
      <c r="Y26" s="8">
        <v>-13761322</v>
      </c>
      <c r="Z26" s="2">
        <v>-88.17</v>
      </c>
      <c r="AA26" s="6">
        <v>6243389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33020000</v>
      </c>
      <c r="F27" s="8">
        <v>33020000</v>
      </c>
      <c r="G27" s="8">
        <v>8828706</v>
      </c>
      <c r="H27" s="8">
        <v>93287</v>
      </c>
      <c r="I27" s="8">
        <v>94296</v>
      </c>
      <c r="J27" s="8">
        <v>9016289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9016289</v>
      </c>
      <c r="X27" s="8">
        <v>8254998</v>
      </c>
      <c r="Y27" s="8">
        <v>761291</v>
      </c>
      <c r="Z27" s="2">
        <v>9.22</v>
      </c>
      <c r="AA27" s="6">
        <v>33020000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70995364</v>
      </c>
      <c r="F28" s="8">
        <v>70995364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17748750</v>
      </c>
      <c r="Y28" s="8">
        <v>-17748750</v>
      </c>
      <c r="Z28" s="2">
        <v>-100</v>
      </c>
      <c r="AA28" s="6">
        <v>70995364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2800000</v>
      </c>
      <c r="F29" s="8">
        <v>2800000</v>
      </c>
      <c r="G29" s="8">
        <v>0</v>
      </c>
      <c r="H29" s="8">
        <v>209389</v>
      </c>
      <c r="I29" s="8">
        <v>0</v>
      </c>
      <c r="J29" s="8">
        <v>209389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209389</v>
      </c>
      <c r="X29" s="8">
        <v>699999</v>
      </c>
      <c r="Y29" s="8">
        <v>-490610</v>
      </c>
      <c r="Z29" s="2">
        <v>-70.09</v>
      </c>
      <c r="AA29" s="6">
        <v>2800000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36723647</v>
      </c>
      <c r="F30" s="8">
        <v>36723647</v>
      </c>
      <c r="G30" s="8">
        <v>1199988</v>
      </c>
      <c r="H30" s="8">
        <v>11879814</v>
      </c>
      <c r="I30" s="8">
        <v>28475</v>
      </c>
      <c r="J30" s="8">
        <v>13108277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13108277</v>
      </c>
      <c r="X30" s="8">
        <v>10897500</v>
      </c>
      <c r="Y30" s="8">
        <v>2210777</v>
      </c>
      <c r="Z30" s="2">
        <v>20.29</v>
      </c>
      <c r="AA30" s="6">
        <v>36723647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10831700</v>
      </c>
      <c r="F31" s="8">
        <v>10831700</v>
      </c>
      <c r="G31" s="8">
        <v>1085008</v>
      </c>
      <c r="H31" s="8">
        <v>1002753</v>
      </c>
      <c r="I31" s="8">
        <v>360738</v>
      </c>
      <c r="J31" s="8">
        <v>2448499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2448499</v>
      </c>
      <c r="X31" s="8">
        <v>2707998</v>
      </c>
      <c r="Y31" s="8">
        <v>-259499</v>
      </c>
      <c r="Z31" s="2">
        <v>-9.58</v>
      </c>
      <c r="AA31" s="6">
        <v>10831700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10090823</v>
      </c>
      <c r="F32" s="8">
        <v>10090823</v>
      </c>
      <c r="G32" s="8">
        <v>277484</v>
      </c>
      <c r="H32" s="8">
        <v>224430</v>
      </c>
      <c r="I32" s="8">
        <v>39855</v>
      </c>
      <c r="J32" s="8">
        <v>541769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541769</v>
      </c>
      <c r="X32" s="8">
        <v>2465751</v>
      </c>
      <c r="Y32" s="8">
        <v>-1923982</v>
      </c>
      <c r="Z32" s="2">
        <v>-78.03</v>
      </c>
      <c r="AA32" s="6">
        <v>10090823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17902544</v>
      </c>
      <c r="F33" s="8">
        <v>17902544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17902544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31876000</v>
      </c>
      <c r="F34" s="8">
        <v>31876000</v>
      </c>
      <c r="G34" s="8">
        <v>8338551</v>
      </c>
      <c r="H34" s="8">
        <v>10629886</v>
      </c>
      <c r="I34" s="8">
        <v>6498010</v>
      </c>
      <c r="J34" s="8">
        <v>25466447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25466447</v>
      </c>
      <c r="X34" s="8">
        <v>15145500</v>
      </c>
      <c r="Y34" s="8">
        <v>10320947</v>
      </c>
      <c r="Z34" s="2">
        <v>68.15</v>
      </c>
      <c r="AA34" s="6">
        <v>31876000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280835470</v>
      </c>
      <c r="F36" s="39">
        <f t="shared" si="1"/>
        <v>280835470</v>
      </c>
      <c r="G36" s="39">
        <f t="shared" si="1"/>
        <v>25955600</v>
      </c>
      <c r="H36" s="39">
        <f t="shared" si="1"/>
        <v>30176529</v>
      </c>
      <c r="I36" s="39">
        <f t="shared" si="1"/>
        <v>13332593</v>
      </c>
      <c r="J36" s="39">
        <f t="shared" si="1"/>
        <v>69464722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69464722</v>
      </c>
      <c r="X36" s="39">
        <f t="shared" si="1"/>
        <v>224407995</v>
      </c>
      <c r="Y36" s="39">
        <f t="shared" si="1"/>
        <v>-154943273</v>
      </c>
      <c r="Z36" s="40">
        <f>+IF(X36&lt;&gt;0,+(Y36/X36)*100,0)</f>
        <v>-69.04534439604079</v>
      </c>
      <c r="AA36" s="37">
        <f>SUM(AA25:AA35)</f>
        <v>280835470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-37494252</v>
      </c>
      <c r="F38" s="52">
        <f t="shared" si="2"/>
        <v>-37494252</v>
      </c>
      <c r="G38" s="52">
        <f t="shared" si="2"/>
        <v>19762461</v>
      </c>
      <c r="H38" s="52">
        <f t="shared" si="2"/>
        <v>-12488804</v>
      </c>
      <c r="I38" s="52">
        <f t="shared" si="2"/>
        <v>1428614</v>
      </c>
      <c r="J38" s="52">
        <f t="shared" si="2"/>
        <v>8702271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8702271</v>
      </c>
      <c r="X38" s="52">
        <f>IF(F22=F36,0,X22-X36)</f>
        <v>-156144382</v>
      </c>
      <c r="Y38" s="52">
        <f t="shared" si="2"/>
        <v>164846653</v>
      </c>
      <c r="Z38" s="53">
        <f>+IF(X38&lt;&gt;0,+(Y38/X38)*100,0)</f>
        <v>-105.57322068750447</v>
      </c>
      <c r="AA38" s="50">
        <f>+AA22-AA36</f>
        <v>-37494252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61022000</v>
      </c>
      <c r="F39" s="8">
        <v>61022000</v>
      </c>
      <c r="G39" s="8">
        <v>6161000</v>
      </c>
      <c r="H39" s="8">
        <v>0</v>
      </c>
      <c r="I39" s="8">
        <v>0</v>
      </c>
      <c r="J39" s="8">
        <v>6161000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6161000</v>
      </c>
      <c r="X39" s="8">
        <v>15250500</v>
      </c>
      <c r="Y39" s="8">
        <v>-9089500</v>
      </c>
      <c r="Z39" s="2">
        <v>-59.6</v>
      </c>
      <c r="AA39" s="6">
        <v>61022000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23527748</v>
      </c>
      <c r="F42" s="61">
        <f t="shared" si="3"/>
        <v>23527748</v>
      </c>
      <c r="G42" s="61">
        <f t="shared" si="3"/>
        <v>25923461</v>
      </c>
      <c r="H42" s="61">
        <f t="shared" si="3"/>
        <v>-12488804</v>
      </c>
      <c r="I42" s="61">
        <f t="shared" si="3"/>
        <v>1428614</v>
      </c>
      <c r="J42" s="61">
        <f t="shared" si="3"/>
        <v>14863271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14863271</v>
      </c>
      <c r="X42" s="61">
        <f t="shared" si="3"/>
        <v>-140893882</v>
      </c>
      <c r="Y42" s="61">
        <f t="shared" si="3"/>
        <v>155757153</v>
      </c>
      <c r="Z42" s="62">
        <f>+IF(X42&lt;&gt;0,+(Y42/X42)*100,0)</f>
        <v>-110.54926643301658</v>
      </c>
      <c r="AA42" s="59">
        <f>SUM(AA38:AA41)</f>
        <v>23527748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23527748</v>
      </c>
      <c r="F44" s="69">
        <f t="shared" si="4"/>
        <v>23527748</v>
      </c>
      <c r="G44" s="69">
        <f t="shared" si="4"/>
        <v>25923461</v>
      </c>
      <c r="H44" s="69">
        <f t="shared" si="4"/>
        <v>-12488804</v>
      </c>
      <c r="I44" s="69">
        <f t="shared" si="4"/>
        <v>1428614</v>
      </c>
      <c r="J44" s="69">
        <f t="shared" si="4"/>
        <v>14863271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14863271</v>
      </c>
      <c r="X44" s="69">
        <f t="shared" si="4"/>
        <v>-140893882</v>
      </c>
      <c r="Y44" s="69">
        <f t="shared" si="4"/>
        <v>155757153</v>
      </c>
      <c r="Z44" s="70">
        <f>+IF(X44&lt;&gt;0,+(Y44/X44)*100,0)</f>
        <v>-110.54926643301658</v>
      </c>
      <c r="AA44" s="67">
        <f>+AA42-AA43</f>
        <v>23527748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23527748</v>
      </c>
      <c r="F46" s="61">
        <f t="shared" si="5"/>
        <v>23527748</v>
      </c>
      <c r="G46" s="61">
        <f t="shared" si="5"/>
        <v>25923461</v>
      </c>
      <c r="H46" s="61">
        <f t="shared" si="5"/>
        <v>-12488804</v>
      </c>
      <c r="I46" s="61">
        <f t="shared" si="5"/>
        <v>1428614</v>
      </c>
      <c r="J46" s="61">
        <f t="shared" si="5"/>
        <v>14863271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14863271</v>
      </c>
      <c r="X46" s="61">
        <f t="shared" si="5"/>
        <v>-140893882</v>
      </c>
      <c r="Y46" s="61">
        <f t="shared" si="5"/>
        <v>155757153</v>
      </c>
      <c r="Z46" s="62">
        <f>+IF(X46&lt;&gt;0,+(Y46/X46)*100,0)</f>
        <v>-110.54926643301658</v>
      </c>
      <c r="AA46" s="59">
        <f>SUM(AA44:AA45)</f>
        <v>23527748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23527748</v>
      </c>
      <c r="F48" s="77">
        <f t="shared" si="6"/>
        <v>23527748</v>
      </c>
      <c r="G48" s="77">
        <f t="shared" si="6"/>
        <v>25923461</v>
      </c>
      <c r="H48" s="78">
        <f t="shared" si="6"/>
        <v>-12488804</v>
      </c>
      <c r="I48" s="78">
        <f t="shared" si="6"/>
        <v>1428614</v>
      </c>
      <c r="J48" s="78">
        <f t="shared" si="6"/>
        <v>14863271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14863271</v>
      </c>
      <c r="X48" s="78">
        <f t="shared" si="6"/>
        <v>-140893882</v>
      </c>
      <c r="Y48" s="78">
        <f t="shared" si="6"/>
        <v>155757153</v>
      </c>
      <c r="Z48" s="79">
        <f>+IF(X48&lt;&gt;0,+(Y48/X48)*100,0)</f>
        <v>-110.54926643301658</v>
      </c>
      <c r="AA48" s="80">
        <f>SUM(AA46:AA47)</f>
        <v>23527748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167544300</v>
      </c>
      <c r="D5" s="6">
        <v>0</v>
      </c>
      <c r="E5" s="7">
        <v>204500000</v>
      </c>
      <c r="F5" s="8">
        <v>204500000</v>
      </c>
      <c r="G5" s="8">
        <v>13964861</v>
      </c>
      <c r="H5" s="8">
        <v>-115476236</v>
      </c>
      <c r="I5" s="8">
        <v>9750326</v>
      </c>
      <c r="J5" s="8">
        <v>-91761049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-91761049</v>
      </c>
      <c r="X5" s="8">
        <v>9166892</v>
      </c>
      <c r="Y5" s="8">
        <v>-100927941</v>
      </c>
      <c r="Z5" s="2">
        <v>-1101.01</v>
      </c>
      <c r="AA5" s="6">
        <v>204500000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274837690</v>
      </c>
      <c r="D7" s="6">
        <v>0</v>
      </c>
      <c r="E7" s="7">
        <v>400000000</v>
      </c>
      <c r="F7" s="8">
        <v>400000000</v>
      </c>
      <c r="G7" s="8">
        <v>31331686</v>
      </c>
      <c r="H7" s="8">
        <v>129014711</v>
      </c>
      <c r="I7" s="8">
        <v>27524374</v>
      </c>
      <c r="J7" s="8">
        <v>187870771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187870771</v>
      </c>
      <c r="X7" s="8">
        <v>35935208</v>
      </c>
      <c r="Y7" s="8">
        <v>151935563</v>
      </c>
      <c r="Z7" s="2">
        <v>422.8</v>
      </c>
      <c r="AA7" s="6">
        <v>400000000</v>
      </c>
    </row>
    <row r="8" spans="1:27" ht="13.5">
      <c r="A8" s="29" t="s">
        <v>35</v>
      </c>
      <c r="B8" s="28"/>
      <c r="C8" s="6">
        <v>61986702</v>
      </c>
      <c r="D8" s="6">
        <v>0</v>
      </c>
      <c r="E8" s="7">
        <v>70500000</v>
      </c>
      <c r="F8" s="8">
        <v>70500000</v>
      </c>
      <c r="G8" s="8">
        <v>5635973</v>
      </c>
      <c r="H8" s="8">
        <v>-11937871</v>
      </c>
      <c r="I8" s="8">
        <v>6168105</v>
      </c>
      <c r="J8" s="8">
        <v>-133793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-133793</v>
      </c>
      <c r="X8" s="8">
        <v>5800000</v>
      </c>
      <c r="Y8" s="8">
        <v>-5933793</v>
      </c>
      <c r="Z8" s="2">
        <v>-102.31</v>
      </c>
      <c r="AA8" s="6">
        <v>70500000</v>
      </c>
    </row>
    <row r="9" spans="1:27" ht="13.5">
      <c r="A9" s="29" t="s">
        <v>36</v>
      </c>
      <c r="B9" s="28"/>
      <c r="C9" s="6">
        <v>30133139</v>
      </c>
      <c r="D9" s="6">
        <v>0</v>
      </c>
      <c r="E9" s="7">
        <v>33000000</v>
      </c>
      <c r="F9" s="8">
        <v>33000000</v>
      </c>
      <c r="G9" s="8">
        <v>2736832</v>
      </c>
      <c r="H9" s="8">
        <v>-3822307</v>
      </c>
      <c r="I9" s="8">
        <v>2897274</v>
      </c>
      <c r="J9" s="8">
        <v>1811799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1811799</v>
      </c>
      <c r="X9" s="8">
        <v>2980000</v>
      </c>
      <c r="Y9" s="8">
        <v>-1168201</v>
      </c>
      <c r="Z9" s="2">
        <v>-39.2</v>
      </c>
      <c r="AA9" s="6">
        <v>33000000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25000000</v>
      </c>
      <c r="F10" s="30">
        <v>25000000</v>
      </c>
      <c r="G10" s="30">
        <v>2035494</v>
      </c>
      <c r="H10" s="30">
        <v>-2353283</v>
      </c>
      <c r="I10" s="30">
        <v>2045911</v>
      </c>
      <c r="J10" s="30">
        <v>1728122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1728122</v>
      </c>
      <c r="X10" s="30">
        <v>1748248</v>
      </c>
      <c r="Y10" s="30">
        <v>-20126</v>
      </c>
      <c r="Z10" s="31">
        <v>-1.15</v>
      </c>
      <c r="AA10" s="32">
        <v>25000000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56621250</v>
      </c>
      <c r="F11" s="8">
        <v>56621250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56621250</v>
      </c>
    </row>
    <row r="12" spans="1:27" ht="13.5">
      <c r="A12" s="29" t="s">
        <v>39</v>
      </c>
      <c r="B12" s="33"/>
      <c r="C12" s="6">
        <v>967908</v>
      </c>
      <c r="D12" s="6">
        <v>0</v>
      </c>
      <c r="E12" s="7">
        <v>1621000</v>
      </c>
      <c r="F12" s="8">
        <v>1621000</v>
      </c>
      <c r="G12" s="8">
        <v>37589</v>
      </c>
      <c r="H12" s="8">
        <v>-41089</v>
      </c>
      <c r="I12" s="8">
        <v>46181</v>
      </c>
      <c r="J12" s="8">
        <v>42681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42681</v>
      </c>
      <c r="X12" s="8">
        <v>155000</v>
      </c>
      <c r="Y12" s="8">
        <v>-112319</v>
      </c>
      <c r="Z12" s="2">
        <v>-72.46</v>
      </c>
      <c r="AA12" s="6">
        <v>1621000</v>
      </c>
    </row>
    <row r="13" spans="1:27" ht="13.5">
      <c r="A13" s="27" t="s">
        <v>40</v>
      </c>
      <c r="B13" s="33"/>
      <c r="C13" s="6">
        <v>2705040</v>
      </c>
      <c r="D13" s="6">
        <v>0</v>
      </c>
      <c r="E13" s="7">
        <v>2000000</v>
      </c>
      <c r="F13" s="8">
        <v>2000000</v>
      </c>
      <c r="G13" s="8">
        <v>168127</v>
      </c>
      <c r="H13" s="8">
        <v>-152537</v>
      </c>
      <c r="I13" s="8">
        <v>102430</v>
      </c>
      <c r="J13" s="8">
        <v>118020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118020</v>
      </c>
      <c r="X13" s="8">
        <v>536000</v>
      </c>
      <c r="Y13" s="8">
        <v>-417980</v>
      </c>
      <c r="Z13" s="2">
        <v>-77.98</v>
      </c>
      <c r="AA13" s="6">
        <v>2000000</v>
      </c>
    </row>
    <row r="14" spans="1:27" ht="13.5">
      <c r="A14" s="27" t="s">
        <v>41</v>
      </c>
      <c r="B14" s="33"/>
      <c r="C14" s="6">
        <v>23362272</v>
      </c>
      <c r="D14" s="6">
        <v>0</v>
      </c>
      <c r="E14" s="7">
        <v>30000000</v>
      </c>
      <c r="F14" s="8">
        <v>30000000</v>
      </c>
      <c r="G14" s="8">
        <v>2466917</v>
      </c>
      <c r="H14" s="8">
        <v>-1098798</v>
      </c>
      <c r="I14" s="8">
        <v>1182858</v>
      </c>
      <c r="J14" s="8">
        <v>2550977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2550977</v>
      </c>
      <c r="X14" s="8">
        <v>520637</v>
      </c>
      <c r="Y14" s="8">
        <v>2030340</v>
      </c>
      <c r="Z14" s="2">
        <v>389.97</v>
      </c>
      <c r="AA14" s="6">
        <v>30000000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842712</v>
      </c>
      <c r="D16" s="6">
        <v>0</v>
      </c>
      <c r="E16" s="7">
        <v>3500000</v>
      </c>
      <c r="F16" s="8">
        <v>3500000</v>
      </c>
      <c r="G16" s="8">
        <v>46963</v>
      </c>
      <c r="H16" s="8">
        <v>-128732</v>
      </c>
      <c r="I16" s="8">
        <v>60456</v>
      </c>
      <c r="J16" s="8">
        <v>-21313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-21313</v>
      </c>
      <c r="X16" s="8">
        <v>173385</v>
      </c>
      <c r="Y16" s="8">
        <v>-194698</v>
      </c>
      <c r="Z16" s="2">
        <v>-112.29</v>
      </c>
      <c r="AA16" s="6">
        <v>3500000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365116100</v>
      </c>
      <c r="D19" s="6">
        <v>0</v>
      </c>
      <c r="E19" s="7">
        <v>491688000</v>
      </c>
      <c r="F19" s="8">
        <v>491688000</v>
      </c>
      <c r="G19" s="8">
        <v>161893667</v>
      </c>
      <c r="H19" s="8">
        <v>-11617333</v>
      </c>
      <c r="I19" s="8">
        <v>6666667</v>
      </c>
      <c r="J19" s="8">
        <v>156943001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156943001</v>
      </c>
      <c r="X19" s="8">
        <v>200736000</v>
      </c>
      <c r="Y19" s="8">
        <v>-43792999</v>
      </c>
      <c r="Z19" s="2">
        <v>-21.82</v>
      </c>
      <c r="AA19" s="6">
        <v>491688000</v>
      </c>
    </row>
    <row r="20" spans="1:27" ht="13.5">
      <c r="A20" s="27" t="s">
        <v>47</v>
      </c>
      <c r="B20" s="33"/>
      <c r="C20" s="6">
        <v>5302541</v>
      </c>
      <c r="D20" s="6">
        <v>0</v>
      </c>
      <c r="E20" s="7">
        <v>82399465</v>
      </c>
      <c r="F20" s="30">
        <v>82399465</v>
      </c>
      <c r="G20" s="30">
        <v>293006</v>
      </c>
      <c r="H20" s="30">
        <v>-432400</v>
      </c>
      <c r="I20" s="30">
        <v>561584</v>
      </c>
      <c r="J20" s="30">
        <v>422190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422190</v>
      </c>
      <c r="X20" s="30">
        <v>50821030</v>
      </c>
      <c r="Y20" s="30">
        <v>-50398840</v>
      </c>
      <c r="Z20" s="31">
        <v>-99.17</v>
      </c>
      <c r="AA20" s="32">
        <v>82399465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932798404</v>
      </c>
      <c r="D22" s="37">
        <f>SUM(D5:D21)</f>
        <v>0</v>
      </c>
      <c r="E22" s="38">
        <f t="shared" si="0"/>
        <v>1400829715</v>
      </c>
      <c r="F22" s="39">
        <f t="shared" si="0"/>
        <v>1400829715</v>
      </c>
      <c r="G22" s="39">
        <f t="shared" si="0"/>
        <v>220611115</v>
      </c>
      <c r="H22" s="39">
        <f t="shared" si="0"/>
        <v>-18045875</v>
      </c>
      <c r="I22" s="39">
        <f t="shared" si="0"/>
        <v>57006166</v>
      </c>
      <c r="J22" s="39">
        <f t="shared" si="0"/>
        <v>259571406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259571406</v>
      </c>
      <c r="X22" s="39">
        <f t="shared" si="0"/>
        <v>308572400</v>
      </c>
      <c r="Y22" s="39">
        <f t="shared" si="0"/>
        <v>-49000994</v>
      </c>
      <c r="Z22" s="40">
        <f>+IF(X22&lt;&gt;0,+(Y22/X22)*100,0)</f>
        <v>-15.879901766975918</v>
      </c>
      <c r="AA22" s="37">
        <f>SUM(AA5:AA21)</f>
        <v>1400829715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231246745</v>
      </c>
      <c r="D25" s="6">
        <v>0</v>
      </c>
      <c r="E25" s="7">
        <v>351445108</v>
      </c>
      <c r="F25" s="8">
        <v>351445108</v>
      </c>
      <c r="G25" s="8">
        <v>29852950</v>
      </c>
      <c r="H25" s="8">
        <v>25461370</v>
      </c>
      <c r="I25" s="8">
        <v>27998988</v>
      </c>
      <c r="J25" s="8">
        <v>83313308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83313308</v>
      </c>
      <c r="X25" s="8">
        <v>63831900</v>
      </c>
      <c r="Y25" s="8">
        <v>19481408</v>
      </c>
      <c r="Z25" s="2">
        <v>30.52</v>
      </c>
      <c r="AA25" s="6">
        <v>351445108</v>
      </c>
    </row>
    <row r="26" spans="1:27" ht="13.5">
      <c r="A26" s="29" t="s">
        <v>52</v>
      </c>
      <c r="B26" s="28"/>
      <c r="C26" s="6">
        <v>20133891</v>
      </c>
      <c r="D26" s="6">
        <v>0</v>
      </c>
      <c r="E26" s="7">
        <v>22100000</v>
      </c>
      <c r="F26" s="8">
        <v>22100000</v>
      </c>
      <c r="G26" s="8">
        <v>4311446</v>
      </c>
      <c r="H26" s="8">
        <v>-791128</v>
      </c>
      <c r="I26" s="8">
        <v>1828878</v>
      </c>
      <c r="J26" s="8">
        <v>5349196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5349196</v>
      </c>
      <c r="X26" s="8">
        <v>5281110</v>
      </c>
      <c r="Y26" s="8">
        <v>68086</v>
      </c>
      <c r="Z26" s="2">
        <v>1.29</v>
      </c>
      <c r="AA26" s="6">
        <v>22100000</v>
      </c>
    </row>
    <row r="27" spans="1:27" ht="13.5">
      <c r="A27" s="29" t="s">
        <v>53</v>
      </c>
      <c r="B27" s="28"/>
      <c r="C27" s="6">
        <v>114026343</v>
      </c>
      <c r="D27" s="6">
        <v>0</v>
      </c>
      <c r="E27" s="7">
        <v>15000000</v>
      </c>
      <c r="F27" s="8">
        <v>15000000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15000000</v>
      </c>
    </row>
    <row r="28" spans="1:27" ht="13.5">
      <c r="A28" s="29" t="s">
        <v>54</v>
      </c>
      <c r="B28" s="28"/>
      <c r="C28" s="6">
        <v>184004648</v>
      </c>
      <c r="D28" s="6">
        <v>0</v>
      </c>
      <c r="E28" s="7">
        <v>150000000</v>
      </c>
      <c r="F28" s="8">
        <v>150000000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150000000</v>
      </c>
    </row>
    <row r="29" spans="1:27" ht="13.5">
      <c r="A29" s="29" t="s">
        <v>55</v>
      </c>
      <c r="B29" s="28"/>
      <c r="C29" s="6">
        <v>4174013</v>
      </c>
      <c r="D29" s="6">
        <v>0</v>
      </c>
      <c r="E29" s="7">
        <v>6000000</v>
      </c>
      <c r="F29" s="8">
        <v>6000000</v>
      </c>
      <c r="G29" s="8">
        <v>2529829</v>
      </c>
      <c r="H29" s="8">
        <v>0</v>
      </c>
      <c r="I29" s="8">
        <v>454168</v>
      </c>
      <c r="J29" s="8">
        <v>2983997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2983997</v>
      </c>
      <c r="X29" s="8">
        <v>0</v>
      </c>
      <c r="Y29" s="8">
        <v>2983997</v>
      </c>
      <c r="Z29" s="2">
        <v>0</v>
      </c>
      <c r="AA29" s="6">
        <v>6000000</v>
      </c>
    </row>
    <row r="30" spans="1:27" ht="13.5">
      <c r="A30" s="29" t="s">
        <v>56</v>
      </c>
      <c r="B30" s="28"/>
      <c r="C30" s="6">
        <v>299163377</v>
      </c>
      <c r="D30" s="6">
        <v>0</v>
      </c>
      <c r="E30" s="7">
        <v>368474264</v>
      </c>
      <c r="F30" s="8">
        <v>368474264</v>
      </c>
      <c r="G30" s="8">
        <v>43859649</v>
      </c>
      <c r="H30" s="8">
        <v>0</v>
      </c>
      <c r="I30" s="8">
        <v>0</v>
      </c>
      <c r="J30" s="8">
        <v>43859649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43859649</v>
      </c>
      <c r="X30" s="8">
        <v>99961836</v>
      </c>
      <c r="Y30" s="8">
        <v>-56102187</v>
      </c>
      <c r="Z30" s="2">
        <v>-56.12</v>
      </c>
      <c r="AA30" s="6">
        <v>368474264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62899685</v>
      </c>
      <c r="D32" s="6">
        <v>0</v>
      </c>
      <c r="E32" s="7">
        <v>65000000</v>
      </c>
      <c r="F32" s="8">
        <v>65000000</v>
      </c>
      <c r="G32" s="8">
        <v>5357170</v>
      </c>
      <c r="H32" s="8">
        <v>4283979</v>
      </c>
      <c r="I32" s="8">
        <v>2217969</v>
      </c>
      <c r="J32" s="8">
        <v>11859118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11859118</v>
      </c>
      <c r="X32" s="8">
        <v>10200000</v>
      </c>
      <c r="Y32" s="8">
        <v>1659118</v>
      </c>
      <c r="Z32" s="2">
        <v>16.27</v>
      </c>
      <c r="AA32" s="6">
        <v>65000000</v>
      </c>
    </row>
    <row r="33" spans="1:27" ht="13.5">
      <c r="A33" s="29" t="s">
        <v>59</v>
      </c>
      <c r="B33" s="28"/>
      <c r="C33" s="6">
        <v>66856415</v>
      </c>
      <c r="D33" s="6">
        <v>0</v>
      </c>
      <c r="E33" s="7">
        <v>88500000</v>
      </c>
      <c r="F33" s="8">
        <v>88500000</v>
      </c>
      <c r="G33" s="8">
        <v>6666667</v>
      </c>
      <c r="H33" s="8">
        <v>7375000</v>
      </c>
      <c r="I33" s="8">
        <v>0</v>
      </c>
      <c r="J33" s="8">
        <v>14041667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14041667</v>
      </c>
      <c r="X33" s="8">
        <v>22125000</v>
      </c>
      <c r="Y33" s="8">
        <v>-8083333</v>
      </c>
      <c r="Z33" s="2">
        <v>-36.53</v>
      </c>
      <c r="AA33" s="6">
        <v>88500000</v>
      </c>
    </row>
    <row r="34" spans="1:27" ht="13.5">
      <c r="A34" s="29" t="s">
        <v>60</v>
      </c>
      <c r="B34" s="28"/>
      <c r="C34" s="6">
        <v>479748822</v>
      </c>
      <c r="D34" s="6">
        <v>0</v>
      </c>
      <c r="E34" s="7">
        <v>329309673</v>
      </c>
      <c r="F34" s="8">
        <v>329309673</v>
      </c>
      <c r="G34" s="8">
        <v>20078175</v>
      </c>
      <c r="H34" s="8">
        <v>19412316</v>
      </c>
      <c r="I34" s="8">
        <v>8671559</v>
      </c>
      <c r="J34" s="8">
        <v>48162050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48162050</v>
      </c>
      <c r="X34" s="8">
        <v>14125664</v>
      </c>
      <c r="Y34" s="8">
        <v>34036386</v>
      </c>
      <c r="Z34" s="2">
        <v>240.95</v>
      </c>
      <c r="AA34" s="6">
        <v>329309673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1462253939</v>
      </c>
      <c r="D36" s="37">
        <f>SUM(D25:D35)</f>
        <v>0</v>
      </c>
      <c r="E36" s="38">
        <f t="shared" si="1"/>
        <v>1395829045</v>
      </c>
      <c r="F36" s="39">
        <f t="shared" si="1"/>
        <v>1395829045</v>
      </c>
      <c r="G36" s="39">
        <f t="shared" si="1"/>
        <v>112655886</v>
      </c>
      <c r="H36" s="39">
        <f t="shared" si="1"/>
        <v>55741537</v>
      </c>
      <c r="I36" s="39">
        <f t="shared" si="1"/>
        <v>41171562</v>
      </c>
      <c r="J36" s="39">
        <f t="shared" si="1"/>
        <v>209568985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209568985</v>
      </c>
      <c r="X36" s="39">
        <f t="shared" si="1"/>
        <v>215525510</v>
      </c>
      <c r="Y36" s="39">
        <f t="shared" si="1"/>
        <v>-5956525</v>
      </c>
      <c r="Z36" s="40">
        <f>+IF(X36&lt;&gt;0,+(Y36/X36)*100,0)</f>
        <v>-2.763721565952912</v>
      </c>
      <c r="AA36" s="37">
        <f>SUM(AA25:AA35)</f>
        <v>1395829045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-529455535</v>
      </c>
      <c r="D38" s="50">
        <f>+D22-D36</f>
        <v>0</v>
      </c>
      <c r="E38" s="51">
        <f t="shared" si="2"/>
        <v>5000670</v>
      </c>
      <c r="F38" s="52">
        <f t="shared" si="2"/>
        <v>5000670</v>
      </c>
      <c r="G38" s="52">
        <f t="shared" si="2"/>
        <v>107955229</v>
      </c>
      <c r="H38" s="52">
        <f t="shared" si="2"/>
        <v>-73787412</v>
      </c>
      <c r="I38" s="52">
        <f t="shared" si="2"/>
        <v>15834604</v>
      </c>
      <c r="J38" s="52">
        <f t="shared" si="2"/>
        <v>50002421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50002421</v>
      </c>
      <c r="X38" s="52">
        <f>IF(F22=F36,0,X22-X36)</f>
        <v>93046890</v>
      </c>
      <c r="Y38" s="52">
        <f t="shared" si="2"/>
        <v>-43044469</v>
      </c>
      <c r="Z38" s="53">
        <f>+IF(X38&lt;&gt;0,+(Y38/X38)*100,0)</f>
        <v>-46.26105074548972</v>
      </c>
      <c r="AA38" s="50">
        <f>+AA22-AA36</f>
        <v>5000670</v>
      </c>
    </row>
    <row r="39" spans="1:27" ht="13.5">
      <c r="A39" s="27" t="s">
        <v>64</v>
      </c>
      <c r="B39" s="33"/>
      <c r="C39" s="6">
        <v>280400011</v>
      </c>
      <c r="D39" s="6">
        <v>0</v>
      </c>
      <c r="E39" s="7">
        <v>253309000</v>
      </c>
      <c r="F39" s="8">
        <v>253309000</v>
      </c>
      <c r="G39" s="8">
        <v>55679000</v>
      </c>
      <c r="H39" s="8">
        <v>-1946000</v>
      </c>
      <c r="I39" s="8">
        <v>5048046</v>
      </c>
      <c r="J39" s="8">
        <v>58781046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58781046</v>
      </c>
      <c r="X39" s="8">
        <v>101323600</v>
      </c>
      <c r="Y39" s="8">
        <v>-42542554</v>
      </c>
      <c r="Z39" s="2">
        <v>-41.99</v>
      </c>
      <c r="AA39" s="6">
        <v>253309000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-249055524</v>
      </c>
      <c r="D42" s="59">
        <f>SUM(D38:D41)</f>
        <v>0</v>
      </c>
      <c r="E42" s="60">
        <f t="shared" si="3"/>
        <v>258309670</v>
      </c>
      <c r="F42" s="61">
        <f t="shared" si="3"/>
        <v>258309670</v>
      </c>
      <c r="G42" s="61">
        <f t="shared" si="3"/>
        <v>163634229</v>
      </c>
      <c r="H42" s="61">
        <f t="shared" si="3"/>
        <v>-75733412</v>
      </c>
      <c r="I42" s="61">
        <f t="shared" si="3"/>
        <v>20882650</v>
      </c>
      <c r="J42" s="61">
        <f t="shared" si="3"/>
        <v>108783467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108783467</v>
      </c>
      <c r="X42" s="61">
        <f t="shared" si="3"/>
        <v>194370490</v>
      </c>
      <c r="Y42" s="61">
        <f t="shared" si="3"/>
        <v>-85587023</v>
      </c>
      <c r="Z42" s="62">
        <f>+IF(X42&lt;&gt;0,+(Y42/X42)*100,0)</f>
        <v>-44.03293061616503</v>
      </c>
      <c r="AA42" s="59">
        <f>SUM(AA38:AA41)</f>
        <v>258309670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-249055524</v>
      </c>
      <c r="D44" s="67">
        <f>+D42-D43</f>
        <v>0</v>
      </c>
      <c r="E44" s="68">
        <f t="shared" si="4"/>
        <v>258309670</v>
      </c>
      <c r="F44" s="69">
        <f t="shared" si="4"/>
        <v>258309670</v>
      </c>
      <c r="G44" s="69">
        <f t="shared" si="4"/>
        <v>163634229</v>
      </c>
      <c r="H44" s="69">
        <f t="shared" si="4"/>
        <v>-75733412</v>
      </c>
      <c r="I44" s="69">
        <f t="shared" si="4"/>
        <v>20882650</v>
      </c>
      <c r="J44" s="69">
        <f t="shared" si="4"/>
        <v>108783467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108783467</v>
      </c>
      <c r="X44" s="69">
        <f t="shared" si="4"/>
        <v>194370490</v>
      </c>
      <c r="Y44" s="69">
        <f t="shared" si="4"/>
        <v>-85587023</v>
      </c>
      <c r="Z44" s="70">
        <f>+IF(X44&lt;&gt;0,+(Y44/X44)*100,0)</f>
        <v>-44.03293061616503</v>
      </c>
      <c r="AA44" s="67">
        <f>+AA42-AA43</f>
        <v>258309670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-249055524</v>
      </c>
      <c r="D46" s="59">
        <f>SUM(D44:D45)</f>
        <v>0</v>
      </c>
      <c r="E46" s="60">
        <f t="shared" si="5"/>
        <v>258309670</v>
      </c>
      <c r="F46" s="61">
        <f t="shared" si="5"/>
        <v>258309670</v>
      </c>
      <c r="G46" s="61">
        <f t="shared" si="5"/>
        <v>163634229</v>
      </c>
      <c r="H46" s="61">
        <f t="shared" si="5"/>
        <v>-75733412</v>
      </c>
      <c r="I46" s="61">
        <f t="shared" si="5"/>
        <v>20882650</v>
      </c>
      <c r="J46" s="61">
        <f t="shared" si="5"/>
        <v>108783467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108783467</v>
      </c>
      <c r="X46" s="61">
        <f t="shared" si="5"/>
        <v>194370490</v>
      </c>
      <c r="Y46" s="61">
        <f t="shared" si="5"/>
        <v>-85587023</v>
      </c>
      <c r="Z46" s="62">
        <f>+IF(X46&lt;&gt;0,+(Y46/X46)*100,0)</f>
        <v>-44.03293061616503</v>
      </c>
      <c r="AA46" s="59">
        <f>SUM(AA44:AA45)</f>
        <v>258309670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-249055524</v>
      </c>
      <c r="D48" s="75">
        <f>SUM(D46:D47)</f>
        <v>0</v>
      </c>
      <c r="E48" s="76">
        <f t="shared" si="6"/>
        <v>258309670</v>
      </c>
      <c r="F48" s="77">
        <f t="shared" si="6"/>
        <v>258309670</v>
      </c>
      <c r="G48" s="77">
        <f t="shared" si="6"/>
        <v>163634229</v>
      </c>
      <c r="H48" s="78">
        <f t="shared" si="6"/>
        <v>-75733412</v>
      </c>
      <c r="I48" s="78">
        <f t="shared" si="6"/>
        <v>20882650</v>
      </c>
      <c r="J48" s="78">
        <f t="shared" si="6"/>
        <v>108783467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108783467</v>
      </c>
      <c r="X48" s="78">
        <f t="shared" si="6"/>
        <v>194370490</v>
      </c>
      <c r="Y48" s="78">
        <f t="shared" si="6"/>
        <v>-85587023</v>
      </c>
      <c r="Z48" s="79">
        <f>+IF(X48&lt;&gt;0,+(Y48/X48)*100,0)</f>
        <v>-44.03293061616503</v>
      </c>
      <c r="AA48" s="80">
        <f>SUM(AA46:AA47)</f>
        <v>258309670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7885564</v>
      </c>
      <c r="F5" s="8">
        <v>7885564</v>
      </c>
      <c r="G5" s="8">
        <v>4062</v>
      </c>
      <c r="H5" s="8">
        <v>4531155</v>
      </c>
      <c r="I5" s="8">
        <v>0</v>
      </c>
      <c r="J5" s="8">
        <v>4535217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4535217</v>
      </c>
      <c r="X5" s="8">
        <v>1971390</v>
      </c>
      <c r="Y5" s="8">
        <v>2563827</v>
      </c>
      <c r="Z5" s="2">
        <v>130.05</v>
      </c>
      <c r="AA5" s="6">
        <v>7885564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13785040</v>
      </c>
      <c r="F7" s="8">
        <v>13785040</v>
      </c>
      <c r="G7" s="8">
        <v>711823</v>
      </c>
      <c r="H7" s="8">
        <v>642629</v>
      </c>
      <c r="I7" s="8">
        <v>0</v>
      </c>
      <c r="J7" s="8">
        <v>1354452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1354452</v>
      </c>
      <c r="X7" s="8">
        <v>3446259</v>
      </c>
      <c r="Y7" s="8">
        <v>-2091807</v>
      </c>
      <c r="Z7" s="2">
        <v>-60.7</v>
      </c>
      <c r="AA7" s="6">
        <v>13785040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6532894</v>
      </c>
      <c r="F8" s="8">
        <v>6532894</v>
      </c>
      <c r="G8" s="8">
        <v>1012002</v>
      </c>
      <c r="H8" s="8">
        <v>381661</v>
      </c>
      <c r="I8" s="8">
        <v>0</v>
      </c>
      <c r="J8" s="8">
        <v>1393663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1393663</v>
      </c>
      <c r="X8" s="8">
        <v>1633224</v>
      </c>
      <c r="Y8" s="8">
        <v>-239561</v>
      </c>
      <c r="Z8" s="2">
        <v>-14.67</v>
      </c>
      <c r="AA8" s="6">
        <v>6532894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7145361</v>
      </c>
      <c r="F9" s="8">
        <v>7145361</v>
      </c>
      <c r="G9" s="8">
        <v>648175</v>
      </c>
      <c r="H9" s="8">
        <v>635625</v>
      </c>
      <c r="I9" s="8">
        <v>0</v>
      </c>
      <c r="J9" s="8">
        <v>1283800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1283800</v>
      </c>
      <c r="X9" s="8">
        <v>1786341</v>
      </c>
      <c r="Y9" s="8">
        <v>-502541</v>
      </c>
      <c r="Z9" s="2">
        <v>-28.13</v>
      </c>
      <c r="AA9" s="6">
        <v>7145361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5814069</v>
      </c>
      <c r="F10" s="30">
        <v>5814069</v>
      </c>
      <c r="G10" s="30">
        <v>629022</v>
      </c>
      <c r="H10" s="30">
        <v>640121</v>
      </c>
      <c r="I10" s="30">
        <v>0</v>
      </c>
      <c r="J10" s="30">
        <v>1269143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1269143</v>
      </c>
      <c r="X10" s="30">
        <v>1453518</v>
      </c>
      <c r="Y10" s="30">
        <v>-184375</v>
      </c>
      <c r="Z10" s="31">
        <v>-12.68</v>
      </c>
      <c r="AA10" s="32">
        <v>5814069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1393000</v>
      </c>
      <c r="F12" s="8">
        <v>1393000</v>
      </c>
      <c r="G12" s="8">
        <v>26863</v>
      </c>
      <c r="H12" s="8">
        <v>27710</v>
      </c>
      <c r="I12" s="8">
        <v>0</v>
      </c>
      <c r="J12" s="8">
        <v>54573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54573</v>
      </c>
      <c r="X12" s="8">
        <v>348249</v>
      </c>
      <c r="Y12" s="8">
        <v>-293676</v>
      </c>
      <c r="Z12" s="2">
        <v>-84.33</v>
      </c>
      <c r="AA12" s="6">
        <v>1393000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543000</v>
      </c>
      <c r="F13" s="8">
        <v>543000</v>
      </c>
      <c r="G13" s="8">
        <v>11089</v>
      </c>
      <c r="H13" s="8">
        <v>2351</v>
      </c>
      <c r="I13" s="8">
        <v>0</v>
      </c>
      <c r="J13" s="8">
        <v>13440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13440</v>
      </c>
      <c r="X13" s="8">
        <v>135750</v>
      </c>
      <c r="Y13" s="8">
        <v>-122310</v>
      </c>
      <c r="Z13" s="2">
        <v>-90.1</v>
      </c>
      <c r="AA13" s="6">
        <v>543000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574000</v>
      </c>
      <c r="F14" s="8">
        <v>574000</v>
      </c>
      <c r="G14" s="8">
        <v>686395</v>
      </c>
      <c r="H14" s="8">
        <v>863625</v>
      </c>
      <c r="I14" s="8">
        <v>0</v>
      </c>
      <c r="J14" s="8">
        <v>1550020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1550020</v>
      </c>
      <c r="X14" s="8">
        <v>143499</v>
      </c>
      <c r="Y14" s="8">
        <v>1406521</v>
      </c>
      <c r="Z14" s="2">
        <v>980.16</v>
      </c>
      <c r="AA14" s="6">
        <v>574000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67000</v>
      </c>
      <c r="F16" s="8">
        <v>67000</v>
      </c>
      <c r="G16" s="8">
        <v>10352</v>
      </c>
      <c r="H16" s="8">
        <v>1060</v>
      </c>
      <c r="I16" s="8">
        <v>0</v>
      </c>
      <c r="J16" s="8">
        <v>11412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11412</v>
      </c>
      <c r="X16" s="8">
        <v>16749</v>
      </c>
      <c r="Y16" s="8">
        <v>-5337</v>
      </c>
      <c r="Z16" s="2">
        <v>-31.86</v>
      </c>
      <c r="AA16" s="6">
        <v>67000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23000</v>
      </c>
      <c r="F17" s="8">
        <v>23000</v>
      </c>
      <c r="G17" s="8">
        <v>1321</v>
      </c>
      <c r="H17" s="8">
        <v>1913</v>
      </c>
      <c r="I17" s="8">
        <v>0</v>
      </c>
      <c r="J17" s="8">
        <v>3234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3234</v>
      </c>
      <c r="X17" s="8">
        <v>5751</v>
      </c>
      <c r="Y17" s="8">
        <v>-2517</v>
      </c>
      <c r="Z17" s="2">
        <v>-43.77</v>
      </c>
      <c r="AA17" s="6">
        <v>23000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63098800</v>
      </c>
      <c r="F19" s="8">
        <v>63098800</v>
      </c>
      <c r="G19" s="8">
        <v>24892700</v>
      </c>
      <c r="H19" s="8">
        <v>1334000</v>
      </c>
      <c r="I19" s="8">
        <v>0</v>
      </c>
      <c r="J19" s="8">
        <v>26226700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26226700</v>
      </c>
      <c r="X19" s="8">
        <v>16428450</v>
      </c>
      <c r="Y19" s="8">
        <v>9798250</v>
      </c>
      <c r="Z19" s="2">
        <v>59.64</v>
      </c>
      <c r="AA19" s="6">
        <v>63098800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3024000</v>
      </c>
      <c r="F20" s="30">
        <v>3024000</v>
      </c>
      <c r="G20" s="30">
        <v>382240</v>
      </c>
      <c r="H20" s="30">
        <v>211700</v>
      </c>
      <c r="I20" s="30">
        <v>0</v>
      </c>
      <c r="J20" s="30">
        <v>593940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593940</v>
      </c>
      <c r="X20" s="30">
        <v>102249</v>
      </c>
      <c r="Y20" s="30">
        <v>491691</v>
      </c>
      <c r="Z20" s="31">
        <v>480.88</v>
      </c>
      <c r="AA20" s="32">
        <v>3024000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109885728</v>
      </c>
      <c r="F22" s="39">
        <f t="shared" si="0"/>
        <v>109885728</v>
      </c>
      <c r="G22" s="39">
        <f t="shared" si="0"/>
        <v>29016044</v>
      </c>
      <c r="H22" s="39">
        <f t="shared" si="0"/>
        <v>9273550</v>
      </c>
      <c r="I22" s="39">
        <f t="shared" si="0"/>
        <v>0</v>
      </c>
      <c r="J22" s="39">
        <f t="shared" si="0"/>
        <v>38289594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38289594</v>
      </c>
      <c r="X22" s="39">
        <f t="shared" si="0"/>
        <v>27471429</v>
      </c>
      <c r="Y22" s="39">
        <f t="shared" si="0"/>
        <v>10818165</v>
      </c>
      <c r="Z22" s="40">
        <f>+IF(X22&lt;&gt;0,+(Y22/X22)*100,0)</f>
        <v>39.37969517348369</v>
      </c>
      <c r="AA22" s="37">
        <f>SUM(AA5:AA21)</f>
        <v>109885728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51529115</v>
      </c>
      <c r="F25" s="8">
        <v>51529115</v>
      </c>
      <c r="G25" s="8">
        <v>4173532</v>
      </c>
      <c r="H25" s="8">
        <v>3967780</v>
      </c>
      <c r="I25" s="8">
        <v>0</v>
      </c>
      <c r="J25" s="8">
        <v>8141312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8141312</v>
      </c>
      <c r="X25" s="8">
        <v>12789810</v>
      </c>
      <c r="Y25" s="8">
        <v>-4648498</v>
      </c>
      <c r="Z25" s="2">
        <v>-36.35</v>
      </c>
      <c r="AA25" s="6">
        <v>51529115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5189878</v>
      </c>
      <c r="F26" s="8">
        <v>5189878</v>
      </c>
      <c r="G26" s="8">
        <v>377141</v>
      </c>
      <c r="H26" s="8">
        <v>377213</v>
      </c>
      <c r="I26" s="8">
        <v>0</v>
      </c>
      <c r="J26" s="8">
        <v>754354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754354</v>
      </c>
      <c r="X26" s="8">
        <v>1297470</v>
      </c>
      <c r="Y26" s="8">
        <v>-543116</v>
      </c>
      <c r="Z26" s="2">
        <v>-41.86</v>
      </c>
      <c r="AA26" s="6">
        <v>5189878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51999</v>
      </c>
      <c r="Y29" s="8">
        <v>-51999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15619162</v>
      </c>
      <c r="F30" s="8">
        <v>15619162</v>
      </c>
      <c r="G30" s="8">
        <v>3129727</v>
      </c>
      <c r="H30" s="8">
        <v>-762799</v>
      </c>
      <c r="I30" s="8">
        <v>0</v>
      </c>
      <c r="J30" s="8">
        <v>2366928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2366928</v>
      </c>
      <c r="X30" s="8">
        <v>3904791</v>
      </c>
      <c r="Y30" s="8">
        <v>-1537863</v>
      </c>
      <c r="Z30" s="2">
        <v>-39.38</v>
      </c>
      <c r="AA30" s="6">
        <v>15619162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4200000</v>
      </c>
      <c r="F32" s="8">
        <v>4200000</v>
      </c>
      <c r="G32" s="8">
        <v>2560</v>
      </c>
      <c r="H32" s="8">
        <v>442032</v>
      </c>
      <c r="I32" s="8">
        <v>0</v>
      </c>
      <c r="J32" s="8">
        <v>444592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444592</v>
      </c>
      <c r="X32" s="8">
        <v>1050000</v>
      </c>
      <c r="Y32" s="8">
        <v>-605408</v>
      </c>
      <c r="Z32" s="2">
        <v>-57.66</v>
      </c>
      <c r="AA32" s="6">
        <v>4200000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242800</v>
      </c>
      <c r="H33" s="8">
        <v>750252</v>
      </c>
      <c r="I33" s="8">
        <v>0</v>
      </c>
      <c r="J33" s="8">
        <v>993052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993052</v>
      </c>
      <c r="X33" s="8">
        <v>0</v>
      </c>
      <c r="Y33" s="8">
        <v>993052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30375000</v>
      </c>
      <c r="F34" s="8">
        <v>30375000</v>
      </c>
      <c r="G34" s="8">
        <v>1631012</v>
      </c>
      <c r="H34" s="8">
        <v>1554833</v>
      </c>
      <c r="I34" s="8">
        <v>0</v>
      </c>
      <c r="J34" s="8">
        <v>3185845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3185845</v>
      </c>
      <c r="X34" s="8">
        <v>7593750</v>
      </c>
      <c r="Y34" s="8">
        <v>-4407905</v>
      </c>
      <c r="Z34" s="2">
        <v>-58.05</v>
      </c>
      <c r="AA34" s="6">
        <v>30375000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106913155</v>
      </c>
      <c r="F36" s="39">
        <f t="shared" si="1"/>
        <v>106913155</v>
      </c>
      <c r="G36" s="39">
        <f t="shared" si="1"/>
        <v>9556772</v>
      </c>
      <c r="H36" s="39">
        <f t="shared" si="1"/>
        <v>6329311</v>
      </c>
      <c r="I36" s="39">
        <f t="shared" si="1"/>
        <v>0</v>
      </c>
      <c r="J36" s="39">
        <f t="shared" si="1"/>
        <v>15886083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15886083</v>
      </c>
      <c r="X36" s="39">
        <f t="shared" si="1"/>
        <v>26687820</v>
      </c>
      <c r="Y36" s="39">
        <f t="shared" si="1"/>
        <v>-10801737</v>
      </c>
      <c r="Z36" s="40">
        <f>+IF(X36&lt;&gt;0,+(Y36/X36)*100,0)</f>
        <v>-40.47440742630908</v>
      </c>
      <c r="AA36" s="37">
        <f>SUM(AA25:AA35)</f>
        <v>106913155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2972573</v>
      </c>
      <c r="F38" s="52">
        <f t="shared" si="2"/>
        <v>2972573</v>
      </c>
      <c r="G38" s="52">
        <f t="shared" si="2"/>
        <v>19459272</v>
      </c>
      <c r="H38" s="52">
        <f t="shared" si="2"/>
        <v>2944239</v>
      </c>
      <c r="I38" s="52">
        <f t="shared" si="2"/>
        <v>0</v>
      </c>
      <c r="J38" s="52">
        <f t="shared" si="2"/>
        <v>22403511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22403511</v>
      </c>
      <c r="X38" s="52">
        <f>IF(F22=F36,0,X22-X36)</f>
        <v>783609</v>
      </c>
      <c r="Y38" s="52">
        <f t="shared" si="2"/>
        <v>21619902</v>
      </c>
      <c r="Z38" s="53">
        <f>+IF(X38&lt;&gt;0,+(Y38/X38)*100,0)</f>
        <v>2759.0165503458993</v>
      </c>
      <c r="AA38" s="50">
        <f>+AA22-AA36</f>
        <v>2972573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2972573</v>
      </c>
      <c r="F42" s="61">
        <f t="shared" si="3"/>
        <v>2972573</v>
      </c>
      <c r="G42" s="61">
        <f t="shared" si="3"/>
        <v>19459272</v>
      </c>
      <c r="H42" s="61">
        <f t="shared" si="3"/>
        <v>2944239</v>
      </c>
      <c r="I42" s="61">
        <f t="shared" si="3"/>
        <v>0</v>
      </c>
      <c r="J42" s="61">
        <f t="shared" si="3"/>
        <v>22403511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22403511</v>
      </c>
      <c r="X42" s="61">
        <f t="shared" si="3"/>
        <v>783609</v>
      </c>
      <c r="Y42" s="61">
        <f t="shared" si="3"/>
        <v>21619902</v>
      </c>
      <c r="Z42" s="62">
        <f>+IF(X42&lt;&gt;0,+(Y42/X42)*100,0)</f>
        <v>2759.0165503458993</v>
      </c>
      <c r="AA42" s="59">
        <f>SUM(AA38:AA41)</f>
        <v>2972573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2972573</v>
      </c>
      <c r="F44" s="69">
        <f t="shared" si="4"/>
        <v>2972573</v>
      </c>
      <c r="G44" s="69">
        <f t="shared" si="4"/>
        <v>19459272</v>
      </c>
      <c r="H44" s="69">
        <f t="shared" si="4"/>
        <v>2944239</v>
      </c>
      <c r="I44" s="69">
        <f t="shared" si="4"/>
        <v>0</v>
      </c>
      <c r="J44" s="69">
        <f t="shared" si="4"/>
        <v>22403511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22403511</v>
      </c>
      <c r="X44" s="69">
        <f t="shared" si="4"/>
        <v>783609</v>
      </c>
      <c r="Y44" s="69">
        <f t="shared" si="4"/>
        <v>21619902</v>
      </c>
      <c r="Z44" s="70">
        <f>+IF(X44&lt;&gt;0,+(Y44/X44)*100,0)</f>
        <v>2759.0165503458993</v>
      </c>
      <c r="AA44" s="67">
        <f>+AA42-AA43</f>
        <v>2972573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2972573</v>
      </c>
      <c r="F46" s="61">
        <f t="shared" si="5"/>
        <v>2972573</v>
      </c>
      <c r="G46" s="61">
        <f t="shared" si="5"/>
        <v>19459272</v>
      </c>
      <c r="H46" s="61">
        <f t="shared" si="5"/>
        <v>2944239</v>
      </c>
      <c r="I46" s="61">
        <f t="shared" si="5"/>
        <v>0</v>
      </c>
      <c r="J46" s="61">
        <f t="shared" si="5"/>
        <v>22403511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22403511</v>
      </c>
      <c r="X46" s="61">
        <f t="shared" si="5"/>
        <v>783609</v>
      </c>
      <c r="Y46" s="61">
        <f t="shared" si="5"/>
        <v>21619902</v>
      </c>
      <c r="Z46" s="62">
        <f>+IF(X46&lt;&gt;0,+(Y46/X46)*100,0)</f>
        <v>2759.0165503458993</v>
      </c>
      <c r="AA46" s="59">
        <f>SUM(AA44:AA45)</f>
        <v>2972573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2972573</v>
      </c>
      <c r="F48" s="77">
        <f t="shared" si="6"/>
        <v>2972573</v>
      </c>
      <c r="G48" s="77">
        <f t="shared" si="6"/>
        <v>19459272</v>
      </c>
      <c r="H48" s="78">
        <f t="shared" si="6"/>
        <v>2944239</v>
      </c>
      <c r="I48" s="78">
        <f t="shared" si="6"/>
        <v>0</v>
      </c>
      <c r="J48" s="78">
        <f t="shared" si="6"/>
        <v>22403511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22403511</v>
      </c>
      <c r="X48" s="78">
        <f t="shared" si="6"/>
        <v>783609</v>
      </c>
      <c r="Y48" s="78">
        <f t="shared" si="6"/>
        <v>21619902</v>
      </c>
      <c r="Z48" s="79">
        <f>+IF(X48&lt;&gt;0,+(Y48/X48)*100,0)</f>
        <v>2759.0165503458993</v>
      </c>
      <c r="AA48" s="80">
        <f>SUM(AA46:AA47)</f>
        <v>2972573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16086267</v>
      </c>
      <c r="F5" s="8">
        <v>16086267</v>
      </c>
      <c r="G5" s="8">
        <v>13164208</v>
      </c>
      <c r="H5" s="8">
        <v>-50950</v>
      </c>
      <c r="I5" s="8">
        <v>-46207</v>
      </c>
      <c r="J5" s="8">
        <v>13067051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13067051</v>
      </c>
      <c r="X5" s="8">
        <v>4023000</v>
      </c>
      <c r="Y5" s="8">
        <v>9044051</v>
      </c>
      <c r="Z5" s="2">
        <v>224.81</v>
      </c>
      <c r="AA5" s="6">
        <v>16086267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34977326</v>
      </c>
      <c r="F7" s="8">
        <v>34977326</v>
      </c>
      <c r="G7" s="8">
        <v>2428014</v>
      </c>
      <c r="H7" s="8">
        <v>3098311</v>
      </c>
      <c r="I7" s="8">
        <v>2778230</v>
      </c>
      <c r="J7" s="8">
        <v>8304555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8304555</v>
      </c>
      <c r="X7" s="8">
        <v>9150000</v>
      </c>
      <c r="Y7" s="8">
        <v>-845445</v>
      </c>
      <c r="Z7" s="2">
        <v>-9.24</v>
      </c>
      <c r="AA7" s="6">
        <v>34977326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36319964</v>
      </c>
      <c r="F8" s="8">
        <v>36319964</v>
      </c>
      <c r="G8" s="8">
        <v>2500109</v>
      </c>
      <c r="H8" s="8">
        <v>2783854</v>
      </c>
      <c r="I8" s="8">
        <v>19183166</v>
      </c>
      <c r="J8" s="8">
        <v>24467129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24467129</v>
      </c>
      <c r="X8" s="8">
        <v>7750000</v>
      </c>
      <c r="Y8" s="8">
        <v>16717129</v>
      </c>
      <c r="Z8" s="2">
        <v>215.7</v>
      </c>
      <c r="AA8" s="6">
        <v>36319964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22689004</v>
      </c>
      <c r="F9" s="8">
        <v>22689004</v>
      </c>
      <c r="G9" s="8">
        <v>1637481</v>
      </c>
      <c r="H9" s="8">
        <v>1639305</v>
      </c>
      <c r="I9" s="8">
        <v>1636933</v>
      </c>
      <c r="J9" s="8">
        <v>4913719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4913719</v>
      </c>
      <c r="X9" s="8">
        <v>5673000</v>
      </c>
      <c r="Y9" s="8">
        <v>-759281</v>
      </c>
      <c r="Z9" s="2">
        <v>-13.38</v>
      </c>
      <c r="AA9" s="6">
        <v>22689004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12703748</v>
      </c>
      <c r="F10" s="30">
        <v>12703748</v>
      </c>
      <c r="G10" s="30">
        <v>927489</v>
      </c>
      <c r="H10" s="30">
        <v>927552</v>
      </c>
      <c r="I10" s="30">
        <v>927488</v>
      </c>
      <c r="J10" s="30">
        <v>2782529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2782529</v>
      </c>
      <c r="X10" s="30">
        <v>3177000</v>
      </c>
      <c r="Y10" s="30">
        <v>-394471</v>
      </c>
      <c r="Z10" s="31">
        <v>-12.42</v>
      </c>
      <c r="AA10" s="32">
        <v>12703748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1112500</v>
      </c>
      <c r="F12" s="8">
        <v>1112500</v>
      </c>
      <c r="G12" s="8">
        <v>164136</v>
      </c>
      <c r="H12" s="8">
        <v>85961</v>
      </c>
      <c r="I12" s="8">
        <v>84570</v>
      </c>
      <c r="J12" s="8">
        <v>334667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334667</v>
      </c>
      <c r="X12" s="8">
        <v>279000</v>
      </c>
      <c r="Y12" s="8">
        <v>55667</v>
      </c>
      <c r="Z12" s="2">
        <v>19.95</v>
      </c>
      <c r="AA12" s="6">
        <v>1112500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200000</v>
      </c>
      <c r="F13" s="8">
        <v>200000</v>
      </c>
      <c r="G13" s="8">
        <v>953</v>
      </c>
      <c r="H13" s="8">
        <v>4386</v>
      </c>
      <c r="I13" s="8">
        <v>108834</v>
      </c>
      <c r="J13" s="8">
        <v>114173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114173</v>
      </c>
      <c r="X13" s="8">
        <v>49000</v>
      </c>
      <c r="Y13" s="8">
        <v>65173</v>
      </c>
      <c r="Z13" s="2">
        <v>133.01</v>
      </c>
      <c r="AA13" s="6">
        <v>200000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20000000</v>
      </c>
      <c r="F14" s="8">
        <v>20000000</v>
      </c>
      <c r="G14" s="8">
        <v>1653861</v>
      </c>
      <c r="H14" s="8">
        <v>1689652</v>
      </c>
      <c r="I14" s="8">
        <v>1735199</v>
      </c>
      <c r="J14" s="8">
        <v>5078712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5078712</v>
      </c>
      <c r="X14" s="8">
        <v>5355000</v>
      </c>
      <c r="Y14" s="8">
        <v>-276288</v>
      </c>
      <c r="Z14" s="2">
        <v>-5.16</v>
      </c>
      <c r="AA14" s="6">
        <v>20000000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20000</v>
      </c>
      <c r="F15" s="8">
        <v>20000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20000</v>
      </c>
      <c r="Y15" s="8">
        <v>-20000</v>
      </c>
      <c r="Z15" s="2">
        <v>-100</v>
      </c>
      <c r="AA15" s="6">
        <v>20000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150000</v>
      </c>
      <c r="F16" s="8">
        <v>150000</v>
      </c>
      <c r="G16" s="8">
        <v>16400</v>
      </c>
      <c r="H16" s="8">
        <v>0</v>
      </c>
      <c r="I16" s="8">
        <v>0</v>
      </c>
      <c r="J16" s="8">
        <v>16400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16400</v>
      </c>
      <c r="X16" s="8">
        <v>30000</v>
      </c>
      <c r="Y16" s="8">
        <v>-13600</v>
      </c>
      <c r="Z16" s="2">
        <v>-45.33</v>
      </c>
      <c r="AA16" s="6">
        <v>150000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73420353</v>
      </c>
      <c r="F19" s="8">
        <v>73420353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45500000</v>
      </c>
      <c r="Y19" s="8">
        <v>-45500000</v>
      </c>
      <c r="Z19" s="2">
        <v>-100</v>
      </c>
      <c r="AA19" s="6">
        <v>73420353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429098</v>
      </c>
      <c r="F20" s="30">
        <v>429098</v>
      </c>
      <c r="G20" s="30">
        <v>30687</v>
      </c>
      <c r="H20" s="30">
        <v>42270</v>
      </c>
      <c r="I20" s="30">
        <v>63598</v>
      </c>
      <c r="J20" s="30">
        <v>136555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136555</v>
      </c>
      <c r="X20" s="30">
        <v>104000</v>
      </c>
      <c r="Y20" s="30">
        <v>32555</v>
      </c>
      <c r="Z20" s="31">
        <v>31.3</v>
      </c>
      <c r="AA20" s="32">
        <v>429098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218108260</v>
      </c>
      <c r="F22" s="39">
        <f t="shared" si="0"/>
        <v>218108260</v>
      </c>
      <c r="G22" s="39">
        <f t="shared" si="0"/>
        <v>22523338</v>
      </c>
      <c r="H22" s="39">
        <f t="shared" si="0"/>
        <v>10220341</v>
      </c>
      <c r="I22" s="39">
        <f t="shared" si="0"/>
        <v>26471811</v>
      </c>
      <c r="J22" s="39">
        <f t="shared" si="0"/>
        <v>59215490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59215490</v>
      </c>
      <c r="X22" s="39">
        <f t="shared" si="0"/>
        <v>81110000</v>
      </c>
      <c r="Y22" s="39">
        <f t="shared" si="0"/>
        <v>-21894510</v>
      </c>
      <c r="Z22" s="40">
        <f>+IF(X22&lt;&gt;0,+(Y22/X22)*100,0)</f>
        <v>-26.993601282209344</v>
      </c>
      <c r="AA22" s="37">
        <f>SUM(AA5:AA21)</f>
        <v>218108260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71968275</v>
      </c>
      <c r="F25" s="8">
        <v>71968275</v>
      </c>
      <c r="G25" s="8">
        <v>5628765</v>
      </c>
      <c r="H25" s="8">
        <v>5436335</v>
      </c>
      <c r="I25" s="8">
        <v>5465380</v>
      </c>
      <c r="J25" s="8">
        <v>16530480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16530480</v>
      </c>
      <c r="X25" s="8">
        <v>16500000</v>
      </c>
      <c r="Y25" s="8">
        <v>30480</v>
      </c>
      <c r="Z25" s="2">
        <v>0.18</v>
      </c>
      <c r="AA25" s="6">
        <v>71968275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5714645</v>
      </c>
      <c r="F26" s="8">
        <v>5714645</v>
      </c>
      <c r="G26" s="8">
        <v>349955</v>
      </c>
      <c r="H26" s="8">
        <v>387441</v>
      </c>
      <c r="I26" s="8">
        <v>341291</v>
      </c>
      <c r="J26" s="8">
        <v>1078687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1078687</v>
      </c>
      <c r="X26" s="8">
        <v>1428000</v>
      </c>
      <c r="Y26" s="8">
        <v>-349313</v>
      </c>
      <c r="Z26" s="2">
        <v>-24.46</v>
      </c>
      <c r="AA26" s="6">
        <v>5714645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20090000</v>
      </c>
      <c r="F27" s="8">
        <v>20090000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20090000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11991000</v>
      </c>
      <c r="F28" s="8">
        <v>11991000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11991000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512000</v>
      </c>
      <c r="F29" s="8">
        <v>512000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194000</v>
      </c>
      <c r="Y29" s="8">
        <v>-194000</v>
      </c>
      <c r="Z29" s="2">
        <v>-100</v>
      </c>
      <c r="AA29" s="6">
        <v>512000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33646500</v>
      </c>
      <c r="F30" s="8">
        <v>33646500</v>
      </c>
      <c r="G30" s="8">
        <v>4823662</v>
      </c>
      <c r="H30" s="8">
        <v>57932</v>
      </c>
      <c r="I30" s="8">
        <v>6669698</v>
      </c>
      <c r="J30" s="8">
        <v>11551292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11551292</v>
      </c>
      <c r="X30" s="8">
        <v>8500000</v>
      </c>
      <c r="Y30" s="8">
        <v>3051292</v>
      </c>
      <c r="Z30" s="2">
        <v>35.9</v>
      </c>
      <c r="AA30" s="6">
        <v>33646500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8400458</v>
      </c>
      <c r="F31" s="8">
        <v>8400458</v>
      </c>
      <c r="G31" s="8">
        <v>156684</v>
      </c>
      <c r="H31" s="8">
        <v>430933</v>
      </c>
      <c r="I31" s="8">
        <v>794904</v>
      </c>
      <c r="J31" s="8">
        <v>1382521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1382521</v>
      </c>
      <c r="X31" s="8">
        <v>1890000</v>
      </c>
      <c r="Y31" s="8">
        <v>-507479</v>
      </c>
      <c r="Z31" s="2">
        <v>-26.85</v>
      </c>
      <c r="AA31" s="6">
        <v>8400458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104060</v>
      </c>
      <c r="H32" s="8">
        <v>307310</v>
      </c>
      <c r="I32" s="8">
        <v>1374361</v>
      </c>
      <c r="J32" s="8">
        <v>1785731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1785731</v>
      </c>
      <c r="X32" s="8">
        <v>0</v>
      </c>
      <c r="Y32" s="8">
        <v>1785731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112721</v>
      </c>
      <c r="H33" s="8">
        <v>170427</v>
      </c>
      <c r="I33" s="8">
        <v>184654</v>
      </c>
      <c r="J33" s="8">
        <v>467802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467802</v>
      </c>
      <c r="X33" s="8">
        <v>0</v>
      </c>
      <c r="Y33" s="8">
        <v>467802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60513464</v>
      </c>
      <c r="F34" s="8">
        <v>60513464</v>
      </c>
      <c r="G34" s="8">
        <v>701816</v>
      </c>
      <c r="H34" s="8">
        <v>2427515</v>
      </c>
      <c r="I34" s="8">
        <v>2860404</v>
      </c>
      <c r="J34" s="8">
        <v>5989735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5989735</v>
      </c>
      <c r="X34" s="8">
        <v>17442000</v>
      </c>
      <c r="Y34" s="8">
        <v>-11452265</v>
      </c>
      <c r="Z34" s="2">
        <v>-65.66</v>
      </c>
      <c r="AA34" s="6">
        <v>60513464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212836342</v>
      </c>
      <c r="F36" s="39">
        <f t="shared" si="1"/>
        <v>212836342</v>
      </c>
      <c r="G36" s="39">
        <f t="shared" si="1"/>
        <v>11877663</v>
      </c>
      <c r="H36" s="39">
        <f t="shared" si="1"/>
        <v>9217893</v>
      </c>
      <c r="I36" s="39">
        <f t="shared" si="1"/>
        <v>17690692</v>
      </c>
      <c r="J36" s="39">
        <f t="shared" si="1"/>
        <v>38786248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38786248</v>
      </c>
      <c r="X36" s="39">
        <f t="shared" si="1"/>
        <v>45954000</v>
      </c>
      <c r="Y36" s="39">
        <f t="shared" si="1"/>
        <v>-7167752</v>
      </c>
      <c r="Z36" s="40">
        <f>+IF(X36&lt;&gt;0,+(Y36/X36)*100,0)</f>
        <v>-15.59766723244984</v>
      </c>
      <c r="AA36" s="37">
        <f>SUM(AA25:AA35)</f>
        <v>212836342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5271918</v>
      </c>
      <c r="F38" s="52">
        <f t="shared" si="2"/>
        <v>5271918</v>
      </c>
      <c r="G38" s="52">
        <f t="shared" si="2"/>
        <v>10645675</v>
      </c>
      <c r="H38" s="52">
        <f t="shared" si="2"/>
        <v>1002448</v>
      </c>
      <c r="I38" s="52">
        <f t="shared" si="2"/>
        <v>8781119</v>
      </c>
      <c r="J38" s="52">
        <f t="shared" si="2"/>
        <v>20429242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20429242</v>
      </c>
      <c r="X38" s="52">
        <f>IF(F22=F36,0,X22-X36)</f>
        <v>35156000</v>
      </c>
      <c r="Y38" s="52">
        <f t="shared" si="2"/>
        <v>-14726758</v>
      </c>
      <c r="Z38" s="53">
        <f>+IF(X38&lt;&gt;0,+(Y38/X38)*100,0)</f>
        <v>-41.889742860393675</v>
      </c>
      <c r="AA38" s="50">
        <f>+AA22-AA36</f>
        <v>5271918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15218000</v>
      </c>
      <c r="Y39" s="8">
        <v>-15218000</v>
      </c>
      <c r="Z39" s="2">
        <v>-100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3505500</v>
      </c>
      <c r="F41" s="8">
        <v>3505500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3505500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8777418</v>
      </c>
      <c r="F42" s="61">
        <f t="shared" si="3"/>
        <v>8777418</v>
      </c>
      <c r="G42" s="61">
        <f t="shared" si="3"/>
        <v>10645675</v>
      </c>
      <c r="H42" s="61">
        <f t="shared" si="3"/>
        <v>1002448</v>
      </c>
      <c r="I42" s="61">
        <f t="shared" si="3"/>
        <v>8781119</v>
      </c>
      <c r="J42" s="61">
        <f t="shared" si="3"/>
        <v>20429242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20429242</v>
      </c>
      <c r="X42" s="61">
        <f t="shared" si="3"/>
        <v>50374000</v>
      </c>
      <c r="Y42" s="61">
        <f t="shared" si="3"/>
        <v>-29944758</v>
      </c>
      <c r="Z42" s="62">
        <f>+IF(X42&lt;&gt;0,+(Y42/X42)*100,0)</f>
        <v>-59.44486838448406</v>
      </c>
      <c r="AA42" s="59">
        <f>SUM(AA38:AA41)</f>
        <v>8777418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8777418</v>
      </c>
      <c r="F44" s="69">
        <f t="shared" si="4"/>
        <v>8777418</v>
      </c>
      <c r="G44" s="69">
        <f t="shared" si="4"/>
        <v>10645675</v>
      </c>
      <c r="H44" s="69">
        <f t="shared" si="4"/>
        <v>1002448</v>
      </c>
      <c r="I44" s="69">
        <f t="shared" si="4"/>
        <v>8781119</v>
      </c>
      <c r="J44" s="69">
        <f t="shared" si="4"/>
        <v>20429242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20429242</v>
      </c>
      <c r="X44" s="69">
        <f t="shared" si="4"/>
        <v>50374000</v>
      </c>
      <c r="Y44" s="69">
        <f t="shared" si="4"/>
        <v>-29944758</v>
      </c>
      <c r="Z44" s="70">
        <f>+IF(X44&lt;&gt;0,+(Y44/X44)*100,0)</f>
        <v>-59.44486838448406</v>
      </c>
      <c r="AA44" s="67">
        <f>+AA42-AA43</f>
        <v>8777418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8777418</v>
      </c>
      <c r="F46" s="61">
        <f t="shared" si="5"/>
        <v>8777418</v>
      </c>
      <c r="G46" s="61">
        <f t="shared" si="5"/>
        <v>10645675</v>
      </c>
      <c r="H46" s="61">
        <f t="shared" si="5"/>
        <v>1002448</v>
      </c>
      <c r="I46" s="61">
        <f t="shared" si="5"/>
        <v>8781119</v>
      </c>
      <c r="J46" s="61">
        <f t="shared" si="5"/>
        <v>20429242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20429242</v>
      </c>
      <c r="X46" s="61">
        <f t="shared" si="5"/>
        <v>50374000</v>
      </c>
      <c r="Y46" s="61">
        <f t="shared" si="5"/>
        <v>-29944758</v>
      </c>
      <c r="Z46" s="62">
        <f>+IF(X46&lt;&gt;0,+(Y46/X46)*100,0)</f>
        <v>-59.44486838448406</v>
      </c>
      <c r="AA46" s="59">
        <f>SUM(AA44:AA45)</f>
        <v>8777418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8777418</v>
      </c>
      <c r="F48" s="77">
        <f t="shared" si="6"/>
        <v>8777418</v>
      </c>
      <c r="G48" s="77">
        <f t="shared" si="6"/>
        <v>10645675</v>
      </c>
      <c r="H48" s="78">
        <f t="shared" si="6"/>
        <v>1002448</v>
      </c>
      <c r="I48" s="78">
        <f t="shared" si="6"/>
        <v>8781119</v>
      </c>
      <c r="J48" s="78">
        <f t="shared" si="6"/>
        <v>20429242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20429242</v>
      </c>
      <c r="X48" s="78">
        <f t="shared" si="6"/>
        <v>50374000</v>
      </c>
      <c r="Y48" s="78">
        <f t="shared" si="6"/>
        <v>-29944758</v>
      </c>
      <c r="Z48" s="79">
        <f>+IF(X48&lt;&gt;0,+(Y48/X48)*100,0)</f>
        <v>-59.44486838448406</v>
      </c>
      <c r="AA48" s="80">
        <f>SUM(AA46:AA47)</f>
        <v>8777418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2442067</v>
      </c>
      <c r="D13" s="6">
        <v>0</v>
      </c>
      <c r="E13" s="7">
        <v>1970000</v>
      </c>
      <c r="F13" s="8">
        <v>1970000</v>
      </c>
      <c r="G13" s="8">
        <v>219399</v>
      </c>
      <c r="H13" s="8">
        <v>220388</v>
      </c>
      <c r="I13" s="8">
        <v>221336</v>
      </c>
      <c r="J13" s="8">
        <v>661123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661123</v>
      </c>
      <c r="X13" s="8">
        <v>592576</v>
      </c>
      <c r="Y13" s="8">
        <v>68547</v>
      </c>
      <c r="Z13" s="2">
        <v>11.57</v>
      </c>
      <c r="AA13" s="6">
        <v>1970000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86206986</v>
      </c>
      <c r="D19" s="6">
        <v>0</v>
      </c>
      <c r="E19" s="7">
        <v>92297000</v>
      </c>
      <c r="F19" s="8">
        <v>92297000</v>
      </c>
      <c r="G19" s="8">
        <v>35666000</v>
      </c>
      <c r="H19" s="8">
        <v>3332000</v>
      </c>
      <c r="I19" s="8">
        <v>0</v>
      </c>
      <c r="J19" s="8">
        <v>38998000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38998000</v>
      </c>
      <c r="X19" s="8">
        <v>31699000</v>
      </c>
      <c r="Y19" s="8">
        <v>7299000</v>
      </c>
      <c r="Z19" s="2">
        <v>23.03</v>
      </c>
      <c r="AA19" s="6">
        <v>92297000</v>
      </c>
    </row>
    <row r="20" spans="1:27" ht="13.5">
      <c r="A20" s="27" t="s">
        <v>47</v>
      </c>
      <c r="B20" s="33"/>
      <c r="C20" s="6">
        <v>51803</v>
      </c>
      <c r="D20" s="6">
        <v>0</v>
      </c>
      <c r="E20" s="7">
        <v>759066</v>
      </c>
      <c r="F20" s="30">
        <v>759066</v>
      </c>
      <c r="G20" s="30">
        <v>18835</v>
      </c>
      <c r="H20" s="30">
        <v>24062</v>
      </c>
      <c r="I20" s="30">
        <v>5035</v>
      </c>
      <c r="J20" s="30">
        <v>47932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47932</v>
      </c>
      <c r="X20" s="30">
        <v>12000</v>
      </c>
      <c r="Y20" s="30">
        <v>35932</v>
      </c>
      <c r="Z20" s="31">
        <v>299.43</v>
      </c>
      <c r="AA20" s="32">
        <v>759066</v>
      </c>
    </row>
    <row r="21" spans="1:27" ht="13.5">
      <c r="A21" s="27" t="s">
        <v>48</v>
      </c>
      <c r="B21" s="33"/>
      <c r="C21" s="6">
        <v>15848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88716704</v>
      </c>
      <c r="D22" s="37">
        <f>SUM(D5:D21)</f>
        <v>0</v>
      </c>
      <c r="E22" s="38">
        <f t="shared" si="0"/>
        <v>95026066</v>
      </c>
      <c r="F22" s="39">
        <f t="shared" si="0"/>
        <v>95026066</v>
      </c>
      <c r="G22" s="39">
        <f t="shared" si="0"/>
        <v>35904234</v>
      </c>
      <c r="H22" s="39">
        <f t="shared" si="0"/>
        <v>3576450</v>
      </c>
      <c r="I22" s="39">
        <f t="shared" si="0"/>
        <v>226371</v>
      </c>
      <c r="J22" s="39">
        <f t="shared" si="0"/>
        <v>39707055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39707055</v>
      </c>
      <c r="X22" s="39">
        <f t="shared" si="0"/>
        <v>32303576</v>
      </c>
      <c r="Y22" s="39">
        <f t="shared" si="0"/>
        <v>7403479</v>
      </c>
      <c r="Z22" s="40">
        <f>+IF(X22&lt;&gt;0,+(Y22/X22)*100,0)</f>
        <v>22.918450266930197</v>
      </c>
      <c r="AA22" s="37">
        <f>SUM(AA5:AA21)</f>
        <v>95026066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41868446</v>
      </c>
      <c r="D25" s="6">
        <v>0</v>
      </c>
      <c r="E25" s="7">
        <v>45688452</v>
      </c>
      <c r="F25" s="8">
        <v>45688452</v>
      </c>
      <c r="G25" s="8">
        <v>4388931</v>
      </c>
      <c r="H25" s="8">
        <v>3316637</v>
      </c>
      <c r="I25" s="8">
        <v>3665050</v>
      </c>
      <c r="J25" s="8">
        <v>11370618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11370618</v>
      </c>
      <c r="X25" s="8">
        <v>10330390</v>
      </c>
      <c r="Y25" s="8">
        <v>1040228</v>
      </c>
      <c r="Z25" s="2">
        <v>10.07</v>
      </c>
      <c r="AA25" s="6">
        <v>45688452</v>
      </c>
    </row>
    <row r="26" spans="1:27" ht="13.5">
      <c r="A26" s="29" t="s">
        <v>52</v>
      </c>
      <c r="B26" s="28"/>
      <c r="C26" s="6">
        <v>8619554</v>
      </c>
      <c r="D26" s="6">
        <v>0</v>
      </c>
      <c r="E26" s="7">
        <v>7903641</v>
      </c>
      <c r="F26" s="8">
        <v>7903641</v>
      </c>
      <c r="G26" s="8">
        <v>665598</v>
      </c>
      <c r="H26" s="8">
        <v>724201</v>
      </c>
      <c r="I26" s="8">
        <v>744813</v>
      </c>
      <c r="J26" s="8">
        <v>2134612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2134612</v>
      </c>
      <c r="X26" s="8">
        <v>1974000</v>
      </c>
      <c r="Y26" s="8">
        <v>160612</v>
      </c>
      <c r="Z26" s="2">
        <v>8.14</v>
      </c>
      <c r="AA26" s="6">
        <v>7903641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1650574</v>
      </c>
      <c r="D28" s="6">
        <v>0</v>
      </c>
      <c r="E28" s="7">
        <v>1451500</v>
      </c>
      <c r="F28" s="8">
        <v>1451500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1451500</v>
      </c>
    </row>
    <row r="29" spans="1:27" ht="13.5">
      <c r="A29" s="29" t="s">
        <v>55</v>
      </c>
      <c r="B29" s="28"/>
      <c r="C29" s="6">
        <v>33833</v>
      </c>
      <c r="D29" s="6">
        <v>0</v>
      </c>
      <c r="E29" s="7">
        <v>70000</v>
      </c>
      <c r="F29" s="8">
        <v>70000</v>
      </c>
      <c r="G29" s="8">
        <v>3434</v>
      </c>
      <c r="H29" s="8">
        <v>3913</v>
      </c>
      <c r="I29" s="8">
        <v>4310</v>
      </c>
      <c r="J29" s="8">
        <v>11657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11657</v>
      </c>
      <c r="X29" s="8">
        <v>22200</v>
      </c>
      <c r="Y29" s="8">
        <v>-10543</v>
      </c>
      <c r="Z29" s="2">
        <v>-47.49</v>
      </c>
      <c r="AA29" s="6">
        <v>70000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1631058</v>
      </c>
      <c r="D31" s="6">
        <v>0</v>
      </c>
      <c r="E31" s="7">
        <v>730000</v>
      </c>
      <c r="F31" s="8">
        <v>730000</v>
      </c>
      <c r="G31" s="8">
        <v>165275</v>
      </c>
      <c r="H31" s="8">
        <v>231803</v>
      </c>
      <c r="I31" s="8">
        <v>6840</v>
      </c>
      <c r="J31" s="8">
        <v>403918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403918</v>
      </c>
      <c r="X31" s="8">
        <v>209605</v>
      </c>
      <c r="Y31" s="8">
        <v>194313</v>
      </c>
      <c r="Z31" s="2">
        <v>92.7</v>
      </c>
      <c r="AA31" s="6">
        <v>730000</v>
      </c>
    </row>
    <row r="32" spans="1:27" ht="13.5">
      <c r="A32" s="29" t="s">
        <v>58</v>
      </c>
      <c r="B32" s="28"/>
      <c r="C32" s="6">
        <v>2208836</v>
      </c>
      <c r="D32" s="6">
        <v>0</v>
      </c>
      <c r="E32" s="7">
        <v>1700000</v>
      </c>
      <c r="F32" s="8">
        <v>1700000</v>
      </c>
      <c r="G32" s="8">
        <v>383768</v>
      </c>
      <c r="H32" s="8">
        <v>380000</v>
      </c>
      <c r="I32" s="8">
        <v>456756</v>
      </c>
      <c r="J32" s="8">
        <v>1220524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1220524</v>
      </c>
      <c r="X32" s="8">
        <v>1104455</v>
      </c>
      <c r="Y32" s="8">
        <v>116069</v>
      </c>
      <c r="Z32" s="2">
        <v>10.51</v>
      </c>
      <c r="AA32" s="6">
        <v>1700000</v>
      </c>
    </row>
    <row r="33" spans="1:27" ht="13.5">
      <c r="A33" s="29" t="s">
        <v>59</v>
      </c>
      <c r="B33" s="28"/>
      <c r="C33" s="6">
        <v>20255474</v>
      </c>
      <c r="D33" s="6">
        <v>0</v>
      </c>
      <c r="E33" s="7">
        <v>0</v>
      </c>
      <c r="F33" s="8">
        <v>0</v>
      </c>
      <c r="G33" s="8">
        <v>507333</v>
      </c>
      <c r="H33" s="8">
        <v>1001813</v>
      </c>
      <c r="I33" s="8">
        <v>734046</v>
      </c>
      <c r="J33" s="8">
        <v>2243192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2243192</v>
      </c>
      <c r="X33" s="8">
        <v>0</v>
      </c>
      <c r="Y33" s="8">
        <v>2243192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17496812</v>
      </c>
      <c r="D34" s="6">
        <v>0</v>
      </c>
      <c r="E34" s="7">
        <v>30427892</v>
      </c>
      <c r="F34" s="8">
        <v>30427892</v>
      </c>
      <c r="G34" s="8">
        <v>2414270</v>
      </c>
      <c r="H34" s="8">
        <v>2265592</v>
      </c>
      <c r="I34" s="8">
        <v>2343353</v>
      </c>
      <c r="J34" s="8">
        <v>7023215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7023215</v>
      </c>
      <c r="X34" s="8">
        <v>8931808</v>
      </c>
      <c r="Y34" s="8">
        <v>-1908593</v>
      </c>
      <c r="Z34" s="2">
        <v>-21.37</v>
      </c>
      <c r="AA34" s="6">
        <v>30427892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93764587</v>
      </c>
      <c r="D36" s="37">
        <f>SUM(D25:D35)</f>
        <v>0</v>
      </c>
      <c r="E36" s="38">
        <f t="shared" si="1"/>
        <v>87971485</v>
      </c>
      <c r="F36" s="39">
        <f t="shared" si="1"/>
        <v>87971485</v>
      </c>
      <c r="G36" s="39">
        <f t="shared" si="1"/>
        <v>8528609</v>
      </c>
      <c r="H36" s="39">
        <f t="shared" si="1"/>
        <v>7923959</v>
      </c>
      <c r="I36" s="39">
        <f t="shared" si="1"/>
        <v>7955168</v>
      </c>
      <c r="J36" s="39">
        <f t="shared" si="1"/>
        <v>24407736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24407736</v>
      </c>
      <c r="X36" s="39">
        <f t="shared" si="1"/>
        <v>22572458</v>
      </c>
      <c r="Y36" s="39">
        <f t="shared" si="1"/>
        <v>1835278</v>
      </c>
      <c r="Z36" s="40">
        <f>+IF(X36&lt;&gt;0,+(Y36/X36)*100,0)</f>
        <v>8.13060766355175</v>
      </c>
      <c r="AA36" s="37">
        <f>SUM(AA25:AA35)</f>
        <v>87971485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-5047883</v>
      </c>
      <c r="D38" s="50">
        <f>+D22-D36</f>
        <v>0</v>
      </c>
      <c r="E38" s="51">
        <f t="shared" si="2"/>
        <v>7054581</v>
      </c>
      <c r="F38" s="52">
        <f t="shared" si="2"/>
        <v>7054581</v>
      </c>
      <c r="G38" s="52">
        <f t="shared" si="2"/>
        <v>27375625</v>
      </c>
      <c r="H38" s="52">
        <f t="shared" si="2"/>
        <v>-4347509</v>
      </c>
      <c r="I38" s="52">
        <f t="shared" si="2"/>
        <v>-7728797</v>
      </c>
      <c r="J38" s="52">
        <f t="shared" si="2"/>
        <v>15299319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15299319</v>
      </c>
      <c r="X38" s="52">
        <f>IF(F22=F36,0,X22-X36)</f>
        <v>9731118</v>
      </c>
      <c r="Y38" s="52">
        <f t="shared" si="2"/>
        <v>5568201</v>
      </c>
      <c r="Z38" s="53">
        <f>+IF(X38&lt;&gt;0,+(Y38/X38)*100,0)</f>
        <v>57.22056807861131</v>
      </c>
      <c r="AA38" s="50">
        <f>+AA22-AA36</f>
        <v>7054581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-7055000</v>
      </c>
      <c r="F41" s="8">
        <v>-7055000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-6005000</v>
      </c>
      <c r="Y41" s="55">
        <v>6005000</v>
      </c>
      <c r="Z41" s="56">
        <v>-100</v>
      </c>
      <c r="AA41" s="57">
        <v>-7055000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-5047883</v>
      </c>
      <c r="D42" s="59">
        <f>SUM(D38:D41)</f>
        <v>0</v>
      </c>
      <c r="E42" s="60">
        <f t="shared" si="3"/>
        <v>-419</v>
      </c>
      <c r="F42" s="61">
        <f t="shared" si="3"/>
        <v>-419</v>
      </c>
      <c r="G42" s="61">
        <f t="shared" si="3"/>
        <v>27375625</v>
      </c>
      <c r="H42" s="61">
        <f t="shared" si="3"/>
        <v>-4347509</v>
      </c>
      <c r="I42" s="61">
        <f t="shared" si="3"/>
        <v>-7728797</v>
      </c>
      <c r="J42" s="61">
        <f t="shared" si="3"/>
        <v>15299319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15299319</v>
      </c>
      <c r="X42" s="61">
        <f t="shared" si="3"/>
        <v>3726118</v>
      </c>
      <c r="Y42" s="61">
        <f t="shared" si="3"/>
        <v>11573201</v>
      </c>
      <c r="Z42" s="62">
        <f>+IF(X42&lt;&gt;0,+(Y42/X42)*100,0)</f>
        <v>310.5967390190005</v>
      </c>
      <c r="AA42" s="59">
        <f>SUM(AA38:AA41)</f>
        <v>-419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-5047883</v>
      </c>
      <c r="D44" s="67">
        <f>+D42-D43</f>
        <v>0</v>
      </c>
      <c r="E44" s="68">
        <f t="shared" si="4"/>
        <v>-419</v>
      </c>
      <c r="F44" s="69">
        <f t="shared" si="4"/>
        <v>-419</v>
      </c>
      <c r="G44" s="69">
        <f t="shared" si="4"/>
        <v>27375625</v>
      </c>
      <c r="H44" s="69">
        <f t="shared" si="4"/>
        <v>-4347509</v>
      </c>
      <c r="I44" s="69">
        <f t="shared" si="4"/>
        <v>-7728797</v>
      </c>
      <c r="J44" s="69">
        <f t="shared" si="4"/>
        <v>15299319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15299319</v>
      </c>
      <c r="X44" s="69">
        <f t="shared" si="4"/>
        <v>3726118</v>
      </c>
      <c r="Y44" s="69">
        <f t="shared" si="4"/>
        <v>11573201</v>
      </c>
      <c r="Z44" s="70">
        <f>+IF(X44&lt;&gt;0,+(Y44/X44)*100,0)</f>
        <v>310.5967390190005</v>
      </c>
      <c r="AA44" s="67">
        <f>+AA42-AA43</f>
        <v>-419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-5047883</v>
      </c>
      <c r="D46" s="59">
        <f>SUM(D44:D45)</f>
        <v>0</v>
      </c>
      <c r="E46" s="60">
        <f t="shared" si="5"/>
        <v>-419</v>
      </c>
      <c r="F46" s="61">
        <f t="shared" si="5"/>
        <v>-419</v>
      </c>
      <c r="G46" s="61">
        <f t="shared" si="5"/>
        <v>27375625</v>
      </c>
      <c r="H46" s="61">
        <f t="shared" si="5"/>
        <v>-4347509</v>
      </c>
      <c r="I46" s="61">
        <f t="shared" si="5"/>
        <v>-7728797</v>
      </c>
      <c r="J46" s="61">
        <f t="shared" si="5"/>
        <v>15299319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15299319</v>
      </c>
      <c r="X46" s="61">
        <f t="shared" si="5"/>
        <v>3726118</v>
      </c>
      <c r="Y46" s="61">
        <f t="shared" si="5"/>
        <v>11573201</v>
      </c>
      <c r="Z46" s="62">
        <f>+IF(X46&lt;&gt;0,+(Y46/X46)*100,0)</f>
        <v>310.5967390190005</v>
      </c>
      <c r="AA46" s="59">
        <f>SUM(AA44:AA45)</f>
        <v>-419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-5047883</v>
      </c>
      <c r="D48" s="75">
        <f>SUM(D46:D47)</f>
        <v>0</v>
      </c>
      <c r="E48" s="76">
        <f t="shared" si="6"/>
        <v>-419</v>
      </c>
      <c r="F48" s="77">
        <f t="shared" si="6"/>
        <v>-419</v>
      </c>
      <c r="G48" s="77">
        <f t="shared" si="6"/>
        <v>27375625</v>
      </c>
      <c r="H48" s="78">
        <f t="shared" si="6"/>
        <v>-4347509</v>
      </c>
      <c r="I48" s="78">
        <f t="shared" si="6"/>
        <v>-7728797</v>
      </c>
      <c r="J48" s="78">
        <f t="shared" si="6"/>
        <v>15299319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15299319</v>
      </c>
      <c r="X48" s="78">
        <f t="shared" si="6"/>
        <v>3726118</v>
      </c>
      <c r="Y48" s="78">
        <f t="shared" si="6"/>
        <v>11573201</v>
      </c>
      <c r="Z48" s="79">
        <f>+IF(X48&lt;&gt;0,+(Y48/X48)*100,0)</f>
        <v>310.5967390190005</v>
      </c>
      <c r="AA48" s="80">
        <f>SUM(AA46:AA47)</f>
        <v>-419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9472791</v>
      </c>
      <c r="D5" s="6">
        <v>0</v>
      </c>
      <c r="E5" s="7">
        <v>7156818</v>
      </c>
      <c r="F5" s="8">
        <v>7156818</v>
      </c>
      <c r="G5" s="8">
        <v>1059088</v>
      </c>
      <c r="H5" s="8">
        <v>1073246</v>
      </c>
      <c r="I5" s="8">
        <v>1050337</v>
      </c>
      <c r="J5" s="8">
        <v>3182671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3182671</v>
      </c>
      <c r="X5" s="8">
        <v>1684749</v>
      </c>
      <c r="Y5" s="8">
        <v>1497922</v>
      </c>
      <c r="Z5" s="2">
        <v>88.91</v>
      </c>
      <c r="AA5" s="6">
        <v>7156818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14670986</v>
      </c>
      <c r="D7" s="6">
        <v>0</v>
      </c>
      <c r="E7" s="7">
        <v>23503000</v>
      </c>
      <c r="F7" s="8">
        <v>23503000</v>
      </c>
      <c r="G7" s="8">
        <v>601479</v>
      </c>
      <c r="H7" s="8">
        <v>551353</v>
      </c>
      <c r="I7" s="8">
        <v>504918</v>
      </c>
      <c r="J7" s="8">
        <v>1657750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1657750</v>
      </c>
      <c r="X7" s="8">
        <v>5875398</v>
      </c>
      <c r="Y7" s="8">
        <v>-4217648</v>
      </c>
      <c r="Z7" s="2">
        <v>-71.78</v>
      </c>
      <c r="AA7" s="6">
        <v>23503000</v>
      </c>
    </row>
    <row r="8" spans="1:27" ht="13.5">
      <c r="A8" s="29" t="s">
        <v>35</v>
      </c>
      <c r="B8" s="28"/>
      <c r="C8" s="6">
        <v>7395630</v>
      </c>
      <c r="D8" s="6">
        <v>0</v>
      </c>
      <c r="E8" s="7">
        <v>8172621</v>
      </c>
      <c r="F8" s="8">
        <v>8172621</v>
      </c>
      <c r="G8" s="8">
        <v>640087</v>
      </c>
      <c r="H8" s="8">
        <v>603085</v>
      </c>
      <c r="I8" s="8">
        <v>707876</v>
      </c>
      <c r="J8" s="8">
        <v>1951048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1951048</v>
      </c>
      <c r="X8" s="8">
        <v>1793154</v>
      </c>
      <c r="Y8" s="8">
        <v>157894</v>
      </c>
      <c r="Z8" s="2">
        <v>8.81</v>
      </c>
      <c r="AA8" s="6">
        <v>8172621</v>
      </c>
    </row>
    <row r="9" spans="1:27" ht="13.5">
      <c r="A9" s="29" t="s">
        <v>36</v>
      </c>
      <c r="B9" s="28"/>
      <c r="C9" s="6">
        <v>7722008</v>
      </c>
      <c r="D9" s="6">
        <v>0</v>
      </c>
      <c r="E9" s="7">
        <v>7369228</v>
      </c>
      <c r="F9" s="8">
        <v>7369228</v>
      </c>
      <c r="G9" s="8">
        <v>736687</v>
      </c>
      <c r="H9" s="8">
        <v>738392</v>
      </c>
      <c r="I9" s="8">
        <v>737241</v>
      </c>
      <c r="J9" s="8">
        <v>2212320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2212320</v>
      </c>
      <c r="X9" s="8">
        <v>1842306</v>
      </c>
      <c r="Y9" s="8">
        <v>370014</v>
      </c>
      <c r="Z9" s="2">
        <v>20.08</v>
      </c>
      <c r="AA9" s="6">
        <v>7369228</v>
      </c>
    </row>
    <row r="10" spans="1:27" ht="13.5">
      <c r="A10" s="29" t="s">
        <v>37</v>
      </c>
      <c r="B10" s="28"/>
      <c r="C10" s="6">
        <v>7755852</v>
      </c>
      <c r="D10" s="6">
        <v>0</v>
      </c>
      <c r="E10" s="7">
        <v>7376451</v>
      </c>
      <c r="F10" s="30">
        <v>7376451</v>
      </c>
      <c r="G10" s="30">
        <v>690801</v>
      </c>
      <c r="H10" s="30">
        <v>692057</v>
      </c>
      <c r="I10" s="30">
        <v>691274</v>
      </c>
      <c r="J10" s="30">
        <v>2074132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2074132</v>
      </c>
      <c r="X10" s="30">
        <v>1844112</v>
      </c>
      <c r="Y10" s="30">
        <v>230020</v>
      </c>
      <c r="Z10" s="31">
        <v>12.47</v>
      </c>
      <c r="AA10" s="32">
        <v>7376451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268474</v>
      </c>
      <c r="D12" s="6">
        <v>0</v>
      </c>
      <c r="E12" s="7">
        <v>426500</v>
      </c>
      <c r="F12" s="8">
        <v>426500</v>
      </c>
      <c r="G12" s="8">
        <v>20675</v>
      </c>
      <c r="H12" s="8">
        <v>20675</v>
      </c>
      <c r="I12" s="8">
        <v>20675</v>
      </c>
      <c r="J12" s="8">
        <v>62025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62025</v>
      </c>
      <c r="X12" s="8">
        <v>106626</v>
      </c>
      <c r="Y12" s="8">
        <v>-44601</v>
      </c>
      <c r="Z12" s="2">
        <v>-41.83</v>
      </c>
      <c r="AA12" s="6">
        <v>426500</v>
      </c>
    </row>
    <row r="13" spans="1:27" ht="13.5">
      <c r="A13" s="27" t="s">
        <v>40</v>
      </c>
      <c r="B13" s="33"/>
      <c r="C13" s="6">
        <v>3717802</v>
      </c>
      <c r="D13" s="6">
        <v>0</v>
      </c>
      <c r="E13" s="7">
        <v>3500000</v>
      </c>
      <c r="F13" s="8">
        <v>3500000</v>
      </c>
      <c r="G13" s="8">
        <v>290120</v>
      </c>
      <c r="H13" s="8">
        <v>318609</v>
      </c>
      <c r="I13" s="8">
        <v>330172</v>
      </c>
      <c r="J13" s="8">
        <v>938901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938901</v>
      </c>
      <c r="X13" s="8">
        <v>1208499</v>
      </c>
      <c r="Y13" s="8">
        <v>-269598</v>
      </c>
      <c r="Z13" s="2">
        <v>-22.31</v>
      </c>
      <c r="AA13" s="6">
        <v>3500000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3059</v>
      </c>
      <c r="D15" s="6">
        <v>0</v>
      </c>
      <c r="E15" s="7">
        <v>26550</v>
      </c>
      <c r="F15" s="8">
        <v>26550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6639</v>
      </c>
      <c r="Y15" s="8">
        <v>-6639</v>
      </c>
      <c r="Z15" s="2">
        <v>-100</v>
      </c>
      <c r="AA15" s="6">
        <v>26550</v>
      </c>
    </row>
    <row r="16" spans="1:27" ht="13.5">
      <c r="A16" s="27" t="s">
        <v>43</v>
      </c>
      <c r="B16" s="33"/>
      <c r="C16" s="6">
        <v>48520</v>
      </c>
      <c r="D16" s="6">
        <v>0</v>
      </c>
      <c r="E16" s="7">
        <v>95286</v>
      </c>
      <c r="F16" s="8">
        <v>95286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23823</v>
      </c>
      <c r="Y16" s="8">
        <v>-23823</v>
      </c>
      <c r="Z16" s="2">
        <v>-100</v>
      </c>
      <c r="AA16" s="6">
        <v>95286</v>
      </c>
    </row>
    <row r="17" spans="1:27" ht="13.5">
      <c r="A17" s="27" t="s">
        <v>44</v>
      </c>
      <c r="B17" s="33"/>
      <c r="C17" s="6">
        <v>923</v>
      </c>
      <c r="D17" s="6">
        <v>0</v>
      </c>
      <c r="E17" s="7">
        <v>5897</v>
      </c>
      <c r="F17" s="8">
        <v>5897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1473</v>
      </c>
      <c r="Y17" s="8">
        <v>-1473</v>
      </c>
      <c r="Z17" s="2">
        <v>-100</v>
      </c>
      <c r="AA17" s="6">
        <v>5897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55781945</v>
      </c>
      <c r="D19" s="6">
        <v>0</v>
      </c>
      <c r="E19" s="7">
        <v>53929000</v>
      </c>
      <c r="F19" s="8">
        <v>53929000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13482249</v>
      </c>
      <c r="Y19" s="8">
        <v>-13482249</v>
      </c>
      <c r="Z19" s="2">
        <v>-100</v>
      </c>
      <c r="AA19" s="6">
        <v>53929000</v>
      </c>
    </row>
    <row r="20" spans="1:27" ht="13.5">
      <c r="A20" s="27" t="s">
        <v>47</v>
      </c>
      <c r="B20" s="33"/>
      <c r="C20" s="6">
        <v>741354</v>
      </c>
      <c r="D20" s="6">
        <v>0</v>
      </c>
      <c r="E20" s="7">
        <v>964000</v>
      </c>
      <c r="F20" s="30">
        <v>964000</v>
      </c>
      <c r="G20" s="30">
        <v>0</v>
      </c>
      <c r="H20" s="30">
        <v>51860</v>
      </c>
      <c r="I20" s="30">
        <v>0</v>
      </c>
      <c r="J20" s="30">
        <v>51860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51860</v>
      </c>
      <c r="X20" s="30">
        <v>202578</v>
      </c>
      <c r="Y20" s="30">
        <v>-150718</v>
      </c>
      <c r="Z20" s="31">
        <v>-74.4</v>
      </c>
      <c r="AA20" s="32">
        <v>964000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107579344</v>
      </c>
      <c r="D22" s="37">
        <f>SUM(D5:D21)</f>
        <v>0</v>
      </c>
      <c r="E22" s="38">
        <f t="shared" si="0"/>
        <v>112525351</v>
      </c>
      <c r="F22" s="39">
        <f t="shared" si="0"/>
        <v>112525351</v>
      </c>
      <c r="G22" s="39">
        <f t="shared" si="0"/>
        <v>4038937</v>
      </c>
      <c r="H22" s="39">
        <f t="shared" si="0"/>
        <v>4049277</v>
      </c>
      <c r="I22" s="39">
        <f t="shared" si="0"/>
        <v>4042493</v>
      </c>
      <c r="J22" s="39">
        <f t="shared" si="0"/>
        <v>12130707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12130707</v>
      </c>
      <c r="X22" s="39">
        <f t="shared" si="0"/>
        <v>28071606</v>
      </c>
      <c r="Y22" s="39">
        <f t="shared" si="0"/>
        <v>-15940899</v>
      </c>
      <c r="Z22" s="40">
        <f>+IF(X22&lt;&gt;0,+(Y22/X22)*100,0)</f>
        <v>-56.786558631522546</v>
      </c>
      <c r="AA22" s="37">
        <f>SUM(AA5:AA21)</f>
        <v>112525351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23531297</v>
      </c>
      <c r="D25" s="6">
        <v>0</v>
      </c>
      <c r="E25" s="7">
        <v>37975000</v>
      </c>
      <c r="F25" s="8">
        <v>37975000</v>
      </c>
      <c r="G25" s="8">
        <v>2969227</v>
      </c>
      <c r="H25" s="8">
        <v>2887522</v>
      </c>
      <c r="I25" s="8">
        <v>3293625</v>
      </c>
      <c r="J25" s="8">
        <v>9150374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9150374</v>
      </c>
      <c r="X25" s="8">
        <v>8415165</v>
      </c>
      <c r="Y25" s="8">
        <v>735209</v>
      </c>
      <c r="Z25" s="2">
        <v>8.74</v>
      </c>
      <c r="AA25" s="6">
        <v>37975000</v>
      </c>
    </row>
    <row r="26" spans="1:27" ht="13.5">
      <c r="A26" s="29" t="s">
        <v>52</v>
      </c>
      <c r="B26" s="28"/>
      <c r="C26" s="6">
        <v>3190517</v>
      </c>
      <c r="D26" s="6">
        <v>0</v>
      </c>
      <c r="E26" s="7">
        <v>3700000</v>
      </c>
      <c r="F26" s="8">
        <v>3700000</v>
      </c>
      <c r="G26" s="8">
        <v>258407</v>
      </c>
      <c r="H26" s="8">
        <v>258407</v>
      </c>
      <c r="I26" s="8">
        <v>258441</v>
      </c>
      <c r="J26" s="8">
        <v>775255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775255</v>
      </c>
      <c r="X26" s="8">
        <v>925041</v>
      </c>
      <c r="Y26" s="8">
        <v>-149786</v>
      </c>
      <c r="Z26" s="2">
        <v>-16.19</v>
      </c>
      <c r="AA26" s="6">
        <v>3700000</v>
      </c>
    </row>
    <row r="27" spans="1:27" ht="13.5">
      <c r="A27" s="29" t="s">
        <v>53</v>
      </c>
      <c r="B27" s="28"/>
      <c r="C27" s="6">
        <v>5433125</v>
      </c>
      <c r="D27" s="6">
        <v>0</v>
      </c>
      <c r="E27" s="7">
        <v>2915000</v>
      </c>
      <c r="F27" s="8">
        <v>2915000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728742</v>
      </c>
      <c r="Y27" s="8">
        <v>-728742</v>
      </c>
      <c r="Z27" s="2">
        <v>-100</v>
      </c>
      <c r="AA27" s="6">
        <v>2915000</v>
      </c>
    </row>
    <row r="28" spans="1:27" ht="13.5">
      <c r="A28" s="29" t="s">
        <v>54</v>
      </c>
      <c r="B28" s="28"/>
      <c r="C28" s="6">
        <v>18248545</v>
      </c>
      <c r="D28" s="6">
        <v>0</v>
      </c>
      <c r="E28" s="7">
        <v>11700000</v>
      </c>
      <c r="F28" s="8">
        <v>11700000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1688247</v>
      </c>
      <c r="Y28" s="8">
        <v>-1688247</v>
      </c>
      <c r="Z28" s="2">
        <v>-100</v>
      </c>
      <c r="AA28" s="6">
        <v>11700000</v>
      </c>
    </row>
    <row r="29" spans="1:27" ht="13.5">
      <c r="A29" s="29" t="s">
        <v>55</v>
      </c>
      <c r="B29" s="28"/>
      <c r="C29" s="6">
        <v>585176</v>
      </c>
      <c r="D29" s="6">
        <v>0</v>
      </c>
      <c r="E29" s="7">
        <v>125000</v>
      </c>
      <c r="F29" s="8">
        <v>125000</v>
      </c>
      <c r="G29" s="8">
        <v>0</v>
      </c>
      <c r="H29" s="8">
        <v>0</v>
      </c>
      <c r="I29" s="8">
        <v>90</v>
      </c>
      <c r="J29" s="8">
        <v>90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</v>
      </c>
      <c r="X29" s="8">
        <v>31368</v>
      </c>
      <c r="Y29" s="8">
        <v>-31278</v>
      </c>
      <c r="Z29" s="2">
        <v>-99.71</v>
      </c>
      <c r="AA29" s="6">
        <v>125000</v>
      </c>
    </row>
    <row r="30" spans="1:27" ht="13.5">
      <c r="A30" s="29" t="s">
        <v>56</v>
      </c>
      <c r="B30" s="28"/>
      <c r="C30" s="6">
        <v>22663930</v>
      </c>
      <c r="D30" s="6">
        <v>0</v>
      </c>
      <c r="E30" s="7">
        <v>24109000</v>
      </c>
      <c r="F30" s="8">
        <v>24109000</v>
      </c>
      <c r="G30" s="8">
        <v>112353</v>
      </c>
      <c r="H30" s="8">
        <v>3923499</v>
      </c>
      <c r="I30" s="8">
        <v>2576636</v>
      </c>
      <c r="J30" s="8">
        <v>6612488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6612488</v>
      </c>
      <c r="X30" s="8">
        <v>602724</v>
      </c>
      <c r="Y30" s="8">
        <v>6009764</v>
      </c>
      <c r="Z30" s="2">
        <v>997.1</v>
      </c>
      <c r="AA30" s="6">
        <v>24109000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4653691</v>
      </c>
      <c r="D32" s="6">
        <v>0</v>
      </c>
      <c r="E32" s="7">
        <v>4949000</v>
      </c>
      <c r="F32" s="8">
        <v>4949000</v>
      </c>
      <c r="G32" s="8">
        <v>566571</v>
      </c>
      <c r="H32" s="8">
        <v>1022486</v>
      </c>
      <c r="I32" s="8">
        <v>150289</v>
      </c>
      <c r="J32" s="8">
        <v>1739346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1739346</v>
      </c>
      <c r="X32" s="8">
        <v>0</v>
      </c>
      <c r="Y32" s="8">
        <v>1739346</v>
      </c>
      <c r="Z32" s="2">
        <v>0</v>
      </c>
      <c r="AA32" s="6">
        <v>4949000</v>
      </c>
    </row>
    <row r="33" spans="1:27" ht="13.5">
      <c r="A33" s="29" t="s">
        <v>59</v>
      </c>
      <c r="B33" s="28"/>
      <c r="C33" s="6">
        <v>6619301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24481548</v>
      </c>
      <c r="D34" s="6">
        <v>0</v>
      </c>
      <c r="E34" s="7">
        <v>35226000</v>
      </c>
      <c r="F34" s="8">
        <v>35226000</v>
      </c>
      <c r="G34" s="8">
        <v>601489</v>
      </c>
      <c r="H34" s="8">
        <v>1095058</v>
      </c>
      <c r="I34" s="8">
        <v>1576771</v>
      </c>
      <c r="J34" s="8">
        <v>3273318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3273318</v>
      </c>
      <c r="X34" s="8">
        <v>0</v>
      </c>
      <c r="Y34" s="8">
        <v>3273318</v>
      </c>
      <c r="Z34" s="2">
        <v>0</v>
      </c>
      <c r="AA34" s="6">
        <v>35226000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109407130</v>
      </c>
      <c r="D36" s="37">
        <f>SUM(D25:D35)</f>
        <v>0</v>
      </c>
      <c r="E36" s="38">
        <f t="shared" si="1"/>
        <v>120699000</v>
      </c>
      <c r="F36" s="39">
        <f t="shared" si="1"/>
        <v>120699000</v>
      </c>
      <c r="G36" s="39">
        <f t="shared" si="1"/>
        <v>4508047</v>
      </c>
      <c r="H36" s="39">
        <f t="shared" si="1"/>
        <v>9186972</v>
      </c>
      <c r="I36" s="39">
        <f t="shared" si="1"/>
        <v>7855852</v>
      </c>
      <c r="J36" s="39">
        <f t="shared" si="1"/>
        <v>21550871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21550871</v>
      </c>
      <c r="X36" s="39">
        <f t="shared" si="1"/>
        <v>12391287</v>
      </c>
      <c r="Y36" s="39">
        <f t="shared" si="1"/>
        <v>9159584</v>
      </c>
      <c r="Z36" s="40">
        <f>+IF(X36&lt;&gt;0,+(Y36/X36)*100,0)</f>
        <v>73.91955331193604</v>
      </c>
      <c r="AA36" s="37">
        <f>SUM(AA25:AA35)</f>
        <v>120699000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-1827786</v>
      </c>
      <c r="D38" s="50">
        <f>+D22-D36</f>
        <v>0</v>
      </c>
      <c r="E38" s="51">
        <f t="shared" si="2"/>
        <v>-8173649</v>
      </c>
      <c r="F38" s="52">
        <f t="shared" si="2"/>
        <v>-8173649</v>
      </c>
      <c r="G38" s="52">
        <f t="shared" si="2"/>
        <v>-469110</v>
      </c>
      <c r="H38" s="52">
        <f t="shared" si="2"/>
        <v>-5137695</v>
      </c>
      <c r="I38" s="52">
        <f t="shared" si="2"/>
        <v>-3813359</v>
      </c>
      <c r="J38" s="52">
        <f t="shared" si="2"/>
        <v>-9420164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-9420164</v>
      </c>
      <c r="X38" s="52">
        <f>IF(F22=F36,0,X22-X36)</f>
        <v>15680319</v>
      </c>
      <c r="Y38" s="52">
        <f t="shared" si="2"/>
        <v>-25100483</v>
      </c>
      <c r="Z38" s="53">
        <f>+IF(X38&lt;&gt;0,+(Y38/X38)*100,0)</f>
        <v>-160.07635431396517</v>
      </c>
      <c r="AA38" s="50">
        <f>+AA22-AA36</f>
        <v>-8173649</v>
      </c>
    </row>
    <row r="39" spans="1:27" ht="13.5">
      <c r="A39" s="27" t="s">
        <v>64</v>
      </c>
      <c r="B39" s="33"/>
      <c r="C39" s="6">
        <v>22528553</v>
      </c>
      <c r="D39" s="6">
        <v>0</v>
      </c>
      <c r="E39" s="7">
        <v>35889000</v>
      </c>
      <c r="F39" s="8">
        <v>35889000</v>
      </c>
      <c r="G39" s="8">
        <v>3877000</v>
      </c>
      <c r="H39" s="8">
        <v>0</v>
      </c>
      <c r="I39" s="8">
        <v>0</v>
      </c>
      <c r="J39" s="8">
        <v>3877000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3877000</v>
      </c>
      <c r="X39" s="8">
        <v>8972250</v>
      </c>
      <c r="Y39" s="8">
        <v>-5095250</v>
      </c>
      <c r="Z39" s="2">
        <v>-56.79</v>
      </c>
      <c r="AA39" s="6">
        <v>35889000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20700767</v>
      </c>
      <c r="D42" s="59">
        <f>SUM(D38:D41)</f>
        <v>0</v>
      </c>
      <c r="E42" s="60">
        <f t="shared" si="3"/>
        <v>27715351</v>
      </c>
      <c r="F42" s="61">
        <f t="shared" si="3"/>
        <v>27715351</v>
      </c>
      <c r="G42" s="61">
        <f t="shared" si="3"/>
        <v>3407890</v>
      </c>
      <c r="H42" s="61">
        <f t="shared" si="3"/>
        <v>-5137695</v>
      </c>
      <c r="I42" s="61">
        <f t="shared" si="3"/>
        <v>-3813359</v>
      </c>
      <c r="J42" s="61">
        <f t="shared" si="3"/>
        <v>-5543164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-5543164</v>
      </c>
      <c r="X42" s="61">
        <f t="shared" si="3"/>
        <v>24652569</v>
      </c>
      <c r="Y42" s="61">
        <f t="shared" si="3"/>
        <v>-30195733</v>
      </c>
      <c r="Z42" s="62">
        <f>+IF(X42&lt;&gt;0,+(Y42/X42)*100,0)</f>
        <v>-122.48513735018854</v>
      </c>
      <c r="AA42" s="59">
        <f>SUM(AA38:AA41)</f>
        <v>27715351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20700767</v>
      </c>
      <c r="D44" s="67">
        <f>+D42-D43</f>
        <v>0</v>
      </c>
      <c r="E44" s="68">
        <f t="shared" si="4"/>
        <v>27715351</v>
      </c>
      <c r="F44" s="69">
        <f t="shared" si="4"/>
        <v>27715351</v>
      </c>
      <c r="G44" s="69">
        <f t="shared" si="4"/>
        <v>3407890</v>
      </c>
      <c r="H44" s="69">
        <f t="shared" si="4"/>
        <v>-5137695</v>
      </c>
      <c r="I44" s="69">
        <f t="shared" si="4"/>
        <v>-3813359</v>
      </c>
      <c r="J44" s="69">
        <f t="shared" si="4"/>
        <v>-5543164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-5543164</v>
      </c>
      <c r="X44" s="69">
        <f t="shared" si="4"/>
        <v>24652569</v>
      </c>
      <c r="Y44" s="69">
        <f t="shared" si="4"/>
        <v>-30195733</v>
      </c>
      <c r="Z44" s="70">
        <f>+IF(X44&lt;&gt;0,+(Y44/X44)*100,0)</f>
        <v>-122.48513735018854</v>
      </c>
      <c r="AA44" s="67">
        <f>+AA42-AA43</f>
        <v>27715351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20700767</v>
      </c>
      <c r="D46" s="59">
        <f>SUM(D44:D45)</f>
        <v>0</v>
      </c>
      <c r="E46" s="60">
        <f t="shared" si="5"/>
        <v>27715351</v>
      </c>
      <c r="F46" s="61">
        <f t="shared" si="5"/>
        <v>27715351</v>
      </c>
      <c r="G46" s="61">
        <f t="shared" si="5"/>
        <v>3407890</v>
      </c>
      <c r="H46" s="61">
        <f t="shared" si="5"/>
        <v>-5137695</v>
      </c>
      <c r="I46" s="61">
        <f t="shared" si="5"/>
        <v>-3813359</v>
      </c>
      <c r="J46" s="61">
        <f t="shared" si="5"/>
        <v>-5543164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-5543164</v>
      </c>
      <c r="X46" s="61">
        <f t="shared" si="5"/>
        <v>24652569</v>
      </c>
      <c r="Y46" s="61">
        <f t="shared" si="5"/>
        <v>-30195733</v>
      </c>
      <c r="Z46" s="62">
        <f>+IF(X46&lt;&gt;0,+(Y46/X46)*100,0)</f>
        <v>-122.48513735018854</v>
      </c>
      <c r="AA46" s="59">
        <f>SUM(AA44:AA45)</f>
        <v>27715351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20700767</v>
      </c>
      <c r="D48" s="75">
        <f>SUM(D46:D47)</f>
        <v>0</v>
      </c>
      <c r="E48" s="76">
        <f t="shared" si="6"/>
        <v>27715351</v>
      </c>
      <c r="F48" s="77">
        <f t="shared" si="6"/>
        <v>27715351</v>
      </c>
      <c r="G48" s="77">
        <f t="shared" si="6"/>
        <v>3407890</v>
      </c>
      <c r="H48" s="78">
        <f t="shared" si="6"/>
        <v>-5137695</v>
      </c>
      <c r="I48" s="78">
        <f t="shared" si="6"/>
        <v>-3813359</v>
      </c>
      <c r="J48" s="78">
        <f t="shared" si="6"/>
        <v>-5543164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-5543164</v>
      </c>
      <c r="X48" s="78">
        <f t="shared" si="6"/>
        <v>24652569</v>
      </c>
      <c r="Y48" s="78">
        <f t="shared" si="6"/>
        <v>-30195733</v>
      </c>
      <c r="Z48" s="79">
        <f>+IF(X48&lt;&gt;0,+(Y48/X48)*100,0)</f>
        <v>-122.48513735018854</v>
      </c>
      <c r="AA48" s="80">
        <f>SUM(AA46:AA47)</f>
        <v>27715351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51192830</v>
      </c>
      <c r="F5" s="8">
        <v>51192830</v>
      </c>
      <c r="G5" s="8">
        <v>8721678</v>
      </c>
      <c r="H5" s="8">
        <v>2538617</v>
      </c>
      <c r="I5" s="8">
        <v>3589416</v>
      </c>
      <c r="J5" s="8">
        <v>14849711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14849711</v>
      </c>
      <c r="X5" s="8">
        <v>11836771</v>
      </c>
      <c r="Y5" s="8">
        <v>3012940</v>
      </c>
      <c r="Z5" s="2">
        <v>25.45</v>
      </c>
      <c r="AA5" s="6">
        <v>51192830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250253258</v>
      </c>
      <c r="F7" s="8">
        <v>250253258</v>
      </c>
      <c r="G7" s="8">
        <v>18486542</v>
      </c>
      <c r="H7" s="8">
        <v>23475519</v>
      </c>
      <c r="I7" s="8">
        <v>21236565</v>
      </c>
      <c r="J7" s="8">
        <v>63198626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63198626</v>
      </c>
      <c r="X7" s="8">
        <v>63520000</v>
      </c>
      <c r="Y7" s="8">
        <v>-321374</v>
      </c>
      <c r="Z7" s="2">
        <v>-0.51</v>
      </c>
      <c r="AA7" s="6">
        <v>250253258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87317231</v>
      </c>
      <c r="F8" s="8">
        <v>87317231</v>
      </c>
      <c r="G8" s="8">
        <v>5900365</v>
      </c>
      <c r="H8" s="8">
        <v>6012036</v>
      </c>
      <c r="I8" s="8">
        <v>7104722</v>
      </c>
      <c r="J8" s="8">
        <v>19017123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19017123</v>
      </c>
      <c r="X8" s="8">
        <v>22506000</v>
      </c>
      <c r="Y8" s="8">
        <v>-3488877</v>
      </c>
      <c r="Z8" s="2">
        <v>-15.5</v>
      </c>
      <c r="AA8" s="6">
        <v>87317231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24480850</v>
      </c>
      <c r="F9" s="8">
        <v>24480850</v>
      </c>
      <c r="G9" s="8">
        <v>2130497</v>
      </c>
      <c r="H9" s="8">
        <v>2131489</v>
      </c>
      <c r="I9" s="8">
        <v>2126438</v>
      </c>
      <c r="J9" s="8">
        <v>6388424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6388424</v>
      </c>
      <c r="X9" s="8">
        <v>6120000</v>
      </c>
      <c r="Y9" s="8">
        <v>268424</v>
      </c>
      <c r="Z9" s="2">
        <v>4.39</v>
      </c>
      <c r="AA9" s="6">
        <v>24480850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16878080</v>
      </c>
      <c r="F10" s="30">
        <v>16878080</v>
      </c>
      <c r="G10" s="30">
        <v>1421878</v>
      </c>
      <c r="H10" s="30">
        <v>1423187</v>
      </c>
      <c r="I10" s="30">
        <v>1417627</v>
      </c>
      <c r="J10" s="30">
        <v>4262692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4262692</v>
      </c>
      <c r="X10" s="30">
        <v>4441000</v>
      </c>
      <c r="Y10" s="30">
        <v>-178308</v>
      </c>
      <c r="Z10" s="31">
        <v>-4.02</v>
      </c>
      <c r="AA10" s="32">
        <v>16878080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3301274</v>
      </c>
      <c r="F12" s="8">
        <v>3301274</v>
      </c>
      <c r="G12" s="8">
        <v>115799</v>
      </c>
      <c r="H12" s="8">
        <v>218082</v>
      </c>
      <c r="I12" s="8">
        <v>217296</v>
      </c>
      <c r="J12" s="8">
        <v>551177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551177</v>
      </c>
      <c r="X12" s="8">
        <v>1309614</v>
      </c>
      <c r="Y12" s="8">
        <v>-758437</v>
      </c>
      <c r="Z12" s="2">
        <v>-57.91</v>
      </c>
      <c r="AA12" s="6">
        <v>3301274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530000</v>
      </c>
      <c r="F13" s="8">
        <v>530000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112928</v>
      </c>
      <c r="Y13" s="8">
        <v>-112928</v>
      </c>
      <c r="Z13" s="2">
        <v>-100</v>
      </c>
      <c r="AA13" s="6">
        <v>530000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4000000</v>
      </c>
      <c r="F14" s="8">
        <v>4000000</v>
      </c>
      <c r="G14" s="8">
        <v>496962</v>
      </c>
      <c r="H14" s="8">
        <v>512182</v>
      </c>
      <c r="I14" s="8">
        <v>516976</v>
      </c>
      <c r="J14" s="8">
        <v>1526120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1526120</v>
      </c>
      <c r="X14" s="8">
        <v>1251000</v>
      </c>
      <c r="Y14" s="8">
        <v>275120</v>
      </c>
      <c r="Z14" s="2">
        <v>21.99</v>
      </c>
      <c r="AA14" s="6">
        <v>4000000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906948</v>
      </c>
      <c r="F16" s="8">
        <v>906948</v>
      </c>
      <c r="G16" s="8">
        <v>74102</v>
      </c>
      <c r="H16" s="8">
        <v>53490</v>
      </c>
      <c r="I16" s="8">
        <v>75096</v>
      </c>
      <c r="J16" s="8">
        <v>202688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202688</v>
      </c>
      <c r="X16" s="8">
        <v>271386</v>
      </c>
      <c r="Y16" s="8">
        <v>-68698</v>
      </c>
      <c r="Z16" s="2">
        <v>-25.31</v>
      </c>
      <c r="AA16" s="6">
        <v>906948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705000</v>
      </c>
      <c r="F19" s="8">
        <v>705000</v>
      </c>
      <c r="G19" s="8">
        <v>66220000</v>
      </c>
      <c r="H19" s="8">
        <v>0</v>
      </c>
      <c r="I19" s="8">
        <v>0</v>
      </c>
      <c r="J19" s="8">
        <v>66220000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66220000</v>
      </c>
      <c r="X19" s="8">
        <v>69728000</v>
      </c>
      <c r="Y19" s="8">
        <v>-3508000</v>
      </c>
      <c r="Z19" s="2">
        <v>-5.03</v>
      </c>
      <c r="AA19" s="6">
        <v>705000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8004711</v>
      </c>
      <c r="F20" s="30">
        <v>8004711</v>
      </c>
      <c r="G20" s="30">
        <v>1165040</v>
      </c>
      <c r="H20" s="30">
        <v>521589</v>
      </c>
      <c r="I20" s="30">
        <v>584192</v>
      </c>
      <c r="J20" s="30">
        <v>2270821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2270821</v>
      </c>
      <c r="X20" s="30">
        <v>2357000</v>
      </c>
      <c r="Y20" s="30">
        <v>-86179</v>
      </c>
      <c r="Z20" s="31">
        <v>-3.66</v>
      </c>
      <c r="AA20" s="32">
        <v>8004711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447570182</v>
      </c>
      <c r="F22" s="39">
        <f t="shared" si="0"/>
        <v>447570182</v>
      </c>
      <c r="G22" s="39">
        <f t="shared" si="0"/>
        <v>104732863</v>
      </c>
      <c r="H22" s="39">
        <f t="shared" si="0"/>
        <v>36886191</v>
      </c>
      <c r="I22" s="39">
        <f t="shared" si="0"/>
        <v>36868328</v>
      </c>
      <c r="J22" s="39">
        <f t="shared" si="0"/>
        <v>178487382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178487382</v>
      </c>
      <c r="X22" s="39">
        <f t="shared" si="0"/>
        <v>183453699</v>
      </c>
      <c r="Y22" s="39">
        <f t="shared" si="0"/>
        <v>-4966317</v>
      </c>
      <c r="Z22" s="40">
        <f>+IF(X22&lt;&gt;0,+(Y22/X22)*100,0)</f>
        <v>-2.7071228473839604</v>
      </c>
      <c r="AA22" s="37">
        <f>SUM(AA5:AA21)</f>
        <v>447570182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187362817</v>
      </c>
      <c r="F25" s="8">
        <v>187362817</v>
      </c>
      <c r="G25" s="8">
        <v>13576501</v>
      </c>
      <c r="H25" s="8">
        <v>13478698</v>
      </c>
      <c r="I25" s="8">
        <v>13465085</v>
      </c>
      <c r="J25" s="8">
        <v>40520284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40520284</v>
      </c>
      <c r="X25" s="8">
        <v>54030000</v>
      </c>
      <c r="Y25" s="8">
        <v>-13509716</v>
      </c>
      <c r="Z25" s="2">
        <v>-25</v>
      </c>
      <c r="AA25" s="6">
        <v>187362817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17412000</v>
      </c>
      <c r="F26" s="8">
        <v>17412000</v>
      </c>
      <c r="G26" s="8">
        <v>1355620</v>
      </c>
      <c r="H26" s="8">
        <v>1356812</v>
      </c>
      <c r="I26" s="8">
        <v>1376518</v>
      </c>
      <c r="J26" s="8">
        <v>4088950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4088950</v>
      </c>
      <c r="X26" s="8">
        <v>3960000</v>
      </c>
      <c r="Y26" s="8">
        <v>128950</v>
      </c>
      <c r="Z26" s="2">
        <v>3.26</v>
      </c>
      <c r="AA26" s="6">
        <v>17412000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3000000</v>
      </c>
      <c r="Y27" s="8">
        <v>-3000000</v>
      </c>
      <c r="Z27" s="2">
        <v>-100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24000000</v>
      </c>
      <c r="F28" s="8">
        <v>24000000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6000000</v>
      </c>
      <c r="Y28" s="8">
        <v>-6000000</v>
      </c>
      <c r="Z28" s="2">
        <v>-100</v>
      </c>
      <c r="AA28" s="6">
        <v>24000000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191136528</v>
      </c>
      <c r="F30" s="8">
        <v>191136528</v>
      </c>
      <c r="G30" s="8">
        <v>100703</v>
      </c>
      <c r="H30" s="8">
        <v>23861866</v>
      </c>
      <c r="I30" s="8">
        <v>22374919</v>
      </c>
      <c r="J30" s="8">
        <v>46337488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46337488</v>
      </c>
      <c r="X30" s="8">
        <v>48000000</v>
      </c>
      <c r="Y30" s="8">
        <v>-1662512</v>
      </c>
      <c r="Z30" s="2">
        <v>-3.46</v>
      </c>
      <c r="AA30" s="6">
        <v>191136528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47688388</v>
      </c>
      <c r="F31" s="8">
        <v>47688388</v>
      </c>
      <c r="G31" s="8">
        <v>325714</v>
      </c>
      <c r="H31" s="8">
        <v>3935810</v>
      </c>
      <c r="I31" s="8">
        <v>1606506</v>
      </c>
      <c r="J31" s="8">
        <v>5868030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5868030</v>
      </c>
      <c r="X31" s="8">
        <v>0</v>
      </c>
      <c r="Y31" s="8">
        <v>5868030</v>
      </c>
      <c r="Z31" s="2">
        <v>0</v>
      </c>
      <c r="AA31" s="6">
        <v>47688388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11540091</v>
      </c>
      <c r="F32" s="8">
        <v>11540091</v>
      </c>
      <c r="G32" s="8">
        <v>132142</v>
      </c>
      <c r="H32" s="8">
        <v>1050855</v>
      </c>
      <c r="I32" s="8">
        <v>1060590</v>
      </c>
      <c r="J32" s="8">
        <v>2243587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2243587</v>
      </c>
      <c r="X32" s="8">
        <v>3048000</v>
      </c>
      <c r="Y32" s="8">
        <v>-804413</v>
      </c>
      <c r="Z32" s="2">
        <v>-26.39</v>
      </c>
      <c r="AA32" s="6">
        <v>11540091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94316643</v>
      </c>
      <c r="F34" s="8">
        <v>94316643</v>
      </c>
      <c r="G34" s="8">
        <v>5043771</v>
      </c>
      <c r="H34" s="8">
        <v>-124142</v>
      </c>
      <c r="I34" s="8">
        <v>6145670</v>
      </c>
      <c r="J34" s="8">
        <v>11065299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11065299</v>
      </c>
      <c r="X34" s="8">
        <v>23208000</v>
      </c>
      <c r="Y34" s="8">
        <v>-12142701</v>
      </c>
      <c r="Z34" s="2">
        <v>-52.32</v>
      </c>
      <c r="AA34" s="6">
        <v>94316643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573456467</v>
      </c>
      <c r="F36" s="39">
        <f t="shared" si="1"/>
        <v>573456467</v>
      </c>
      <c r="G36" s="39">
        <f t="shared" si="1"/>
        <v>20534451</v>
      </c>
      <c r="H36" s="39">
        <f t="shared" si="1"/>
        <v>43559899</v>
      </c>
      <c r="I36" s="39">
        <f t="shared" si="1"/>
        <v>46029288</v>
      </c>
      <c r="J36" s="39">
        <f t="shared" si="1"/>
        <v>110123638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110123638</v>
      </c>
      <c r="X36" s="39">
        <f t="shared" si="1"/>
        <v>141246000</v>
      </c>
      <c r="Y36" s="39">
        <f t="shared" si="1"/>
        <v>-31122362</v>
      </c>
      <c r="Z36" s="40">
        <f>+IF(X36&lt;&gt;0,+(Y36/X36)*100,0)</f>
        <v>-22.034154595528367</v>
      </c>
      <c r="AA36" s="37">
        <f>SUM(AA25:AA35)</f>
        <v>573456467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-125886285</v>
      </c>
      <c r="F38" s="52">
        <f t="shared" si="2"/>
        <v>-125886285</v>
      </c>
      <c r="G38" s="52">
        <f t="shared" si="2"/>
        <v>84198412</v>
      </c>
      <c r="H38" s="52">
        <f t="shared" si="2"/>
        <v>-6673708</v>
      </c>
      <c r="I38" s="52">
        <f t="shared" si="2"/>
        <v>-9160960</v>
      </c>
      <c r="J38" s="52">
        <f t="shared" si="2"/>
        <v>68363744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68363744</v>
      </c>
      <c r="X38" s="52">
        <f>IF(F22=F36,0,X22-X36)</f>
        <v>42207699</v>
      </c>
      <c r="Y38" s="52">
        <f t="shared" si="2"/>
        <v>26156045</v>
      </c>
      <c r="Z38" s="53">
        <f>+IF(X38&lt;&gt;0,+(Y38/X38)*100,0)</f>
        <v>61.969843463866624</v>
      </c>
      <c r="AA38" s="50">
        <f>+AA22-AA36</f>
        <v>-125886285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-125886285</v>
      </c>
      <c r="F42" s="61">
        <f t="shared" si="3"/>
        <v>-125886285</v>
      </c>
      <c r="G42" s="61">
        <f t="shared" si="3"/>
        <v>84198412</v>
      </c>
      <c r="H42" s="61">
        <f t="shared" si="3"/>
        <v>-6673708</v>
      </c>
      <c r="I42" s="61">
        <f t="shared" si="3"/>
        <v>-9160960</v>
      </c>
      <c r="J42" s="61">
        <f t="shared" si="3"/>
        <v>68363744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68363744</v>
      </c>
      <c r="X42" s="61">
        <f t="shared" si="3"/>
        <v>42207699</v>
      </c>
      <c r="Y42" s="61">
        <f t="shared" si="3"/>
        <v>26156045</v>
      </c>
      <c r="Z42" s="62">
        <f>+IF(X42&lt;&gt;0,+(Y42/X42)*100,0)</f>
        <v>61.969843463866624</v>
      </c>
      <c r="AA42" s="59">
        <f>SUM(AA38:AA41)</f>
        <v>-125886285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-125886285</v>
      </c>
      <c r="F44" s="69">
        <f t="shared" si="4"/>
        <v>-125886285</v>
      </c>
      <c r="G44" s="69">
        <f t="shared" si="4"/>
        <v>84198412</v>
      </c>
      <c r="H44" s="69">
        <f t="shared" si="4"/>
        <v>-6673708</v>
      </c>
      <c r="I44" s="69">
        <f t="shared" si="4"/>
        <v>-9160960</v>
      </c>
      <c r="J44" s="69">
        <f t="shared" si="4"/>
        <v>68363744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68363744</v>
      </c>
      <c r="X44" s="69">
        <f t="shared" si="4"/>
        <v>42207699</v>
      </c>
      <c r="Y44" s="69">
        <f t="shared" si="4"/>
        <v>26156045</v>
      </c>
      <c r="Z44" s="70">
        <f>+IF(X44&lt;&gt;0,+(Y44/X44)*100,0)</f>
        <v>61.969843463866624</v>
      </c>
      <c r="AA44" s="67">
        <f>+AA42-AA43</f>
        <v>-125886285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-125886285</v>
      </c>
      <c r="F46" s="61">
        <f t="shared" si="5"/>
        <v>-125886285</v>
      </c>
      <c r="G46" s="61">
        <f t="shared" si="5"/>
        <v>84198412</v>
      </c>
      <c r="H46" s="61">
        <f t="shared" si="5"/>
        <v>-6673708</v>
      </c>
      <c r="I46" s="61">
        <f t="shared" si="5"/>
        <v>-9160960</v>
      </c>
      <c r="J46" s="61">
        <f t="shared" si="5"/>
        <v>68363744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68363744</v>
      </c>
      <c r="X46" s="61">
        <f t="shared" si="5"/>
        <v>42207699</v>
      </c>
      <c r="Y46" s="61">
        <f t="shared" si="5"/>
        <v>26156045</v>
      </c>
      <c r="Z46" s="62">
        <f>+IF(X46&lt;&gt;0,+(Y46/X46)*100,0)</f>
        <v>61.969843463866624</v>
      </c>
      <c r="AA46" s="59">
        <f>SUM(AA44:AA45)</f>
        <v>-125886285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-125886285</v>
      </c>
      <c r="F48" s="77">
        <f t="shared" si="6"/>
        <v>-125886285</v>
      </c>
      <c r="G48" s="77">
        <f t="shared" si="6"/>
        <v>84198412</v>
      </c>
      <c r="H48" s="78">
        <f t="shared" si="6"/>
        <v>-6673708</v>
      </c>
      <c r="I48" s="78">
        <f t="shared" si="6"/>
        <v>-9160960</v>
      </c>
      <c r="J48" s="78">
        <f t="shared" si="6"/>
        <v>68363744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68363744</v>
      </c>
      <c r="X48" s="78">
        <f t="shared" si="6"/>
        <v>42207699</v>
      </c>
      <c r="Y48" s="78">
        <f t="shared" si="6"/>
        <v>26156045</v>
      </c>
      <c r="Z48" s="79">
        <f>+IF(X48&lt;&gt;0,+(Y48/X48)*100,0)</f>
        <v>61.969843463866624</v>
      </c>
      <c r="AA48" s="80">
        <f>SUM(AA46:AA47)</f>
        <v>-125886285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42923019</v>
      </c>
      <c r="D5" s="6">
        <v>0</v>
      </c>
      <c r="E5" s="7">
        <v>51296513</v>
      </c>
      <c r="F5" s="8">
        <v>51296513</v>
      </c>
      <c r="G5" s="8">
        <v>5217379</v>
      </c>
      <c r="H5" s="8">
        <v>5221145</v>
      </c>
      <c r="I5" s="8">
        <v>5433782</v>
      </c>
      <c r="J5" s="8">
        <v>15872306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15872306</v>
      </c>
      <c r="X5" s="8">
        <v>12824250</v>
      </c>
      <c r="Y5" s="8">
        <v>3048056</v>
      </c>
      <c r="Z5" s="2">
        <v>23.77</v>
      </c>
      <c r="AA5" s="6">
        <v>51296513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126135803</v>
      </c>
      <c r="D7" s="6">
        <v>0</v>
      </c>
      <c r="E7" s="7">
        <v>145556988</v>
      </c>
      <c r="F7" s="8">
        <v>145556988</v>
      </c>
      <c r="G7" s="8">
        <v>12156720</v>
      </c>
      <c r="H7" s="8">
        <v>11041047</v>
      </c>
      <c r="I7" s="8">
        <v>15250374</v>
      </c>
      <c r="J7" s="8">
        <v>38448141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38448141</v>
      </c>
      <c r="X7" s="8">
        <v>38462537</v>
      </c>
      <c r="Y7" s="8">
        <v>-14396</v>
      </c>
      <c r="Z7" s="2">
        <v>-0.04</v>
      </c>
      <c r="AA7" s="6">
        <v>145556988</v>
      </c>
    </row>
    <row r="8" spans="1:27" ht="13.5">
      <c r="A8" s="29" t="s">
        <v>35</v>
      </c>
      <c r="B8" s="28"/>
      <c r="C8" s="6">
        <v>134473678</v>
      </c>
      <c r="D8" s="6">
        <v>0</v>
      </c>
      <c r="E8" s="7">
        <v>40110508</v>
      </c>
      <c r="F8" s="8">
        <v>40110508</v>
      </c>
      <c r="G8" s="8">
        <v>-13898345</v>
      </c>
      <c r="H8" s="8">
        <v>3693237</v>
      </c>
      <c r="I8" s="8">
        <v>4604391</v>
      </c>
      <c r="J8" s="8">
        <v>-5600717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-5600717</v>
      </c>
      <c r="X8" s="8">
        <v>8841085</v>
      </c>
      <c r="Y8" s="8">
        <v>-14441802</v>
      </c>
      <c r="Z8" s="2">
        <v>-163.35</v>
      </c>
      <c r="AA8" s="6">
        <v>40110508</v>
      </c>
    </row>
    <row r="9" spans="1:27" ht="13.5">
      <c r="A9" s="29" t="s">
        <v>36</v>
      </c>
      <c r="B9" s="28"/>
      <c r="C9" s="6">
        <v>25997562</v>
      </c>
      <c r="D9" s="6">
        <v>0</v>
      </c>
      <c r="E9" s="7">
        <v>37057316</v>
      </c>
      <c r="F9" s="8">
        <v>37057316</v>
      </c>
      <c r="G9" s="8">
        <v>2811705</v>
      </c>
      <c r="H9" s="8">
        <v>2894932</v>
      </c>
      <c r="I9" s="8">
        <v>2874196</v>
      </c>
      <c r="J9" s="8">
        <v>8580833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8580833</v>
      </c>
      <c r="X9" s="8">
        <v>8567713</v>
      </c>
      <c r="Y9" s="8">
        <v>13120</v>
      </c>
      <c r="Z9" s="2">
        <v>0.15</v>
      </c>
      <c r="AA9" s="6">
        <v>37057316</v>
      </c>
    </row>
    <row r="10" spans="1:27" ht="13.5">
      <c r="A10" s="29" t="s">
        <v>37</v>
      </c>
      <c r="B10" s="28"/>
      <c r="C10" s="6">
        <v>29083911</v>
      </c>
      <c r="D10" s="6">
        <v>0</v>
      </c>
      <c r="E10" s="7">
        <v>35147507</v>
      </c>
      <c r="F10" s="30">
        <v>35147507</v>
      </c>
      <c r="G10" s="30">
        <v>2653506</v>
      </c>
      <c r="H10" s="30">
        <v>2730524</v>
      </c>
      <c r="I10" s="30">
        <v>2700080</v>
      </c>
      <c r="J10" s="30">
        <v>8084110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8084110</v>
      </c>
      <c r="X10" s="30">
        <v>8206774</v>
      </c>
      <c r="Y10" s="30">
        <v>-122664</v>
      </c>
      <c r="Z10" s="31">
        <v>-1.49</v>
      </c>
      <c r="AA10" s="32">
        <v>35147507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311275</v>
      </c>
      <c r="D12" s="6">
        <v>0</v>
      </c>
      <c r="E12" s="7">
        <v>1420000</v>
      </c>
      <c r="F12" s="8">
        <v>1420000</v>
      </c>
      <c r="G12" s="8">
        <v>1636855</v>
      </c>
      <c r="H12" s="8">
        <v>19088</v>
      </c>
      <c r="I12" s="8">
        <v>114124</v>
      </c>
      <c r="J12" s="8">
        <v>1770067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1770067</v>
      </c>
      <c r="X12" s="8">
        <v>476448</v>
      </c>
      <c r="Y12" s="8">
        <v>1293619</v>
      </c>
      <c r="Z12" s="2">
        <v>271.51</v>
      </c>
      <c r="AA12" s="6">
        <v>1420000</v>
      </c>
    </row>
    <row r="13" spans="1:27" ht="13.5">
      <c r="A13" s="27" t="s">
        <v>40</v>
      </c>
      <c r="B13" s="33"/>
      <c r="C13" s="6">
        <v>2057449</v>
      </c>
      <c r="D13" s="6">
        <v>0</v>
      </c>
      <c r="E13" s="7">
        <v>2756600</v>
      </c>
      <c r="F13" s="8">
        <v>2756600</v>
      </c>
      <c r="G13" s="8">
        <v>63557</v>
      </c>
      <c r="H13" s="8">
        <v>111336</v>
      </c>
      <c r="I13" s="8">
        <v>55583</v>
      </c>
      <c r="J13" s="8">
        <v>230476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230476</v>
      </c>
      <c r="X13" s="8">
        <v>0</v>
      </c>
      <c r="Y13" s="8">
        <v>230476</v>
      </c>
      <c r="Z13" s="2">
        <v>0</v>
      </c>
      <c r="AA13" s="6">
        <v>2756600</v>
      </c>
    </row>
    <row r="14" spans="1:27" ht="13.5">
      <c r="A14" s="27" t="s">
        <v>41</v>
      </c>
      <c r="B14" s="33"/>
      <c r="C14" s="6">
        <v>28301387</v>
      </c>
      <c r="D14" s="6">
        <v>0</v>
      </c>
      <c r="E14" s="7">
        <v>2500000</v>
      </c>
      <c r="F14" s="8">
        <v>2500000</v>
      </c>
      <c r="G14" s="8">
        <v>3058261</v>
      </c>
      <c r="H14" s="8">
        <v>3171333</v>
      </c>
      <c r="I14" s="8">
        <v>3381908</v>
      </c>
      <c r="J14" s="8">
        <v>9611502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9611502</v>
      </c>
      <c r="X14" s="8">
        <v>489212</v>
      </c>
      <c r="Y14" s="8">
        <v>9122290</v>
      </c>
      <c r="Z14" s="2">
        <v>1864.69</v>
      </c>
      <c r="AA14" s="6">
        <v>2500000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826390</v>
      </c>
      <c r="D16" s="6">
        <v>0</v>
      </c>
      <c r="E16" s="7">
        <v>1000000</v>
      </c>
      <c r="F16" s="8">
        <v>1000000</v>
      </c>
      <c r="G16" s="8">
        <v>96232</v>
      </c>
      <c r="H16" s="8">
        <v>52245</v>
      </c>
      <c r="I16" s="8">
        <v>79174</v>
      </c>
      <c r="J16" s="8">
        <v>227651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227651</v>
      </c>
      <c r="X16" s="8">
        <v>199112</v>
      </c>
      <c r="Y16" s="8">
        <v>28539</v>
      </c>
      <c r="Z16" s="2">
        <v>14.33</v>
      </c>
      <c r="AA16" s="6">
        <v>1000000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500</v>
      </c>
      <c r="F17" s="8">
        <v>500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500</v>
      </c>
      <c r="Y17" s="8">
        <v>-500</v>
      </c>
      <c r="Z17" s="2">
        <v>-100</v>
      </c>
      <c r="AA17" s="6">
        <v>500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147282325</v>
      </c>
      <c r="D19" s="6">
        <v>0</v>
      </c>
      <c r="E19" s="7">
        <v>163765000</v>
      </c>
      <c r="F19" s="8">
        <v>163765000</v>
      </c>
      <c r="G19" s="8">
        <v>65023000</v>
      </c>
      <c r="H19" s="8">
        <v>1334000</v>
      </c>
      <c r="I19" s="8">
        <v>0</v>
      </c>
      <c r="J19" s="8">
        <v>66357000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66357000</v>
      </c>
      <c r="X19" s="8">
        <v>57050923</v>
      </c>
      <c r="Y19" s="8">
        <v>9306077</v>
      </c>
      <c r="Z19" s="2">
        <v>16.31</v>
      </c>
      <c r="AA19" s="6">
        <v>163765000</v>
      </c>
    </row>
    <row r="20" spans="1:27" ht="13.5">
      <c r="A20" s="27" t="s">
        <v>47</v>
      </c>
      <c r="B20" s="33"/>
      <c r="C20" s="6">
        <v>1628684</v>
      </c>
      <c r="D20" s="6">
        <v>0</v>
      </c>
      <c r="E20" s="7">
        <v>3074000</v>
      </c>
      <c r="F20" s="30">
        <v>3074000</v>
      </c>
      <c r="G20" s="30">
        <v>126702</v>
      </c>
      <c r="H20" s="30">
        <v>198216</v>
      </c>
      <c r="I20" s="30">
        <v>216095</v>
      </c>
      <c r="J20" s="30">
        <v>541013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541013</v>
      </c>
      <c r="X20" s="30">
        <v>245512</v>
      </c>
      <c r="Y20" s="30">
        <v>295501</v>
      </c>
      <c r="Z20" s="31">
        <v>120.36</v>
      </c>
      <c r="AA20" s="32">
        <v>3074000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539021483</v>
      </c>
      <c r="D22" s="37">
        <f>SUM(D5:D21)</f>
        <v>0</v>
      </c>
      <c r="E22" s="38">
        <f t="shared" si="0"/>
        <v>483684932</v>
      </c>
      <c r="F22" s="39">
        <f t="shared" si="0"/>
        <v>483684932</v>
      </c>
      <c r="G22" s="39">
        <f t="shared" si="0"/>
        <v>78945572</v>
      </c>
      <c r="H22" s="39">
        <f t="shared" si="0"/>
        <v>30467103</v>
      </c>
      <c r="I22" s="39">
        <f t="shared" si="0"/>
        <v>34709707</v>
      </c>
      <c r="J22" s="39">
        <f t="shared" si="0"/>
        <v>144122382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144122382</v>
      </c>
      <c r="X22" s="39">
        <f t="shared" si="0"/>
        <v>135364066</v>
      </c>
      <c r="Y22" s="39">
        <f t="shared" si="0"/>
        <v>8758316</v>
      </c>
      <c r="Z22" s="40">
        <f>+IF(X22&lt;&gt;0,+(Y22/X22)*100,0)</f>
        <v>6.4701927614969845</v>
      </c>
      <c r="AA22" s="37">
        <f>SUM(AA5:AA21)</f>
        <v>483684932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175490908</v>
      </c>
      <c r="D25" s="6">
        <v>0</v>
      </c>
      <c r="E25" s="7">
        <v>138927907</v>
      </c>
      <c r="F25" s="8">
        <v>138927907</v>
      </c>
      <c r="G25" s="8">
        <v>14863395</v>
      </c>
      <c r="H25" s="8">
        <v>14686859</v>
      </c>
      <c r="I25" s="8">
        <v>15302831</v>
      </c>
      <c r="J25" s="8">
        <v>44853085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44853085</v>
      </c>
      <c r="X25" s="8">
        <v>34723749</v>
      </c>
      <c r="Y25" s="8">
        <v>10129336</v>
      </c>
      <c r="Z25" s="2">
        <v>29.17</v>
      </c>
      <c r="AA25" s="6">
        <v>138927907</v>
      </c>
    </row>
    <row r="26" spans="1:27" ht="13.5">
      <c r="A26" s="29" t="s">
        <v>52</v>
      </c>
      <c r="B26" s="28"/>
      <c r="C26" s="6">
        <v>10084329</v>
      </c>
      <c r="D26" s="6">
        <v>0</v>
      </c>
      <c r="E26" s="7">
        <v>10441707</v>
      </c>
      <c r="F26" s="8">
        <v>10441707</v>
      </c>
      <c r="G26" s="8">
        <v>842175</v>
      </c>
      <c r="H26" s="8">
        <v>843675</v>
      </c>
      <c r="I26" s="8">
        <v>843075</v>
      </c>
      <c r="J26" s="8">
        <v>2528925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2528925</v>
      </c>
      <c r="X26" s="8">
        <v>2610501</v>
      </c>
      <c r="Y26" s="8">
        <v>-81576</v>
      </c>
      <c r="Z26" s="2">
        <v>-3.12</v>
      </c>
      <c r="AA26" s="6">
        <v>10441707</v>
      </c>
    </row>
    <row r="27" spans="1:27" ht="13.5">
      <c r="A27" s="29" t="s">
        <v>53</v>
      </c>
      <c r="B27" s="28"/>
      <c r="C27" s="6">
        <v>43330759</v>
      </c>
      <c r="D27" s="6">
        <v>0</v>
      </c>
      <c r="E27" s="7">
        <v>40000000</v>
      </c>
      <c r="F27" s="8">
        <v>40000000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9999999</v>
      </c>
      <c r="Y27" s="8">
        <v>-9999999</v>
      </c>
      <c r="Z27" s="2">
        <v>-100</v>
      </c>
      <c r="AA27" s="6">
        <v>40000000</v>
      </c>
    </row>
    <row r="28" spans="1:27" ht="13.5">
      <c r="A28" s="29" t="s">
        <v>54</v>
      </c>
      <c r="B28" s="28"/>
      <c r="C28" s="6">
        <v>101495200</v>
      </c>
      <c r="D28" s="6">
        <v>0</v>
      </c>
      <c r="E28" s="7">
        <v>95000000</v>
      </c>
      <c r="F28" s="8">
        <v>95000000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23750001</v>
      </c>
      <c r="Y28" s="8">
        <v>-23750001</v>
      </c>
      <c r="Z28" s="2">
        <v>-100</v>
      </c>
      <c r="AA28" s="6">
        <v>95000000</v>
      </c>
    </row>
    <row r="29" spans="1:27" ht="13.5">
      <c r="A29" s="29" t="s">
        <v>55</v>
      </c>
      <c r="B29" s="28"/>
      <c r="C29" s="6">
        <v>1826968</v>
      </c>
      <c r="D29" s="6">
        <v>0</v>
      </c>
      <c r="E29" s="7">
        <v>3000000</v>
      </c>
      <c r="F29" s="8">
        <v>3000000</v>
      </c>
      <c r="G29" s="8">
        <v>100000</v>
      </c>
      <c r="H29" s="8">
        <v>100000</v>
      </c>
      <c r="I29" s="8">
        <v>1500000</v>
      </c>
      <c r="J29" s="8">
        <v>1700000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1700000</v>
      </c>
      <c r="X29" s="8">
        <v>800000</v>
      </c>
      <c r="Y29" s="8">
        <v>900000</v>
      </c>
      <c r="Z29" s="2">
        <v>112.5</v>
      </c>
      <c r="AA29" s="6">
        <v>3000000</v>
      </c>
    </row>
    <row r="30" spans="1:27" ht="13.5">
      <c r="A30" s="29" t="s">
        <v>56</v>
      </c>
      <c r="B30" s="28"/>
      <c r="C30" s="6">
        <v>149690322</v>
      </c>
      <c r="D30" s="6">
        <v>0</v>
      </c>
      <c r="E30" s="7">
        <v>163401194</v>
      </c>
      <c r="F30" s="8">
        <v>163401194</v>
      </c>
      <c r="G30" s="8">
        <v>37442647</v>
      </c>
      <c r="H30" s="8">
        <v>1338596</v>
      </c>
      <c r="I30" s="8">
        <v>500000</v>
      </c>
      <c r="J30" s="8">
        <v>39281243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39281243</v>
      </c>
      <c r="X30" s="8">
        <v>43177760</v>
      </c>
      <c r="Y30" s="8">
        <v>-3896517</v>
      </c>
      <c r="Z30" s="2">
        <v>-9.02</v>
      </c>
      <c r="AA30" s="6">
        <v>163401194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10100000</v>
      </c>
      <c r="F31" s="8">
        <v>10100000</v>
      </c>
      <c r="G31" s="8">
        <v>1638754</v>
      </c>
      <c r="H31" s="8">
        <v>516132</v>
      </c>
      <c r="I31" s="8">
        <v>3018117</v>
      </c>
      <c r="J31" s="8">
        <v>5173003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5173003</v>
      </c>
      <c r="X31" s="8">
        <v>926471</v>
      </c>
      <c r="Y31" s="8">
        <v>4246532</v>
      </c>
      <c r="Z31" s="2">
        <v>458.36</v>
      </c>
      <c r="AA31" s="6">
        <v>10100000</v>
      </c>
    </row>
    <row r="32" spans="1:27" ht="13.5">
      <c r="A32" s="29" t="s">
        <v>58</v>
      </c>
      <c r="B32" s="28"/>
      <c r="C32" s="6">
        <v>4676521</v>
      </c>
      <c r="D32" s="6">
        <v>0</v>
      </c>
      <c r="E32" s="7">
        <v>15300000</v>
      </c>
      <c r="F32" s="8">
        <v>15300000</v>
      </c>
      <c r="G32" s="8">
        <v>310118</v>
      </c>
      <c r="H32" s="8">
        <v>51409</v>
      </c>
      <c r="I32" s="8">
        <v>130105</v>
      </c>
      <c r="J32" s="8">
        <v>491632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491632</v>
      </c>
      <c r="X32" s="8">
        <v>3619708</v>
      </c>
      <c r="Y32" s="8">
        <v>-3128076</v>
      </c>
      <c r="Z32" s="2">
        <v>-86.42</v>
      </c>
      <c r="AA32" s="6">
        <v>15300000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38526420</v>
      </c>
      <c r="F33" s="8">
        <v>38526420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9631500</v>
      </c>
      <c r="Y33" s="8">
        <v>-9631500</v>
      </c>
      <c r="Z33" s="2">
        <v>-100</v>
      </c>
      <c r="AA33" s="6">
        <v>38526420</v>
      </c>
    </row>
    <row r="34" spans="1:27" ht="13.5">
      <c r="A34" s="29" t="s">
        <v>60</v>
      </c>
      <c r="B34" s="28"/>
      <c r="C34" s="6">
        <v>103672885</v>
      </c>
      <c r="D34" s="6">
        <v>0</v>
      </c>
      <c r="E34" s="7">
        <v>72763708</v>
      </c>
      <c r="F34" s="8">
        <v>72763708</v>
      </c>
      <c r="G34" s="8">
        <v>11209236</v>
      </c>
      <c r="H34" s="8">
        <v>8705851</v>
      </c>
      <c r="I34" s="8">
        <v>6517932</v>
      </c>
      <c r="J34" s="8">
        <v>26433019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26433019</v>
      </c>
      <c r="X34" s="8">
        <v>32539286</v>
      </c>
      <c r="Y34" s="8">
        <v>-6106267</v>
      </c>
      <c r="Z34" s="2">
        <v>-18.77</v>
      </c>
      <c r="AA34" s="6">
        <v>72763708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590267892</v>
      </c>
      <c r="D36" s="37">
        <f>SUM(D25:D35)</f>
        <v>0</v>
      </c>
      <c r="E36" s="38">
        <f t="shared" si="1"/>
        <v>587460936</v>
      </c>
      <c r="F36" s="39">
        <f t="shared" si="1"/>
        <v>587460936</v>
      </c>
      <c r="G36" s="39">
        <f t="shared" si="1"/>
        <v>66406325</v>
      </c>
      <c r="H36" s="39">
        <f t="shared" si="1"/>
        <v>26242522</v>
      </c>
      <c r="I36" s="39">
        <f t="shared" si="1"/>
        <v>27812060</v>
      </c>
      <c r="J36" s="39">
        <f t="shared" si="1"/>
        <v>120460907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120460907</v>
      </c>
      <c r="X36" s="39">
        <f t="shared" si="1"/>
        <v>161778975</v>
      </c>
      <c r="Y36" s="39">
        <f t="shared" si="1"/>
        <v>-41318068</v>
      </c>
      <c r="Z36" s="40">
        <f>+IF(X36&lt;&gt;0,+(Y36/X36)*100,0)</f>
        <v>-25.5398255552058</v>
      </c>
      <c r="AA36" s="37">
        <f>SUM(AA25:AA35)</f>
        <v>587460936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-51246409</v>
      </c>
      <c r="D38" s="50">
        <f>+D22-D36</f>
        <v>0</v>
      </c>
      <c r="E38" s="51">
        <f t="shared" si="2"/>
        <v>-103776004</v>
      </c>
      <c r="F38" s="52">
        <f t="shared" si="2"/>
        <v>-103776004</v>
      </c>
      <c r="G38" s="52">
        <f t="shared" si="2"/>
        <v>12539247</v>
      </c>
      <c r="H38" s="52">
        <f t="shared" si="2"/>
        <v>4224581</v>
      </c>
      <c r="I38" s="52">
        <f t="shared" si="2"/>
        <v>6897647</v>
      </c>
      <c r="J38" s="52">
        <f t="shared" si="2"/>
        <v>23661475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23661475</v>
      </c>
      <c r="X38" s="52">
        <f>IF(F22=F36,0,X22-X36)</f>
        <v>-26414909</v>
      </c>
      <c r="Y38" s="52">
        <f t="shared" si="2"/>
        <v>50076384</v>
      </c>
      <c r="Z38" s="53">
        <f>+IF(X38&lt;&gt;0,+(Y38/X38)*100,0)</f>
        <v>-189.57621243366768</v>
      </c>
      <c r="AA38" s="50">
        <f>+AA22-AA36</f>
        <v>-103776004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44881000</v>
      </c>
      <c r="F39" s="8">
        <v>44881000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22440500</v>
      </c>
      <c r="Y39" s="8">
        <v>-22440500</v>
      </c>
      <c r="Z39" s="2">
        <v>-100</v>
      </c>
      <c r="AA39" s="6">
        <v>44881000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-51246409</v>
      </c>
      <c r="D42" s="59">
        <f>SUM(D38:D41)</f>
        <v>0</v>
      </c>
      <c r="E42" s="60">
        <f t="shared" si="3"/>
        <v>-58895004</v>
      </c>
      <c r="F42" s="61">
        <f t="shared" si="3"/>
        <v>-58895004</v>
      </c>
      <c r="G42" s="61">
        <f t="shared" si="3"/>
        <v>12539247</v>
      </c>
      <c r="H42" s="61">
        <f t="shared" si="3"/>
        <v>4224581</v>
      </c>
      <c r="I42" s="61">
        <f t="shared" si="3"/>
        <v>6897647</v>
      </c>
      <c r="J42" s="61">
        <f t="shared" si="3"/>
        <v>23661475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23661475</v>
      </c>
      <c r="X42" s="61">
        <f t="shared" si="3"/>
        <v>-3974409</v>
      </c>
      <c r="Y42" s="61">
        <f t="shared" si="3"/>
        <v>27635884</v>
      </c>
      <c r="Z42" s="62">
        <f>+IF(X42&lt;&gt;0,+(Y42/X42)*100,0)</f>
        <v>-695.3457482609364</v>
      </c>
      <c r="AA42" s="59">
        <f>SUM(AA38:AA41)</f>
        <v>-58895004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-51246409</v>
      </c>
      <c r="D44" s="67">
        <f>+D42-D43</f>
        <v>0</v>
      </c>
      <c r="E44" s="68">
        <f t="shared" si="4"/>
        <v>-58895004</v>
      </c>
      <c r="F44" s="69">
        <f t="shared" si="4"/>
        <v>-58895004</v>
      </c>
      <c r="G44" s="69">
        <f t="shared" si="4"/>
        <v>12539247</v>
      </c>
      <c r="H44" s="69">
        <f t="shared" si="4"/>
        <v>4224581</v>
      </c>
      <c r="I44" s="69">
        <f t="shared" si="4"/>
        <v>6897647</v>
      </c>
      <c r="J44" s="69">
        <f t="shared" si="4"/>
        <v>23661475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23661475</v>
      </c>
      <c r="X44" s="69">
        <f t="shared" si="4"/>
        <v>-3974409</v>
      </c>
      <c r="Y44" s="69">
        <f t="shared" si="4"/>
        <v>27635884</v>
      </c>
      <c r="Z44" s="70">
        <f>+IF(X44&lt;&gt;0,+(Y44/X44)*100,0)</f>
        <v>-695.3457482609364</v>
      </c>
      <c r="AA44" s="67">
        <f>+AA42-AA43</f>
        <v>-58895004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-51246409</v>
      </c>
      <c r="D46" s="59">
        <f>SUM(D44:D45)</f>
        <v>0</v>
      </c>
      <c r="E46" s="60">
        <f t="shared" si="5"/>
        <v>-58895004</v>
      </c>
      <c r="F46" s="61">
        <f t="shared" si="5"/>
        <v>-58895004</v>
      </c>
      <c r="G46" s="61">
        <f t="shared" si="5"/>
        <v>12539247</v>
      </c>
      <c r="H46" s="61">
        <f t="shared" si="5"/>
        <v>4224581</v>
      </c>
      <c r="I46" s="61">
        <f t="shared" si="5"/>
        <v>6897647</v>
      </c>
      <c r="J46" s="61">
        <f t="shared" si="5"/>
        <v>23661475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23661475</v>
      </c>
      <c r="X46" s="61">
        <f t="shared" si="5"/>
        <v>-3974409</v>
      </c>
      <c r="Y46" s="61">
        <f t="shared" si="5"/>
        <v>27635884</v>
      </c>
      <c r="Z46" s="62">
        <f>+IF(X46&lt;&gt;0,+(Y46/X46)*100,0)</f>
        <v>-695.3457482609364</v>
      </c>
      <c r="AA46" s="59">
        <f>SUM(AA44:AA45)</f>
        <v>-58895004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-51246409</v>
      </c>
      <c r="D48" s="75">
        <f>SUM(D46:D47)</f>
        <v>0</v>
      </c>
      <c r="E48" s="76">
        <f t="shared" si="6"/>
        <v>-58895004</v>
      </c>
      <c r="F48" s="77">
        <f t="shared" si="6"/>
        <v>-58895004</v>
      </c>
      <c r="G48" s="77">
        <f t="shared" si="6"/>
        <v>12539247</v>
      </c>
      <c r="H48" s="78">
        <f t="shared" si="6"/>
        <v>4224581</v>
      </c>
      <c r="I48" s="78">
        <f t="shared" si="6"/>
        <v>6897647</v>
      </c>
      <c r="J48" s="78">
        <f t="shared" si="6"/>
        <v>23661475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23661475</v>
      </c>
      <c r="X48" s="78">
        <f t="shared" si="6"/>
        <v>-3974409</v>
      </c>
      <c r="Y48" s="78">
        <f t="shared" si="6"/>
        <v>27635884</v>
      </c>
      <c r="Z48" s="79">
        <f>+IF(X48&lt;&gt;0,+(Y48/X48)*100,0)</f>
        <v>-695.3457482609364</v>
      </c>
      <c r="AA48" s="80">
        <f>SUM(AA46:AA47)</f>
        <v>-58895004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105296312</v>
      </c>
      <c r="D5" s="6">
        <v>0</v>
      </c>
      <c r="E5" s="7">
        <v>102113860</v>
      </c>
      <c r="F5" s="8">
        <v>102113860</v>
      </c>
      <c r="G5" s="8">
        <v>17499202</v>
      </c>
      <c r="H5" s="8">
        <v>8988756</v>
      </c>
      <c r="I5" s="8">
        <v>8755009</v>
      </c>
      <c r="J5" s="8">
        <v>35242967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35242967</v>
      </c>
      <c r="X5" s="8">
        <v>30558780</v>
      </c>
      <c r="Y5" s="8">
        <v>4684187</v>
      </c>
      <c r="Z5" s="2">
        <v>15.33</v>
      </c>
      <c r="AA5" s="6">
        <v>102113860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179302903</v>
      </c>
      <c r="D7" s="6">
        <v>0</v>
      </c>
      <c r="E7" s="7">
        <v>219951400</v>
      </c>
      <c r="F7" s="8">
        <v>219951400</v>
      </c>
      <c r="G7" s="8">
        <v>18080970</v>
      </c>
      <c r="H7" s="8">
        <v>12192463</v>
      </c>
      <c r="I7" s="8">
        <v>19154380</v>
      </c>
      <c r="J7" s="8">
        <v>49427813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49427813</v>
      </c>
      <c r="X7" s="8">
        <v>68097000</v>
      </c>
      <c r="Y7" s="8">
        <v>-18669187</v>
      </c>
      <c r="Z7" s="2">
        <v>-27.42</v>
      </c>
      <c r="AA7" s="6">
        <v>219951400</v>
      </c>
    </row>
    <row r="8" spans="1:27" ht="13.5">
      <c r="A8" s="29" t="s">
        <v>35</v>
      </c>
      <c r="B8" s="28"/>
      <c r="C8" s="6">
        <v>179906875</v>
      </c>
      <c r="D8" s="6">
        <v>0</v>
      </c>
      <c r="E8" s="7">
        <v>276185200</v>
      </c>
      <c r="F8" s="8">
        <v>276185200</v>
      </c>
      <c r="G8" s="8">
        <v>15840740</v>
      </c>
      <c r="H8" s="8">
        <v>18399416</v>
      </c>
      <c r="I8" s="8">
        <v>23688275</v>
      </c>
      <c r="J8" s="8">
        <v>57928431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57928431</v>
      </c>
      <c r="X8" s="8">
        <v>60147000</v>
      </c>
      <c r="Y8" s="8">
        <v>-2218569</v>
      </c>
      <c r="Z8" s="2">
        <v>-3.69</v>
      </c>
      <c r="AA8" s="6">
        <v>276185200</v>
      </c>
    </row>
    <row r="9" spans="1:27" ht="13.5">
      <c r="A9" s="29" t="s">
        <v>36</v>
      </c>
      <c r="B9" s="28"/>
      <c r="C9" s="6">
        <v>21736775</v>
      </c>
      <c r="D9" s="6">
        <v>0</v>
      </c>
      <c r="E9" s="7">
        <v>22837330</v>
      </c>
      <c r="F9" s="8">
        <v>22837330</v>
      </c>
      <c r="G9" s="8">
        <v>1662392</v>
      </c>
      <c r="H9" s="8">
        <v>2123903</v>
      </c>
      <c r="I9" s="8">
        <v>1640515</v>
      </c>
      <c r="J9" s="8">
        <v>5426810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5426810</v>
      </c>
      <c r="X9" s="8">
        <v>5709270</v>
      </c>
      <c r="Y9" s="8">
        <v>-282460</v>
      </c>
      <c r="Z9" s="2">
        <v>-4.95</v>
      </c>
      <c r="AA9" s="6">
        <v>22837330</v>
      </c>
    </row>
    <row r="10" spans="1:27" ht="13.5">
      <c r="A10" s="29" t="s">
        <v>37</v>
      </c>
      <c r="B10" s="28"/>
      <c r="C10" s="6">
        <v>29606480</v>
      </c>
      <c r="D10" s="6">
        <v>0</v>
      </c>
      <c r="E10" s="7">
        <v>39977820</v>
      </c>
      <c r="F10" s="30">
        <v>39977820</v>
      </c>
      <c r="G10" s="30">
        <v>1847782</v>
      </c>
      <c r="H10" s="30">
        <v>2797064</v>
      </c>
      <c r="I10" s="30">
        <v>2671586</v>
      </c>
      <c r="J10" s="30">
        <v>7316432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7316432</v>
      </c>
      <c r="X10" s="30">
        <v>9994500</v>
      </c>
      <c r="Y10" s="30">
        <v>-2678068</v>
      </c>
      <c r="Z10" s="31">
        <v>-26.8</v>
      </c>
      <c r="AA10" s="32">
        <v>39977820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9136000</v>
      </c>
      <c r="F11" s="8">
        <v>9136000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2284020</v>
      </c>
      <c r="Y11" s="8">
        <v>-2284020</v>
      </c>
      <c r="Z11" s="2">
        <v>-100</v>
      </c>
      <c r="AA11" s="6">
        <v>9136000</v>
      </c>
    </row>
    <row r="12" spans="1:27" ht="13.5">
      <c r="A12" s="29" t="s">
        <v>39</v>
      </c>
      <c r="B12" s="33"/>
      <c r="C12" s="6">
        <v>4857962</v>
      </c>
      <c r="D12" s="6">
        <v>0</v>
      </c>
      <c r="E12" s="7">
        <v>5001910</v>
      </c>
      <c r="F12" s="8">
        <v>5001910</v>
      </c>
      <c r="G12" s="8">
        <v>321921</v>
      </c>
      <c r="H12" s="8">
        <v>359964</v>
      </c>
      <c r="I12" s="8">
        <v>459470</v>
      </c>
      <c r="J12" s="8">
        <v>1141355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1141355</v>
      </c>
      <c r="X12" s="8">
        <v>1250520</v>
      </c>
      <c r="Y12" s="8">
        <v>-109165</v>
      </c>
      <c r="Z12" s="2">
        <v>-8.73</v>
      </c>
      <c r="AA12" s="6">
        <v>5001910</v>
      </c>
    </row>
    <row r="13" spans="1:27" ht="13.5">
      <c r="A13" s="27" t="s">
        <v>40</v>
      </c>
      <c r="B13" s="33"/>
      <c r="C13" s="6">
        <v>2377821</v>
      </c>
      <c r="D13" s="6">
        <v>0</v>
      </c>
      <c r="E13" s="7">
        <v>2400000</v>
      </c>
      <c r="F13" s="8">
        <v>2400000</v>
      </c>
      <c r="G13" s="8">
        <v>7759</v>
      </c>
      <c r="H13" s="8">
        <v>68711</v>
      </c>
      <c r="I13" s="8">
        <v>382791</v>
      </c>
      <c r="J13" s="8">
        <v>459261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459261</v>
      </c>
      <c r="X13" s="8">
        <v>600000</v>
      </c>
      <c r="Y13" s="8">
        <v>-140739</v>
      </c>
      <c r="Z13" s="2">
        <v>-23.46</v>
      </c>
      <c r="AA13" s="6">
        <v>2400000</v>
      </c>
    </row>
    <row r="14" spans="1:27" ht="13.5">
      <c r="A14" s="27" t="s">
        <v>41</v>
      </c>
      <c r="B14" s="33"/>
      <c r="C14" s="6">
        <v>18902985</v>
      </c>
      <c r="D14" s="6">
        <v>0</v>
      </c>
      <c r="E14" s="7">
        <v>18600000</v>
      </c>
      <c r="F14" s="8">
        <v>18600000</v>
      </c>
      <c r="G14" s="8">
        <v>2024117</v>
      </c>
      <c r="H14" s="8">
        <v>2152418</v>
      </c>
      <c r="I14" s="8">
        <v>2042451</v>
      </c>
      <c r="J14" s="8">
        <v>6218986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6218986</v>
      </c>
      <c r="X14" s="8">
        <v>4650000</v>
      </c>
      <c r="Y14" s="8">
        <v>1568986</v>
      </c>
      <c r="Z14" s="2">
        <v>33.74</v>
      </c>
      <c r="AA14" s="6">
        <v>18600000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15854941</v>
      </c>
      <c r="D16" s="6">
        <v>0</v>
      </c>
      <c r="E16" s="7">
        <v>5022870</v>
      </c>
      <c r="F16" s="8">
        <v>5022870</v>
      </c>
      <c r="G16" s="8">
        <v>293957</v>
      </c>
      <c r="H16" s="8">
        <v>218724</v>
      </c>
      <c r="I16" s="8">
        <v>311616</v>
      </c>
      <c r="J16" s="8">
        <v>824297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824297</v>
      </c>
      <c r="X16" s="8">
        <v>1255770</v>
      </c>
      <c r="Y16" s="8">
        <v>-431473</v>
      </c>
      <c r="Z16" s="2">
        <v>-34.36</v>
      </c>
      <c r="AA16" s="6">
        <v>5022870</v>
      </c>
    </row>
    <row r="17" spans="1:27" ht="13.5">
      <c r="A17" s="27" t="s">
        <v>44</v>
      </c>
      <c r="B17" s="33"/>
      <c r="C17" s="6">
        <v>145594</v>
      </c>
      <c r="D17" s="6">
        <v>0</v>
      </c>
      <c r="E17" s="7">
        <v>171600</v>
      </c>
      <c r="F17" s="8">
        <v>171600</v>
      </c>
      <c r="G17" s="8">
        <v>12650</v>
      </c>
      <c r="H17" s="8">
        <v>625</v>
      </c>
      <c r="I17" s="8">
        <v>22550</v>
      </c>
      <c r="J17" s="8">
        <v>35825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35825</v>
      </c>
      <c r="X17" s="8">
        <v>43020</v>
      </c>
      <c r="Y17" s="8">
        <v>-7195</v>
      </c>
      <c r="Z17" s="2">
        <v>-16.72</v>
      </c>
      <c r="AA17" s="6">
        <v>171600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105997284</v>
      </c>
      <c r="D19" s="6">
        <v>0</v>
      </c>
      <c r="E19" s="7">
        <v>118259250</v>
      </c>
      <c r="F19" s="8">
        <v>118259250</v>
      </c>
      <c r="G19" s="8">
        <v>0</v>
      </c>
      <c r="H19" s="8">
        <v>44309761</v>
      </c>
      <c r="I19" s="8">
        <v>3865125</v>
      </c>
      <c r="J19" s="8">
        <v>48174886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48174886</v>
      </c>
      <c r="X19" s="8">
        <v>39420000</v>
      </c>
      <c r="Y19" s="8">
        <v>8754886</v>
      </c>
      <c r="Z19" s="2">
        <v>22.21</v>
      </c>
      <c r="AA19" s="6">
        <v>118259250</v>
      </c>
    </row>
    <row r="20" spans="1:27" ht="13.5">
      <c r="A20" s="27" t="s">
        <v>47</v>
      </c>
      <c r="B20" s="33"/>
      <c r="C20" s="6">
        <v>11752002</v>
      </c>
      <c r="D20" s="6">
        <v>0</v>
      </c>
      <c r="E20" s="7">
        <v>4328940</v>
      </c>
      <c r="F20" s="30">
        <v>4328940</v>
      </c>
      <c r="G20" s="30">
        <v>1018819</v>
      </c>
      <c r="H20" s="30">
        <v>595096</v>
      </c>
      <c r="I20" s="30">
        <v>769569</v>
      </c>
      <c r="J20" s="30">
        <v>2383484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2383484</v>
      </c>
      <c r="X20" s="30">
        <v>1082250</v>
      </c>
      <c r="Y20" s="30">
        <v>1301234</v>
      </c>
      <c r="Z20" s="31">
        <v>120.23</v>
      </c>
      <c r="AA20" s="32">
        <v>4328940</v>
      </c>
    </row>
    <row r="21" spans="1:27" ht="13.5">
      <c r="A21" s="27" t="s">
        <v>48</v>
      </c>
      <c r="B21" s="33"/>
      <c r="C21" s="6">
        <v>6012890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681750824</v>
      </c>
      <c r="D22" s="37">
        <f>SUM(D5:D21)</f>
        <v>0</v>
      </c>
      <c r="E22" s="38">
        <f t="shared" si="0"/>
        <v>828986180</v>
      </c>
      <c r="F22" s="39">
        <f t="shared" si="0"/>
        <v>828986180</v>
      </c>
      <c r="G22" s="39">
        <f t="shared" si="0"/>
        <v>58610309</v>
      </c>
      <c r="H22" s="39">
        <f t="shared" si="0"/>
        <v>92206901</v>
      </c>
      <c r="I22" s="39">
        <f t="shared" si="0"/>
        <v>63763337</v>
      </c>
      <c r="J22" s="39">
        <f t="shared" si="0"/>
        <v>214580547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214580547</v>
      </c>
      <c r="X22" s="39">
        <f t="shared" si="0"/>
        <v>225092130</v>
      </c>
      <c r="Y22" s="39">
        <f t="shared" si="0"/>
        <v>-10511583</v>
      </c>
      <c r="Z22" s="40">
        <f>+IF(X22&lt;&gt;0,+(Y22/X22)*100,0)</f>
        <v>-4.669902497257456</v>
      </c>
      <c r="AA22" s="37">
        <f>SUM(AA5:AA21)</f>
        <v>828986180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184068569</v>
      </c>
      <c r="D25" s="6">
        <v>0</v>
      </c>
      <c r="E25" s="7">
        <v>207771240</v>
      </c>
      <c r="F25" s="8">
        <v>207771240</v>
      </c>
      <c r="G25" s="8">
        <v>13565103</v>
      </c>
      <c r="H25" s="8">
        <v>12563457</v>
      </c>
      <c r="I25" s="8">
        <v>12975991</v>
      </c>
      <c r="J25" s="8">
        <v>39104551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39104551</v>
      </c>
      <c r="X25" s="8">
        <v>51942750</v>
      </c>
      <c r="Y25" s="8">
        <v>-12838199</v>
      </c>
      <c r="Z25" s="2">
        <v>-24.72</v>
      </c>
      <c r="AA25" s="6">
        <v>207771240</v>
      </c>
    </row>
    <row r="26" spans="1:27" ht="13.5">
      <c r="A26" s="29" t="s">
        <v>52</v>
      </c>
      <c r="B26" s="28"/>
      <c r="C26" s="6">
        <v>13125239</v>
      </c>
      <c r="D26" s="6">
        <v>0</v>
      </c>
      <c r="E26" s="7">
        <v>14685310</v>
      </c>
      <c r="F26" s="8">
        <v>14685310</v>
      </c>
      <c r="G26" s="8">
        <v>1086975</v>
      </c>
      <c r="H26" s="8">
        <v>1108992</v>
      </c>
      <c r="I26" s="8">
        <v>1108992</v>
      </c>
      <c r="J26" s="8">
        <v>3304959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3304959</v>
      </c>
      <c r="X26" s="8">
        <v>3671250</v>
      </c>
      <c r="Y26" s="8">
        <v>-366291</v>
      </c>
      <c r="Z26" s="2">
        <v>-9.98</v>
      </c>
      <c r="AA26" s="6">
        <v>14685310</v>
      </c>
    </row>
    <row r="27" spans="1:27" ht="13.5">
      <c r="A27" s="29" t="s">
        <v>53</v>
      </c>
      <c r="B27" s="28"/>
      <c r="C27" s="6">
        <v>97882204</v>
      </c>
      <c r="D27" s="6">
        <v>0</v>
      </c>
      <c r="E27" s="7">
        <v>64300000</v>
      </c>
      <c r="F27" s="8">
        <v>64300000</v>
      </c>
      <c r="G27" s="8">
        <v>0</v>
      </c>
      <c r="H27" s="8">
        <v>10716666</v>
      </c>
      <c r="I27" s="8">
        <v>5358334</v>
      </c>
      <c r="J27" s="8">
        <v>16075000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16075000</v>
      </c>
      <c r="X27" s="8">
        <v>16075020</v>
      </c>
      <c r="Y27" s="8">
        <v>-20</v>
      </c>
      <c r="Z27" s="2">
        <v>0</v>
      </c>
      <c r="AA27" s="6">
        <v>64300000</v>
      </c>
    </row>
    <row r="28" spans="1:27" ht="13.5">
      <c r="A28" s="29" t="s">
        <v>54</v>
      </c>
      <c r="B28" s="28"/>
      <c r="C28" s="6">
        <v>32887028</v>
      </c>
      <c r="D28" s="6">
        <v>0</v>
      </c>
      <c r="E28" s="7">
        <v>62639720</v>
      </c>
      <c r="F28" s="8">
        <v>62639720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15660000</v>
      </c>
      <c r="Y28" s="8">
        <v>-15660000</v>
      </c>
      <c r="Z28" s="2">
        <v>-100</v>
      </c>
      <c r="AA28" s="6">
        <v>62639720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3034280</v>
      </c>
      <c r="F29" s="8">
        <v>3034280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3034280</v>
      </c>
    </row>
    <row r="30" spans="1:27" ht="13.5">
      <c r="A30" s="29" t="s">
        <v>56</v>
      </c>
      <c r="B30" s="28"/>
      <c r="C30" s="6">
        <v>255572719</v>
      </c>
      <c r="D30" s="6">
        <v>0</v>
      </c>
      <c r="E30" s="7">
        <v>318550350</v>
      </c>
      <c r="F30" s="8">
        <v>318550350</v>
      </c>
      <c r="G30" s="8">
        <v>0</v>
      </c>
      <c r="H30" s="8">
        <v>31424620</v>
      </c>
      <c r="I30" s="8">
        <v>13240048</v>
      </c>
      <c r="J30" s="8">
        <v>44664668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44664668</v>
      </c>
      <c r="X30" s="8">
        <v>79638000</v>
      </c>
      <c r="Y30" s="8">
        <v>-34973332</v>
      </c>
      <c r="Z30" s="2">
        <v>-43.92</v>
      </c>
      <c r="AA30" s="6">
        <v>318550350</v>
      </c>
    </row>
    <row r="31" spans="1:27" ht="13.5">
      <c r="A31" s="29" t="s">
        <v>57</v>
      </c>
      <c r="B31" s="28"/>
      <c r="C31" s="6">
        <v>15179626</v>
      </c>
      <c r="D31" s="6">
        <v>0</v>
      </c>
      <c r="E31" s="7">
        <v>30685250</v>
      </c>
      <c r="F31" s="8">
        <v>30685250</v>
      </c>
      <c r="G31" s="8">
        <v>-14953</v>
      </c>
      <c r="H31" s="8">
        <v>46570</v>
      </c>
      <c r="I31" s="8">
        <v>793451</v>
      </c>
      <c r="J31" s="8">
        <v>825068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825068</v>
      </c>
      <c r="X31" s="8">
        <v>7671000</v>
      </c>
      <c r="Y31" s="8">
        <v>-6845932</v>
      </c>
      <c r="Z31" s="2">
        <v>-89.24</v>
      </c>
      <c r="AA31" s="6">
        <v>30685250</v>
      </c>
    </row>
    <row r="32" spans="1:27" ht="13.5">
      <c r="A32" s="29" t="s">
        <v>58</v>
      </c>
      <c r="B32" s="28"/>
      <c r="C32" s="6">
        <v>23971696</v>
      </c>
      <c r="D32" s="6">
        <v>0</v>
      </c>
      <c r="E32" s="7">
        <v>29660250</v>
      </c>
      <c r="F32" s="8">
        <v>29660250</v>
      </c>
      <c r="G32" s="8">
        <v>841200</v>
      </c>
      <c r="H32" s="8">
        <v>1479511</v>
      </c>
      <c r="I32" s="8">
        <v>2869728</v>
      </c>
      <c r="J32" s="8">
        <v>5190439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5190439</v>
      </c>
      <c r="X32" s="8">
        <v>7415010</v>
      </c>
      <c r="Y32" s="8">
        <v>-2224571</v>
      </c>
      <c r="Z32" s="2">
        <v>-30</v>
      </c>
      <c r="AA32" s="6">
        <v>29660250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40388230</v>
      </c>
      <c r="F33" s="8">
        <v>40388230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10098000</v>
      </c>
      <c r="Y33" s="8">
        <v>-10098000</v>
      </c>
      <c r="Z33" s="2">
        <v>-100</v>
      </c>
      <c r="AA33" s="6">
        <v>40388230</v>
      </c>
    </row>
    <row r="34" spans="1:27" ht="13.5">
      <c r="A34" s="29" t="s">
        <v>60</v>
      </c>
      <c r="B34" s="28"/>
      <c r="C34" s="6">
        <v>95991810</v>
      </c>
      <c r="D34" s="6">
        <v>0</v>
      </c>
      <c r="E34" s="7">
        <v>96791600</v>
      </c>
      <c r="F34" s="8">
        <v>96791600</v>
      </c>
      <c r="G34" s="8">
        <v>481291</v>
      </c>
      <c r="H34" s="8">
        <v>9784393</v>
      </c>
      <c r="I34" s="8">
        <v>1162817</v>
      </c>
      <c r="J34" s="8">
        <v>11428501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11428501</v>
      </c>
      <c r="X34" s="8">
        <v>23910510</v>
      </c>
      <c r="Y34" s="8">
        <v>-12482009</v>
      </c>
      <c r="Z34" s="2">
        <v>-52.2</v>
      </c>
      <c r="AA34" s="6">
        <v>96791600</v>
      </c>
    </row>
    <row r="35" spans="1:27" ht="13.5">
      <c r="A35" s="27" t="s">
        <v>61</v>
      </c>
      <c r="B35" s="33"/>
      <c r="C35" s="6">
        <v>6825230</v>
      </c>
      <c r="D35" s="6">
        <v>0</v>
      </c>
      <c r="E35" s="7">
        <v>0</v>
      </c>
      <c r="F35" s="8">
        <v>0</v>
      </c>
      <c r="G35" s="8">
        <v>5360</v>
      </c>
      <c r="H35" s="8">
        <v>-5360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725504121</v>
      </c>
      <c r="D36" s="37">
        <f>SUM(D25:D35)</f>
        <v>0</v>
      </c>
      <c r="E36" s="38">
        <f t="shared" si="1"/>
        <v>868506230</v>
      </c>
      <c r="F36" s="39">
        <f t="shared" si="1"/>
        <v>868506230</v>
      </c>
      <c r="G36" s="39">
        <f t="shared" si="1"/>
        <v>15964976</v>
      </c>
      <c r="H36" s="39">
        <f t="shared" si="1"/>
        <v>67118849</v>
      </c>
      <c r="I36" s="39">
        <f t="shared" si="1"/>
        <v>37509361</v>
      </c>
      <c r="J36" s="39">
        <f t="shared" si="1"/>
        <v>120593186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120593186</v>
      </c>
      <c r="X36" s="39">
        <f t="shared" si="1"/>
        <v>216081540</v>
      </c>
      <c r="Y36" s="39">
        <f t="shared" si="1"/>
        <v>-95488354</v>
      </c>
      <c r="Z36" s="40">
        <f>+IF(X36&lt;&gt;0,+(Y36/X36)*100,0)</f>
        <v>-44.19088923560985</v>
      </c>
      <c r="AA36" s="37">
        <f>SUM(AA25:AA35)</f>
        <v>868506230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-43753297</v>
      </c>
      <c r="D38" s="50">
        <f>+D22-D36</f>
        <v>0</v>
      </c>
      <c r="E38" s="51">
        <f t="shared" si="2"/>
        <v>-39520050</v>
      </c>
      <c r="F38" s="52">
        <f t="shared" si="2"/>
        <v>-39520050</v>
      </c>
      <c r="G38" s="52">
        <f t="shared" si="2"/>
        <v>42645333</v>
      </c>
      <c r="H38" s="52">
        <f t="shared" si="2"/>
        <v>25088052</v>
      </c>
      <c r="I38" s="52">
        <f t="shared" si="2"/>
        <v>26253976</v>
      </c>
      <c r="J38" s="52">
        <f t="shared" si="2"/>
        <v>93987361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93987361</v>
      </c>
      <c r="X38" s="52">
        <f>IF(F22=F36,0,X22-X36)</f>
        <v>9010590</v>
      </c>
      <c r="Y38" s="52">
        <f t="shared" si="2"/>
        <v>84976771</v>
      </c>
      <c r="Z38" s="53">
        <f>+IF(X38&lt;&gt;0,+(Y38/X38)*100,0)</f>
        <v>943.0766575773617</v>
      </c>
      <c r="AA38" s="50">
        <f>+AA22-AA36</f>
        <v>-39520050</v>
      </c>
    </row>
    <row r="39" spans="1:27" ht="13.5">
      <c r="A39" s="27" t="s">
        <v>64</v>
      </c>
      <c r="B39" s="33"/>
      <c r="C39" s="6">
        <v>84548448</v>
      </c>
      <c r="D39" s="6">
        <v>0</v>
      </c>
      <c r="E39" s="7">
        <v>60730750</v>
      </c>
      <c r="F39" s="8">
        <v>60730750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20244000</v>
      </c>
      <c r="Y39" s="8">
        <v>-20244000</v>
      </c>
      <c r="Z39" s="2">
        <v>-100</v>
      </c>
      <c r="AA39" s="6">
        <v>60730750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40795151</v>
      </c>
      <c r="D42" s="59">
        <f>SUM(D38:D41)</f>
        <v>0</v>
      </c>
      <c r="E42" s="60">
        <f t="shared" si="3"/>
        <v>21210700</v>
      </c>
      <c r="F42" s="61">
        <f t="shared" si="3"/>
        <v>21210700</v>
      </c>
      <c r="G42" s="61">
        <f t="shared" si="3"/>
        <v>42645333</v>
      </c>
      <c r="H42" s="61">
        <f t="shared" si="3"/>
        <v>25088052</v>
      </c>
      <c r="I42" s="61">
        <f t="shared" si="3"/>
        <v>26253976</v>
      </c>
      <c r="J42" s="61">
        <f t="shared" si="3"/>
        <v>93987361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93987361</v>
      </c>
      <c r="X42" s="61">
        <f t="shared" si="3"/>
        <v>29254590</v>
      </c>
      <c r="Y42" s="61">
        <f t="shared" si="3"/>
        <v>64732771</v>
      </c>
      <c r="Z42" s="62">
        <f>+IF(X42&lt;&gt;0,+(Y42/X42)*100,0)</f>
        <v>221.2738958228435</v>
      </c>
      <c r="AA42" s="59">
        <f>SUM(AA38:AA41)</f>
        <v>21210700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40795151</v>
      </c>
      <c r="D44" s="67">
        <f>+D42-D43</f>
        <v>0</v>
      </c>
      <c r="E44" s="68">
        <f t="shared" si="4"/>
        <v>21210700</v>
      </c>
      <c r="F44" s="69">
        <f t="shared" si="4"/>
        <v>21210700</v>
      </c>
      <c r="G44" s="69">
        <f t="shared" si="4"/>
        <v>42645333</v>
      </c>
      <c r="H44" s="69">
        <f t="shared" si="4"/>
        <v>25088052</v>
      </c>
      <c r="I44" s="69">
        <f t="shared" si="4"/>
        <v>26253976</v>
      </c>
      <c r="J44" s="69">
        <f t="shared" si="4"/>
        <v>93987361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93987361</v>
      </c>
      <c r="X44" s="69">
        <f t="shared" si="4"/>
        <v>29254590</v>
      </c>
      <c r="Y44" s="69">
        <f t="shared" si="4"/>
        <v>64732771</v>
      </c>
      <c r="Z44" s="70">
        <f>+IF(X44&lt;&gt;0,+(Y44/X44)*100,0)</f>
        <v>221.2738958228435</v>
      </c>
      <c r="AA44" s="67">
        <f>+AA42-AA43</f>
        <v>21210700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40795151</v>
      </c>
      <c r="D46" s="59">
        <f>SUM(D44:D45)</f>
        <v>0</v>
      </c>
      <c r="E46" s="60">
        <f t="shared" si="5"/>
        <v>21210700</v>
      </c>
      <c r="F46" s="61">
        <f t="shared" si="5"/>
        <v>21210700</v>
      </c>
      <c r="G46" s="61">
        <f t="shared" si="5"/>
        <v>42645333</v>
      </c>
      <c r="H46" s="61">
        <f t="shared" si="5"/>
        <v>25088052</v>
      </c>
      <c r="I46" s="61">
        <f t="shared" si="5"/>
        <v>26253976</v>
      </c>
      <c r="J46" s="61">
        <f t="shared" si="5"/>
        <v>93987361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93987361</v>
      </c>
      <c r="X46" s="61">
        <f t="shared" si="5"/>
        <v>29254590</v>
      </c>
      <c r="Y46" s="61">
        <f t="shared" si="5"/>
        <v>64732771</v>
      </c>
      <c r="Z46" s="62">
        <f>+IF(X46&lt;&gt;0,+(Y46/X46)*100,0)</f>
        <v>221.2738958228435</v>
      </c>
      <c r="AA46" s="59">
        <f>SUM(AA44:AA45)</f>
        <v>21210700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40795151</v>
      </c>
      <c r="D48" s="75">
        <f>SUM(D46:D47)</f>
        <v>0</v>
      </c>
      <c r="E48" s="76">
        <f t="shared" si="6"/>
        <v>21210700</v>
      </c>
      <c r="F48" s="77">
        <f t="shared" si="6"/>
        <v>21210700</v>
      </c>
      <c r="G48" s="77">
        <f t="shared" si="6"/>
        <v>42645333</v>
      </c>
      <c r="H48" s="78">
        <f t="shared" si="6"/>
        <v>25088052</v>
      </c>
      <c r="I48" s="78">
        <f t="shared" si="6"/>
        <v>26253976</v>
      </c>
      <c r="J48" s="78">
        <f t="shared" si="6"/>
        <v>93987361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93987361</v>
      </c>
      <c r="X48" s="78">
        <f t="shared" si="6"/>
        <v>29254590</v>
      </c>
      <c r="Y48" s="78">
        <f t="shared" si="6"/>
        <v>64732771</v>
      </c>
      <c r="Z48" s="79">
        <f>+IF(X48&lt;&gt;0,+(Y48/X48)*100,0)</f>
        <v>221.2738958228435</v>
      </c>
      <c r="AA48" s="80">
        <f>SUM(AA46:AA47)</f>
        <v>21210700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19474278</v>
      </c>
      <c r="D5" s="6">
        <v>0</v>
      </c>
      <c r="E5" s="7">
        <v>16040108</v>
      </c>
      <c r="F5" s="8">
        <v>16040108</v>
      </c>
      <c r="G5" s="8">
        <v>1780741</v>
      </c>
      <c r="H5" s="8">
        <v>1779197</v>
      </c>
      <c r="I5" s="8">
        <v>1778702</v>
      </c>
      <c r="J5" s="8">
        <v>5338640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5338640</v>
      </c>
      <c r="X5" s="8">
        <v>3425526</v>
      </c>
      <c r="Y5" s="8">
        <v>1913114</v>
      </c>
      <c r="Z5" s="2">
        <v>55.85</v>
      </c>
      <c r="AA5" s="6">
        <v>16040108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16031653</v>
      </c>
      <c r="F8" s="8">
        <v>16031653</v>
      </c>
      <c r="G8" s="8">
        <v>2870352</v>
      </c>
      <c r="H8" s="8">
        <v>0</v>
      </c>
      <c r="I8" s="8">
        <v>1953234</v>
      </c>
      <c r="J8" s="8">
        <v>4823586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4823586</v>
      </c>
      <c r="X8" s="8">
        <v>4503929</v>
      </c>
      <c r="Y8" s="8">
        <v>319657</v>
      </c>
      <c r="Z8" s="2">
        <v>7.1</v>
      </c>
      <c r="AA8" s="6">
        <v>16031653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13328042</v>
      </c>
      <c r="F9" s="8">
        <v>13328042</v>
      </c>
      <c r="G9" s="8">
        <v>1384905</v>
      </c>
      <c r="H9" s="8">
        <v>0</v>
      </c>
      <c r="I9" s="8">
        <v>1385524</v>
      </c>
      <c r="J9" s="8">
        <v>2770429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2770429</v>
      </c>
      <c r="X9" s="8">
        <v>2971799</v>
      </c>
      <c r="Y9" s="8">
        <v>-201370</v>
      </c>
      <c r="Z9" s="2">
        <v>-6.78</v>
      </c>
      <c r="AA9" s="6">
        <v>13328042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15867816</v>
      </c>
      <c r="F10" s="30">
        <v>15867816</v>
      </c>
      <c r="G10" s="30">
        <v>1005180</v>
      </c>
      <c r="H10" s="30">
        <v>0</v>
      </c>
      <c r="I10" s="30">
        <v>1005689</v>
      </c>
      <c r="J10" s="30">
        <v>2010869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2010869</v>
      </c>
      <c r="X10" s="30">
        <v>3226020</v>
      </c>
      <c r="Y10" s="30">
        <v>-1215151</v>
      </c>
      <c r="Z10" s="31">
        <v>-37.67</v>
      </c>
      <c r="AA10" s="32">
        <v>15867816</v>
      </c>
    </row>
    <row r="11" spans="1:27" ht="13.5">
      <c r="A11" s="29" t="s">
        <v>38</v>
      </c>
      <c r="B11" s="33"/>
      <c r="C11" s="6">
        <v>47117457</v>
      </c>
      <c r="D11" s="6">
        <v>0</v>
      </c>
      <c r="E11" s="7">
        <v>0</v>
      </c>
      <c r="F11" s="8">
        <v>0</v>
      </c>
      <c r="G11" s="8">
        <v>753321</v>
      </c>
      <c r="H11" s="8">
        <v>6568787</v>
      </c>
      <c r="I11" s="8">
        <v>0</v>
      </c>
      <c r="J11" s="8">
        <v>7322108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7322108</v>
      </c>
      <c r="X11" s="8">
        <v>225003</v>
      </c>
      <c r="Y11" s="8">
        <v>7097105</v>
      </c>
      <c r="Z11" s="2">
        <v>3154.23</v>
      </c>
      <c r="AA11" s="6">
        <v>0</v>
      </c>
    </row>
    <row r="12" spans="1:27" ht="13.5">
      <c r="A12" s="29" t="s">
        <v>39</v>
      </c>
      <c r="B12" s="33"/>
      <c r="C12" s="6">
        <v>543056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70000</v>
      </c>
      <c r="Y12" s="8">
        <v>-70000</v>
      </c>
      <c r="Z12" s="2">
        <v>-100</v>
      </c>
      <c r="AA12" s="6">
        <v>0</v>
      </c>
    </row>
    <row r="13" spans="1:27" ht="13.5">
      <c r="A13" s="27" t="s">
        <v>40</v>
      </c>
      <c r="B13" s="33"/>
      <c r="C13" s="6">
        <v>12998767</v>
      </c>
      <c r="D13" s="6">
        <v>0</v>
      </c>
      <c r="E13" s="7">
        <v>450000</v>
      </c>
      <c r="F13" s="8">
        <v>450000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136458</v>
      </c>
      <c r="Y13" s="8">
        <v>-136458</v>
      </c>
      <c r="Z13" s="2">
        <v>-100</v>
      </c>
      <c r="AA13" s="6">
        <v>450000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2851294</v>
      </c>
      <c r="F14" s="8">
        <v>2851294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758556</v>
      </c>
      <c r="Y14" s="8">
        <v>-758556</v>
      </c>
      <c r="Z14" s="2">
        <v>-100</v>
      </c>
      <c r="AA14" s="6">
        <v>2851294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73870</v>
      </c>
      <c r="D16" s="6">
        <v>0</v>
      </c>
      <c r="E16" s="7">
        <v>3180000</v>
      </c>
      <c r="F16" s="8">
        <v>3180000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1059789</v>
      </c>
      <c r="Y16" s="8">
        <v>-1059789</v>
      </c>
      <c r="Z16" s="2">
        <v>-100</v>
      </c>
      <c r="AA16" s="6">
        <v>3180000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77001187</v>
      </c>
      <c r="D19" s="6">
        <v>0</v>
      </c>
      <c r="E19" s="7">
        <v>79412000</v>
      </c>
      <c r="F19" s="8">
        <v>79412000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32620000</v>
      </c>
      <c r="Y19" s="8">
        <v>-32620000</v>
      </c>
      <c r="Z19" s="2">
        <v>-100</v>
      </c>
      <c r="AA19" s="6">
        <v>79412000</v>
      </c>
    </row>
    <row r="20" spans="1:27" ht="13.5">
      <c r="A20" s="27" t="s">
        <v>47</v>
      </c>
      <c r="B20" s="33"/>
      <c r="C20" s="6">
        <v>2929426</v>
      </c>
      <c r="D20" s="6">
        <v>0</v>
      </c>
      <c r="E20" s="7">
        <v>7092193</v>
      </c>
      <c r="F20" s="30">
        <v>7092193</v>
      </c>
      <c r="G20" s="30">
        <v>121070</v>
      </c>
      <c r="H20" s="30">
        <v>121261</v>
      </c>
      <c r="I20" s="30">
        <v>746369</v>
      </c>
      <c r="J20" s="30">
        <v>988700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988700</v>
      </c>
      <c r="X20" s="30">
        <v>8658665</v>
      </c>
      <c r="Y20" s="30">
        <v>-7669965</v>
      </c>
      <c r="Z20" s="31">
        <v>-88.58</v>
      </c>
      <c r="AA20" s="32">
        <v>7092193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160138041</v>
      </c>
      <c r="D22" s="37">
        <f>SUM(D5:D21)</f>
        <v>0</v>
      </c>
      <c r="E22" s="38">
        <f t="shared" si="0"/>
        <v>154253106</v>
      </c>
      <c r="F22" s="39">
        <f t="shared" si="0"/>
        <v>154253106</v>
      </c>
      <c r="G22" s="39">
        <f t="shared" si="0"/>
        <v>7915569</v>
      </c>
      <c r="H22" s="39">
        <f t="shared" si="0"/>
        <v>8469245</v>
      </c>
      <c r="I22" s="39">
        <f t="shared" si="0"/>
        <v>6869518</v>
      </c>
      <c r="J22" s="39">
        <f t="shared" si="0"/>
        <v>23254332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23254332</v>
      </c>
      <c r="X22" s="39">
        <f t="shared" si="0"/>
        <v>57655745</v>
      </c>
      <c r="Y22" s="39">
        <f t="shared" si="0"/>
        <v>-34401413</v>
      </c>
      <c r="Z22" s="40">
        <f>+IF(X22&lt;&gt;0,+(Y22/X22)*100,0)</f>
        <v>-59.666929982432805</v>
      </c>
      <c r="AA22" s="37">
        <f>SUM(AA5:AA21)</f>
        <v>154253106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69615960</v>
      </c>
      <c r="D25" s="6">
        <v>0</v>
      </c>
      <c r="E25" s="7">
        <v>72819584</v>
      </c>
      <c r="F25" s="8">
        <v>72819584</v>
      </c>
      <c r="G25" s="8">
        <v>2341766</v>
      </c>
      <c r="H25" s="8">
        <v>2428862</v>
      </c>
      <c r="I25" s="8">
        <v>2510482</v>
      </c>
      <c r="J25" s="8">
        <v>7281110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7281110</v>
      </c>
      <c r="X25" s="8">
        <v>18204894</v>
      </c>
      <c r="Y25" s="8">
        <v>-10923784</v>
      </c>
      <c r="Z25" s="2">
        <v>-60</v>
      </c>
      <c r="AA25" s="6">
        <v>72819584</v>
      </c>
    </row>
    <row r="26" spans="1:27" ht="13.5">
      <c r="A26" s="29" t="s">
        <v>52</v>
      </c>
      <c r="B26" s="28"/>
      <c r="C26" s="6">
        <v>5235182</v>
      </c>
      <c r="D26" s="6">
        <v>0</v>
      </c>
      <c r="E26" s="7">
        <v>4926142</v>
      </c>
      <c r="F26" s="8">
        <v>4926142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1231536</v>
      </c>
      <c r="Y26" s="8">
        <v>-1231536</v>
      </c>
      <c r="Z26" s="2">
        <v>-100</v>
      </c>
      <c r="AA26" s="6">
        <v>4926142</v>
      </c>
    </row>
    <row r="27" spans="1:27" ht="13.5">
      <c r="A27" s="29" t="s">
        <v>53</v>
      </c>
      <c r="B27" s="28"/>
      <c r="C27" s="6">
        <v>37976426</v>
      </c>
      <c r="D27" s="6">
        <v>0</v>
      </c>
      <c r="E27" s="7">
        <v>3307500</v>
      </c>
      <c r="F27" s="8">
        <v>3307500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62661</v>
      </c>
      <c r="Y27" s="8">
        <v>-62661</v>
      </c>
      <c r="Z27" s="2">
        <v>-100</v>
      </c>
      <c r="AA27" s="6">
        <v>3307500</v>
      </c>
    </row>
    <row r="28" spans="1:27" ht="13.5">
      <c r="A28" s="29" t="s">
        <v>54</v>
      </c>
      <c r="B28" s="28"/>
      <c r="C28" s="6">
        <v>122993232</v>
      </c>
      <c r="D28" s="6">
        <v>0</v>
      </c>
      <c r="E28" s="7">
        <v>1201200</v>
      </c>
      <c r="F28" s="8">
        <v>1201200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1500000</v>
      </c>
      <c r="Y28" s="8">
        <v>-1500000</v>
      </c>
      <c r="Z28" s="2">
        <v>-100</v>
      </c>
      <c r="AA28" s="6">
        <v>1201200</v>
      </c>
    </row>
    <row r="29" spans="1:27" ht="13.5">
      <c r="A29" s="29" t="s">
        <v>55</v>
      </c>
      <c r="B29" s="28"/>
      <c r="C29" s="6">
        <v>6566642</v>
      </c>
      <c r="D29" s="6">
        <v>0</v>
      </c>
      <c r="E29" s="7">
        <v>254597</v>
      </c>
      <c r="F29" s="8">
        <v>254597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254597</v>
      </c>
    </row>
    <row r="30" spans="1:27" ht="13.5">
      <c r="A30" s="29" t="s">
        <v>56</v>
      </c>
      <c r="B30" s="28"/>
      <c r="C30" s="6">
        <v>27714956</v>
      </c>
      <c r="D30" s="6">
        <v>0</v>
      </c>
      <c r="E30" s="7">
        <v>12443300</v>
      </c>
      <c r="F30" s="8">
        <v>12443300</v>
      </c>
      <c r="G30" s="8">
        <v>1052001</v>
      </c>
      <c r="H30" s="8">
        <v>1052001</v>
      </c>
      <c r="I30" s="8">
        <v>1040805</v>
      </c>
      <c r="J30" s="8">
        <v>3144807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3144807</v>
      </c>
      <c r="X30" s="8">
        <v>4600000</v>
      </c>
      <c r="Y30" s="8">
        <v>-1455193</v>
      </c>
      <c r="Z30" s="2">
        <v>-31.63</v>
      </c>
      <c r="AA30" s="6">
        <v>12443300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600566</v>
      </c>
      <c r="Y31" s="8">
        <v>-600566</v>
      </c>
      <c r="Z31" s="2">
        <v>-100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2716575</v>
      </c>
      <c r="F32" s="8">
        <v>2716575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2716575</v>
      </c>
    </row>
    <row r="33" spans="1:27" ht="13.5">
      <c r="A33" s="29" t="s">
        <v>59</v>
      </c>
      <c r="B33" s="28"/>
      <c r="C33" s="6">
        <v>6746501</v>
      </c>
      <c r="D33" s="6">
        <v>0</v>
      </c>
      <c r="E33" s="7">
        <v>15000000</v>
      </c>
      <c r="F33" s="8">
        <v>15000000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1749999</v>
      </c>
      <c r="Y33" s="8">
        <v>-1749999</v>
      </c>
      <c r="Z33" s="2">
        <v>-100</v>
      </c>
      <c r="AA33" s="6">
        <v>15000000</v>
      </c>
    </row>
    <row r="34" spans="1:27" ht="13.5">
      <c r="A34" s="29" t="s">
        <v>60</v>
      </c>
      <c r="B34" s="28"/>
      <c r="C34" s="6">
        <v>35647617</v>
      </c>
      <c r="D34" s="6">
        <v>0</v>
      </c>
      <c r="E34" s="7">
        <v>50062411</v>
      </c>
      <c r="F34" s="8">
        <v>50062411</v>
      </c>
      <c r="G34" s="8">
        <v>2870475</v>
      </c>
      <c r="H34" s="8">
        <v>1433180</v>
      </c>
      <c r="I34" s="8">
        <v>4311390</v>
      </c>
      <c r="J34" s="8">
        <v>8615045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8615045</v>
      </c>
      <c r="X34" s="8">
        <v>23587667</v>
      </c>
      <c r="Y34" s="8">
        <v>-14972622</v>
      </c>
      <c r="Z34" s="2">
        <v>-63.48</v>
      </c>
      <c r="AA34" s="6">
        <v>50062411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312496516</v>
      </c>
      <c r="D36" s="37">
        <f>SUM(D25:D35)</f>
        <v>0</v>
      </c>
      <c r="E36" s="38">
        <f t="shared" si="1"/>
        <v>162731309</v>
      </c>
      <c r="F36" s="39">
        <f t="shared" si="1"/>
        <v>162731309</v>
      </c>
      <c r="G36" s="39">
        <f t="shared" si="1"/>
        <v>6264242</v>
      </c>
      <c r="H36" s="39">
        <f t="shared" si="1"/>
        <v>4914043</v>
      </c>
      <c r="I36" s="39">
        <f t="shared" si="1"/>
        <v>7862677</v>
      </c>
      <c r="J36" s="39">
        <f t="shared" si="1"/>
        <v>19040962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19040962</v>
      </c>
      <c r="X36" s="39">
        <f t="shared" si="1"/>
        <v>51537323</v>
      </c>
      <c r="Y36" s="39">
        <f t="shared" si="1"/>
        <v>-32496361</v>
      </c>
      <c r="Z36" s="40">
        <f>+IF(X36&lt;&gt;0,+(Y36/X36)*100,0)</f>
        <v>-63.0540336757499</v>
      </c>
      <c r="AA36" s="37">
        <f>SUM(AA25:AA35)</f>
        <v>162731309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-152358475</v>
      </c>
      <c r="D38" s="50">
        <f>+D22-D36</f>
        <v>0</v>
      </c>
      <c r="E38" s="51">
        <f t="shared" si="2"/>
        <v>-8478203</v>
      </c>
      <c r="F38" s="52">
        <f t="shared" si="2"/>
        <v>-8478203</v>
      </c>
      <c r="G38" s="52">
        <f t="shared" si="2"/>
        <v>1651327</v>
      </c>
      <c r="H38" s="52">
        <f t="shared" si="2"/>
        <v>3555202</v>
      </c>
      <c r="I38" s="52">
        <f t="shared" si="2"/>
        <v>-993159</v>
      </c>
      <c r="J38" s="52">
        <f t="shared" si="2"/>
        <v>4213370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4213370</v>
      </c>
      <c r="X38" s="52">
        <f>IF(F22=F36,0,X22-X36)</f>
        <v>6118422</v>
      </c>
      <c r="Y38" s="52">
        <f t="shared" si="2"/>
        <v>-1905052</v>
      </c>
      <c r="Z38" s="53">
        <f>+IF(X38&lt;&gt;0,+(Y38/X38)*100,0)</f>
        <v>-31.136328942331865</v>
      </c>
      <c r="AA38" s="50">
        <f>+AA22-AA36</f>
        <v>-8478203</v>
      </c>
    </row>
    <row r="39" spans="1:27" ht="13.5">
      <c r="A39" s="27" t="s">
        <v>64</v>
      </c>
      <c r="B39" s="33"/>
      <c r="C39" s="6">
        <v>19173495</v>
      </c>
      <c r="D39" s="6">
        <v>0</v>
      </c>
      <c r="E39" s="7">
        <v>51718000</v>
      </c>
      <c r="F39" s="8">
        <v>51718000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14100000</v>
      </c>
      <c r="Y39" s="8">
        <v>-14100000</v>
      </c>
      <c r="Z39" s="2">
        <v>-100</v>
      </c>
      <c r="AA39" s="6">
        <v>51718000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-133184980</v>
      </c>
      <c r="D42" s="59">
        <f>SUM(D38:D41)</f>
        <v>0</v>
      </c>
      <c r="E42" s="60">
        <f t="shared" si="3"/>
        <v>43239797</v>
      </c>
      <c r="F42" s="61">
        <f t="shared" si="3"/>
        <v>43239797</v>
      </c>
      <c r="G42" s="61">
        <f t="shared" si="3"/>
        <v>1651327</v>
      </c>
      <c r="H42" s="61">
        <f t="shared" si="3"/>
        <v>3555202</v>
      </c>
      <c r="I42" s="61">
        <f t="shared" si="3"/>
        <v>-993159</v>
      </c>
      <c r="J42" s="61">
        <f t="shared" si="3"/>
        <v>4213370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4213370</v>
      </c>
      <c r="X42" s="61">
        <f t="shared" si="3"/>
        <v>20218422</v>
      </c>
      <c r="Y42" s="61">
        <f t="shared" si="3"/>
        <v>-16005052</v>
      </c>
      <c r="Z42" s="62">
        <f>+IF(X42&lt;&gt;0,+(Y42/X42)*100,0)</f>
        <v>-79.16073766785559</v>
      </c>
      <c r="AA42" s="59">
        <f>SUM(AA38:AA41)</f>
        <v>43239797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-133184980</v>
      </c>
      <c r="D44" s="67">
        <f>+D42-D43</f>
        <v>0</v>
      </c>
      <c r="E44" s="68">
        <f t="shared" si="4"/>
        <v>43239797</v>
      </c>
      <c r="F44" s="69">
        <f t="shared" si="4"/>
        <v>43239797</v>
      </c>
      <c r="G44" s="69">
        <f t="shared" si="4"/>
        <v>1651327</v>
      </c>
      <c r="H44" s="69">
        <f t="shared" si="4"/>
        <v>3555202</v>
      </c>
      <c r="I44" s="69">
        <f t="shared" si="4"/>
        <v>-993159</v>
      </c>
      <c r="J44" s="69">
        <f t="shared" si="4"/>
        <v>4213370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4213370</v>
      </c>
      <c r="X44" s="69">
        <f t="shared" si="4"/>
        <v>20218422</v>
      </c>
      <c r="Y44" s="69">
        <f t="shared" si="4"/>
        <v>-16005052</v>
      </c>
      <c r="Z44" s="70">
        <f>+IF(X44&lt;&gt;0,+(Y44/X44)*100,0)</f>
        <v>-79.16073766785559</v>
      </c>
      <c r="AA44" s="67">
        <f>+AA42-AA43</f>
        <v>43239797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-133184980</v>
      </c>
      <c r="D46" s="59">
        <f>SUM(D44:D45)</f>
        <v>0</v>
      </c>
      <c r="E46" s="60">
        <f t="shared" si="5"/>
        <v>43239797</v>
      </c>
      <c r="F46" s="61">
        <f t="shared" si="5"/>
        <v>43239797</v>
      </c>
      <c r="G46" s="61">
        <f t="shared" si="5"/>
        <v>1651327</v>
      </c>
      <c r="H46" s="61">
        <f t="shared" si="5"/>
        <v>3555202</v>
      </c>
      <c r="I46" s="61">
        <f t="shared" si="5"/>
        <v>-993159</v>
      </c>
      <c r="J46" s="61">
        <f t="shared" si="5"/>
        <v>4213370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4213370</v>
      </c>
      <c r="X46" s="61">
        <f t="shared" si="5"/>
        <v>20218422</v>
      </c>
      <c r="Y46" s="61">
        <f t="shared" si="5"/>
        <v>-16005052</v>
      </c>
      <c r="Z46" s="62">
        <f>+IF(X46&lt;&gt;0,+(Y46/X46)*100,0)</f>
        <v>-79.16073766785559</v>
      </c>
      <c r="AA46" s="59">
        <f>SUM(AA44:AA45)</f>
        <v>43239797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-133184980</v>
      </c>
      <c r="D48" s="75">
        <f>SUM(D46:D47)</f>
        <v>0</v>
      </c>
      <c r="E48" s="76">
        <f t="shared" si="6"/>
        <v>43239797</v>
      </c>
      <c r="F48" s="77">
        <f t="shared" si="6"/>
        <v>43239797</v>
      </c>
      <c r="G48" s="77">
        <f t="shared" si="6"/>
        <v>1651327</v>
      </c>
      <c r="H48" s="78">
        <f t="shared" si="6"/>
        <v>3555202</v>
      </c>
      <c r="I48" s="78">
        <f t="shared" si="6"/>
        <v>-993159</v>
      </c>
      <c r="J48" s="78">
        <f t="shared" si="6"/>
        <v>4213370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4213370</v>
      </c>
      <c r="X48" s="78">
        <f t="shared" si="6"/>
        <v>20218422</v>
      </c>
      <c r="Y48" s="78">
        <f t="shared" si="6"/>
        <v>-16005052</v>
      </c>
      <c r="Z48" s="79">
        <f>+IF(X48&lt;&gt;0,+(Y48/X48)*100,0)</f>
        <v>-79.16073766785559</v>
      </c>
      <c r="AA48" s="80">
        <f>SUM(AA46:AA47)</f>
        <v>43239797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8619724</v>
      </c>
      <c r="D13" s="6">
        <v>0</v>
      </c>
      <c r="E13" s="7">
        <v>5008571</v>
      </c>
      <c r="F13" s="8">
        <v>5008571</v>
      </c>
      <c r="G13" s="8">
        <v>3100279</v>
      </c>
      <c r="H13" s="8">
        <v>3100279</v>
      </c>
      <c r="I13" s="8">
        <v>183847</v>
      </c>
      <c r="J13" s="8">
        <v>6384405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6384405</v>
      </c>
      <c r="X13" s="8">
        <v>2783325</v>
      </c>
      <c r="Y13" s="8">
        <v>3601080</v>
      </c>
      <c r="Z13" s="2">
        <v>129.38</v>
      </c>
      <c r="AA13" s="6">
        <v>5008571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139561508</v>
      </c>
      <c r="D19" s="6">
        <v>0</v>
      </c>
      <c r="E19" s="7">
        <v>142499000</v>
      </c>
      <c r="F19" s="8">
        <v>142499000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57228000</v>
      </c>
      <c r="Y19" s="8">
        <v>-57228000</v>
      </c>
      <c r="Z19" s="2">
        <v>-100</v>
      </c>
      <c r="AA19" s="6">
        <v>142499000</v>
      </c>
    </row>
    <row r="20" spans="1:27" ht="13.5">
      <c r="A20" s="27" t="s">
        <v>47</v>
      </c>
      <c r="B20" s="33"/>
      <c r="C20" s="6">
        <v>2839055</v>
      </c>
      <c r="D20" s="6">
        <v>0</v>
      </c>
      <c r="E20" s="7">
        <v>2741170</v>
      </c>
      <c r="F20" s="30">
        <v>2741170</v>
      </c>
      <c r="G20" s="30">
        <v>39878</v>
      </c>
      <c r="H20" s="30">
        <v>39878</v>
      </c>
      <c r="I20" s="30">
        <v>34894</v>
      </c>
      <c r="J20" s="30">
        <v>114650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114650</v>
      </c>
      <c r="X20" s="30">
        <v>404151</v>
      </c>
      <c r="Y20" s="30">
        <v>-289501</v>
      </c>
      <c r="Z20" s="31">
        <v>-71.63</v>
      </c>
      <c r="AA20" s="32">
        <v>2741170</v>
      </c>
    </row>
    <row r="21" spans="1:27" ht="13.5">
      <c r="A21" s="27" t="s">
        <v>48</v>
      </c>
      <c r="B21" s="33"/>
      <c r="C21" s="6">
        <v>77907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151098194</v>
      </c>
      <c r="D22" s="37">
        <f>SUM(D5:D21)</f>
        <v>0</v>
      </c>
      <c r="E22" s="38">
        <f t="shared" si="0"/>
        <v>150248741</v>
      </c>
      <c r="F22" s="39">
        <f t="shared" si="0"/>
        <v>150248741</v>
      </c>
      <c r="G22" s="39">
        <f t="shared" si="0"/>
        <v>3140157</v>
      </c>
      <c r="H22" s="39">
        <f t="shared" si="0"/>
        <v>3140157</v>
      </c>
      <c r="I22" s="39">
        <f t="shared" si="0"/>
        <v>218741</v>
      </c>
      <c r="J22" s="39">
        <f t="shared" si="0"/>
        <v>6499055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6499055</v>
      </c>
      <c r="X22" s="39">
        <f t="shared" si="0"/>
        <v>60415476</v>
      </c>
      <c r="Y22" s="39">
        <f t="shared" si="0"/>
        <v>-53916421</v>
      </c>
      <c r="Z22" s="40">
        <f>+IF(X22&lt;&gt;0,+(Y22/X22)*100,0)</f>
        <v>-89.24273144847852</v>
      </c>
      <c r="AA22" s="37">
        <f>SUM(AA5:AA21)</f>
        <v>150248741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70581802</v>
      </c>
      <c r="D25" s="6">
        <v>0</v>
      </c>
      <c r="E25" s="7">
        <v>87390400</v>
      </c>
      <c r="F25" s="8">
        <v>87390400</v>
      </c>
      <c r="G25" s="8">
        <v>7001598</v>
      </c>
      <c r="H25" s="8">
        <v>7001598</v>
      </c>
      <c r="I25" s="8">
        <v>7001598</v>
      </c>
      <c r="J25" s="8">
        <v>21004794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21004794</v>
      </c>
      <c r="X25" s="8">
        <v>18889725</v>
      </c>
      <c r="Y25" s="8">
        <v>2115069</v>
      </c>
      <c r="Z25" s="2">
        <v>11.2</v>
      </c>
      <c r="AA25" s="6">
        <v>87390400</v>
      </c>
    </row>
    <row r="26" spans="1:27" ht="13.5">
      <c r="A26" s="29" t="s">
        <v>52</v>
      </c>
      <c r="B26" s="28"/>
      <c r="C26" s="6">
        <v>5983043</v>
      </c>
      <c r="D26" s="6">
        <v>0</v>
      </c>
      <c r="E26" s="7">
        <v>7586076</v>
      </c>
      <c r="F26" s="8">
        <v>7586076</v>
      </c>
      <c r="G26" s="8">
        <v>506336</v>
      </c>
      <c r="H26" s="8">
        <v>506336</v>
      </c>
      <c r="I26" s="8">
        <v>506336</v>
      </c>
      <c r="J26" s="8">
        <v>1519008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1519008</v>
      </c>
      <c r="X26" s="8">
        <v>1748949</v>
      </c>
      <c r="Y26" s="8">
        <v>-229941</v>
      </c>
      <c r="Z26" s="2">
        <v>-13.15</v>
      </c>
      <c r="AA26" s="6">
        <v>7586076</v>
      </c>
    </row>
    <row r="27" spans="1:27" ht="13.5">
      <c r="A27" s="29" t="s">
        <v>53</v>
      </c>
      <c r="B27" s="28"/>
      <c r="C27" s="6">
        <v>6269593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4306153</v>
      </c>
      <c r="D28" s="6">
        <v>0</v>
      </c>
      <c r="E28" s="7">
        <v>4799999</v>
      </c>
      <c r="F28" s="8">
        <v>4799999</v>
      </c>
      <c r="G28" s="8">
        <v>4332426</v>
      </c>
      <c r="H28" s="8">
        <v>4332426</v>
      </c>
      <c r="I28" s="8">
        <v>4332426</v>
      </c>
      <c r="J28" s="8">
        <v>12997278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12997278</v>
      </c>
      <c r="X28" s="8">
        <v>926301</v>
      </c>
      <c r="Y28" s="8">
        <v>12070977</v>
      </c>
      <c r="Z28" s="2">
        <v>1303.14</v>
      </c>
      <c r="AA28" s="6">
        <v>4799999</v>
      </c>
    </row>
    <row r="29" spans="1:27" ht="13.5">
      <c r="A29" s="29" t="s">
        <v>55</v>
      </c>
      <c r="B29" s="28"/>
      <c r="C29" s="6">
        <v>376180</v>
      </c>
      <c r="D29" s="6">
        <v>0</v>
      </c>
      <c r="E29" s="7">
        <v>4500000</v>
      </c>
      <c r="F29" s="8">
        <v>4500000</v>
      </c>
      <c r="G29" s="8">
        <v>-17781657</v>
      </c>
      <c r="H29" s="8">
        <v>-17781657</v>
      </c>
      <c r="I29" s="8">
        <v>-17781657</v>
      </c>
      <c r="J29" s="8">
        <v>-53344971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-53344971</v>
      </c>
      <c r="X29" s="8">
        <v>4500000</v>
      </c>
      <c r="Y29" s="8">
        <v>-57844971</v>
      </c>
      <c r="Z29" s="2">
        <v>-1285.44</v>
      </c>
      <c r="AA29" s="6">
        <v>4500000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2311900</v>
      </c>
      <c r="F31" s="8">
        <v>2311900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579675</v>
      </c>
      <c r="Y31" s="8">
        <v>-579675</v>
      </c>
      <c r="Z31" s="2">
        <v>-100</v>
      </c>
      <c r="AA31" s="6">
        <v>2311900</v>
      </c>
    </row>
    <row r="32" spans="1:27" ht="13.5">
      <c r="A32" s="29" t="s">
        <v>58</v>
      </c>
      <c r="B32" s="28"/>
      <c r="C32" s="6">
        <v>12040760</v>
      </c>
      <c r="D32" s="6">
        <v>0</v>
      </c>
      <c r="E32" s="7">
        <v>7520000</v>
      </c>
      <c r="F32" s="8">
        <v>7520000</v>
      </c>
      <c r="G32" s="8">
        <v>1323636</v>
      </c>
      <c r="H32" s="8">
        <v>1323636</v>
      </c>
      <c r="I32" s="8">
        <v>1323636</v>
      </c>
      <c r="J32" s="8">
        <v>3970908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3970908</v>
      </c>
      <c r="X32" s="8">
        <v>2354475</v>
      </c>
      <c r="Y32" s="8">
        <v>1616433</v>
      </c>
      <c r="Z32" s="2">
        <v>68.65</v>
      </c>
      <c r="AA32" s="6">
        <v>7520000</v>
      </c>
    </row>
    <row r="33" spans="1:27" ht="13.5">
      <c r="A33" s="29" t="s">
        <v>59</v>
      </c>
      <c r="B33" s="28"/>
      <c r="C33" s="6">
        <v>14621734</v>
      </c>
      <c r="D33" s="6">
        <v>0</v>
      </c>
      <c r="E33" s="7">
        <v>29483152</v>
      </c>
      <c r="F33" s="8">
        <v>29483152</v>
      </c>
      <c r="G33" s="8">
        <v>4719254</v>
      </c>
      <c r="H33" s="8">
        <v>4719254</v>
      </c>
      <c r="I33" s="8">
        <v>4719254</v>
      </c>
      <c r="J33" s="8">
        <v>14157762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14157762</v>
      </c>
      <c r="X33" s="8">
        <v>1887351</v>
      </c>
      <c r="Y33" s="8">
        <v>12270411</v>
      </c>
      <c r="Z33" s="2">
        <v>650.14</v>
      </c>
      <c r="AA33" s="6">
        <v>29483152</v>
      </c>
    </row>
    <row r="34" spans="1:27" ht="13.5">
      <c r="A34" s="29" t="s">
        <v>60</v>
      </c>
      <c r="B34" s="28"/>
      <c r="C34" s="6">
        <v>51693283</v>
      </c>
      <c r="D34" s="6">
        <v>0</v>
      </c>
      <c r="E34" s="7">
        <v>63470874</v>
      </c>
      <c r="F34" s="8">
        <v>63470874</v>
      </c>
      <c r="G34" s="8">
        <v>12798555</v>
      </c>
      <c r="H34" s="8">
        <v>12798555</v>
      </c>
      <c r="I34" s="8">
        <v>12798555</v>
      </c>
      <c r="J34" s="8">
        <v>38395665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38395665</v>
      </c>
      <c r="X34" s="8">
        <v>14831499</v>
      </c>
      <c r="Y34" s="8">
        <v>23564166</v>
      </c>
      <c r="Z34" s="2">
        <v>158.88</v>
      </c>
      <c r="AA34" s="6">
        <v>63470874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165872548</v>
      </c>
      <c r="D36" s="37">
        <f>SUM(D25:D35)</f>
        <v>0</v>
      </c>
      <c r="E36" s="38">
        <f t="shared" si="1"/>
        <v>207062401</v>
      </c>
      <c r="F36" s="39">
        <f t="shared" si="1"/>
        <v>207062401</v>
      </c>
      <c r="G36" s="39">
        <f t="shared" si="1"/>
        <v>12900148</v>
      </c>
      <c r="H36" s="39">
        <f t="shared" si="1"/>
        <v>12900148</v>
      </c>
      <c r="I36" s="39">
        <f t="shared" si="1"/>
        <v>12900148</v>
      </c>
      <c r="J36" s="39">
        <f t="shared" si="1"/>
        <v>38700444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38700444</v>
      </c>
      <c r="X36" s="39">
        <f t="shared" si="1"/>
        <v>45717975</v>
      </c>
      <c r="Y36" s="39">
        <f t="shared" si="1"/>
        <v>-7017531</v>
      </c>
      <c r="Z36" s="40">
        <f>+IF(X36&lt;&gt;0,+(Y36/X36)*100,0)</f>
        <v>-15.349610300981178</v>
      </c>
      <c r="AA36" s="37">
        <f>SUM(AA25:AA35)</f>
        <v>207062401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-14774354</v>
      </c>
      <c r="D38" s="50">
        <f>+D22-D36</f>
        <v>0</v>
      </c>
      <c r="E38" s="51">
        <f t="shared" si="2"/>
        <v>-56813660</v>
      </c>
      <c r="F38" s="52">
        <f t="shared" si="2"/>
        <v>-56813660</v>
      </c>
      <c r="G38" s="52">
        <f t="shared" si="2"/>
        <v>-9759991</v>
      </c>
      <c r="H38" s="52">
        <f t="shared" si="2"/>
        <v>-9759991</v>
      </c>
      <c r="I38" s="52">
        <f t="shared" si="2"/>
        <v>-12681407</v>
      </c>
      <c r="J38" s="52">
        <f t="shared" si="2"/>
        <v>-32201389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-32201389</v>
      </c>
      <c r="X38" s="52">
        <f>IF(F22=F36,0,X22-X36)</f>
        <v>14697501</v>
      </c>
      <c r="Y38" s="52">
        <f t="shared" si="2"/>
        <v>-46898890</v>
      </c>
      <c r="Z38" s="53">
        <f>+IF(X38&lt;&gt;0,+(Y38/X38)*100,0)</f>
        <v>-319.0943140606012</v>
      </c>
      <c r="AA38" s="50">
        <f>+AA22-AA36</f>
        <v>-56813660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-14774354</v>
      </c>
      <c r="D42" s="59">
        <f>SUM(D38:D41)</f>
        <v>0</v>
      </c>
      <c r="E42" s="60">
        <f t="shared" si="3"/>
        <v>-56813660</v>
      </c>
      <c r="F42" s="61">
        <f t="shared" si="3"/>
        <v>-56813660</v>
      </c>
      <c r="G42" s="61">
        <f t="shared" si="3"/>
        <v>-9759991</v>
      </c>
      <c r="H42" s="61">
        <f t="shared" si="3"/>
        <v>-9759991</v>
      </c>
      <c r="I42" s="61">
        <f t="shared" si="3"/>
        <v>-12681407</v>
      </c>
      <c r="J42" s="61">
        <f t="shared" si="3"/>
        <v>-32201389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-32201389</v>
      </c>
      <c r="X42" s="61">
        <f t="shared" si="3"/>
        <v>14697501</v>
      </c>
      <c r="Y42" s="61">
        <f t="shared" si="3"/>
        <v>-46898890</v>
      </c>
      <c r="Z42" s="62">
        <f>+IF(X42&lt;&gt;0,+(Y42/X42)*100,0)</f>
        <v>-319.0943140606012</v>
      </c>
      <c r="AA42" s="59">
        <f>SUM(AA38:AA41)</f>
        <v>-56813660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-14774354</v>
      </c>
      <c r="D44" s="67">
        <f>+D42-D43</f>
        <v>0</v>
      </c>
      <c r="E44" s="68">
        <f t="shared" si="4"/>
        <v>-56813660</v>
      </c>
      <c r="F44" s="69">
        <f t="shared" si="4"/>
        <v>-56813660</v>
      </c>
      <c r="G44" s="69">
        <f t="shared" si="4"/>
        <v>-9759991</v>
      </c>
      <c r="H44" s="69">
        <f t="shared" si="4"/>
        <v>-9759991</v>
      </c>
      <c r="I44" s="69">
        <f t="shared" si="4"/>
        <v>-12681407</v>
      </c>
      <c r="J44" s="69">
        <f t="shared" si="4"/>
        <v>-32201389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-32201389</v>
      </c>
      <c r="X44" s="69">
        <f t="shared" si="4"/>
        <v>14697501</v>
      </c>
      <c r="Y44" s="69">
        <f t="shared" si="4"/>
        <v>-46898890</v>
      </c>
      <c r="Z44" s="70">
        <f>+IF(X44&lt;&gt;0,+(Y44/X44)*100,0)</f>
        <v>-319.0943140606012</v>
      </c>
      <c r="AA44" s="67">
        <f>+AA42-AA43</f>
        <v>-56813660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-14774354</v>
      </c>
      <c r="D46" s="59">
        <f>SUM(D44:D45)</f>
        <v>0</v>
      </c>
      <c r="E46" s="60">
        <f t="shared" si="5"/>
        <v>-56813660</v>
      </c>
      <c r="F46" s="61">
        <f t="shared" si="5"/>
        <v>-56813660</v>
      </c>
      <c r="G46" s="61">
        <f t="shared" si="5"/>
        <v>-9759991</v>
      </c>
      <c r="H46" s="61">
        <f t="shared" si="5"/>
        <v>-9759991</v>
      </c>
      <c r="I46" s="61">
        <f t="shared" si="5"/>
        <v>-12681407</v>
      </c>
      <c r="J46" s="61">
        <f t="shared" si="5"/>
        <v>-32201389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-32201389</v>
      </c>
      <c r="X46" s="61">
        <f t="shared" si="5"/>
        <v>14697501</v>
      </c>
      <c r="Y46" s="61">
        <f t="shared" si="5"/>
        <v>-46898890</v>
      </c>
      <c r="Z46" s="62">
        <f>+IF(X46&lt;&gt;0,+(Y46/X46)*100,0)</f>
        <v>-319.0943140606012</v>
      </c>
      <c r="AA46" s="59">
        <f>SUM(AA44:AA45)</f>
        <v>-56813660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-14774354</v>
      </c>
      <c r="D48" s="75">
        <f>SUM(D46:D47)</f>
        <v>0</v>
      </c>
      <c r="E48" s="76">
        <f t="shared" si="6"/>
        <v>-56813660</v>
      </c>
      <c r="F48" s="77">
        <f t="shared" si="6"/>
        <v>-56813660</v>
      </c>
      <c r="G48" s="77">
        <f t="shared" si="6"/>
        <v>-9759991</v>
      </c>
      <c r="H48" s="78">
        <f t="shared" si="6"/>
        <v>-9759991</v>
      </c>
      <c r="I48" s="78">
        <f t="shared" si="6"/>
        <v>-12681407</v>
      </c>
      <c r="J48" s="78">
        <f t="shared" si="6"/>
        <v>-32201389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-32201389</v>
      </c>
      <c r="X48" s="78">
        <f t="shared" si="6"/>
        <v>14697501</v>
      </c>
      <c r="Y48" s="78">
        <f t="shared" si="6"/>
        <v>-46898890</v>
      </c>
      <c r="Z48" s="79">
        <f>+IF(X48&lt;&gt;0,+(Y48/X48)*100,0)</f>
        <v>-319.0943140606012</v>
      </c>
      <c r="AA48" s="80">
        <f>SUM(AA46:AA47)</f>
        <v>-56813660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1569687004</v>
      </c>
      <c r="D5" s="6">
        <v>0</v>
      </c>
      <c r="E5" s="7">
        <v>1944851061</v>
      </c>
      <c r="F5" s="8">
        <v>1944851061</v>
      </c>
      <c r="G5" s="8">
        <v>187716259</v>
      </c>
      <c r="H5" s="8">
        <v>28396963</v>
      </c>
      <c r="I5" s="8">
        <v>132027589</v>
      </c>
      <c r="J5" s="8">
        <v>348140811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348140811</v>
      </c>
      <c r="X5" s="8">
        <v>479844805</v>
      </c>
      <c r="Y5" s="8">
        <v>-131703994</v>
      </c>
      <c r="Z5" s="2">
        <v>-27.45</v>
      </c>
      <c r="AA5" s="6">
        <v>1944851061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1215771</v>
      </c>
      <c r="F6" s="8">
        <v>1215771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153942</v>
      </c>
      <c r="Y6" s="8">
        <v>-153942</v>
      </c>
      <c r="Z6" s="2">
        <v>-100</v>
      </c>
      <c r="AA6" s="6">
        <v>1215771</v>
      </c>
    </row>
    <row r="7" spans="1:27" ht="13.5">
      <c r="A7" s="29" t="s">
        <v>34</v>
      </c>
      <c r="B7" s="28"/>
      <c r="C7" s="6">
        <v>2907237528</v>
      </c>
      <c r="D7" s="6">
        <v>0</v>
      </c>
      <c r="E7" s="7">
        <v>4657159824</v>
      </c>
      <c r="F7" s="8">
        <v>4657159824</v>
      </c>
      <c r="G7" s="8">
        <v>361783116</v>
      </c>
      <c r="H7" s="8">
        <v>481677662</v>
      </c>
      <c r="I7" s="8">
        <v>360794501</v>
      </c>
      <c r="J7" s="8">
        <v>1204255279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1204255279</v>
      </c>
      <c r="X7" s="8">
        <v>1108833369</v>
      </c>
      <c r="Y7" s="8">
        <v>95421910</v>
      </c>
      <c r="Z7" s="2">
        <v>8.61</v>
      </c>
      <c r="AA7" s="6">
        <v>4657159824</v>
      </c>
    </row>
    <row r="8" spans="1:27" ht="13.5">
      <c r="A8" s="29" t="s">
        <v>35</v>
      </c>
      <c r="B8" s="28"/>
      <c r="C8" s="6">
        <v>1340122026</v>
      </c>
      <c r="D8" s="6">
        <v>0</v>
      </c>
      <c r="E8" s="7">
        <v>1681555140</v>
      </c>
      <c r="F8" s="8">
        <v>1681555140</v>
      </c>
      <c r="G8" s="8">
        <v>98975785</v>
      </c>
      <c r="H8" s="8">
        <v>115948926</v>
      </c>
      <c r="I8" s="8">
        <v>162148323</v>
      </c>
      <c r="J8" s="8">
        <v>377073034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377073034</v>
      </c>
      <c r="X8" s="8">
        <v>388657756</v>
      </c>
      <c r="Y8" s="8">
        <v>-11584722</v>
      </c>
      <c r="Z8" s="2">
        <v>-2.98</v>
      </c>
      <c r="AA8" s="6">
        <v>1681555140</v>
      </c>
    </row>
    <row r="9" spans="1:27" ht="13.5">
      <c r="A9" s="29" t="s">
        <v>36</v>
      </c>
      <c r="B9" s="28"/>
      <c r="C9" s="6">
        <v>464961875</v>
      </c>
      <c r="D9" s="6">
        <v>0</v>
      </c>
      <c r="E9" s="7">
        <v>687051828</v>
      </c>
      <c r="F9" s="8">
        <v>687051828</v>
      </c>
      <c r="G9" s="8">
        <v>57079433</v>
      </c>
      <c r="H9" s="8">
        <v>48345407</v>
      </c>
      <c r="I9" s="8">
        <v>50982375</v>
      </c>
      <c r="J9" s="8">
        <v>156407215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156407215</v>
      </c>
      <c r="X9" s="8">
        <v>163122001</v>
      </c>
      <c r="Y9" s="8">
        <v>-6714786</v>
      </c>
      <c r="Z9" s="2">
        <v>-4.12</v>
      </c>
      <c r="AA9" s="6">
        <v>687051828</v>
      </c>
    </row>
    <row r="10" spans="1:27" ht="13.5">
      <c r="A10" s="29" t="s">
        <v>37</v>
      </c>
      <c r="B10" s="28"/>
      <c r="C10" s="6">
        <v>318291230</v>
      </c>
      <c r="D10" s="6">
        <v>0</v>
      </c>
      <c r="E10" s="7">
        <v>518247690</v>
      </c>
      <c r="F10" s="30">
        <v>518247690</v>
      </c>
      <c r="G10" s="30">
        <v>36935461</v>
      </c>
      <c r="H10" s="30">
        <v>31365500</v>
      </c>
      <c r="I10" s="30">
        <v>33437408</v>
      </c>
      <c r="J10" s="30">
        <v>101738369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101738369</v>
      </c>
      <c r="X10" s="30">
        <v>123930065</v>
      </c>
      <c r="Y10" s="30">
        <v>-22191696</v>
      </c>
      <c r="Z10" s="31">
        <v>-17.91</v>
      </c>
      <c r="AA10" s="32">
        <v>518247690</v>
      </c>
    </row>
    <row r="11" spans="1:27" ht="13.5">
      <c r="A11" s="29" t="s">
        <v>38</v>
      </c>
      <c r="B11" s="33"/>
      <c r="C11" s="6">
        <v>47274806</v>
      </c>
      <c r="D11" s="6">
        <v>0</v>
      </c>
      <c r="E11" s="7">
        <v>65886250</v>
      </c>
      <c r="F11" s="8">
        <v>65886250</v>
      </c>
      <c r="G11" s="8">
        <v>895735</v>
      </c>
      <c r="H11" s="8">
        <v>6617496</v>
      </c>
      <c r="I11" s="8">
        <v>62367</v>
      </c>
      <c r="J11" s="8">
        <v>7575598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7575598</v>
      </c>
      <c r="X11" s="8">
        <v>2541273</v>
      </c>
      <c r="Y11" s="8">
        <v>5034325</v>
      </c>
      <c r="Z11" s="2">
        <v>198.1</v>
      </c>
      <c r="AA11" s="6">
        <v>65886250</v>
      </c>
    </row>
    <row r="12" spans="1:27" ht="13.5">
      <c r="A12" s="29" t="s">
        <v>39</v>
      </c>
      <c r="B12" s="33"/>
      <c r="C12" s="6">
        <v>40557068</v>
      </c>
      <c r="D12" s="6">
        <v>0</v>
      </c>
      <c r="E12" s="7">
        <v>59243649</v>
      </c>
      <c r="F12" s="8">
        <v>59243649</v>
      </c>
      <c r="G12" s="8">
        <v>5232327</v>
      </c>
      <c r="H12" s="8">
        <v>3390536</v>
      </c>
      <c r="I12" s="8">
        <v>4780811</v>
      </c>
      <c r="J12" s="8">
        <v>13403674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13403674</v>
      </c>
      <c r="X12" s="8">
        <v>15223080</v>
      </c>
      <c r="Y12" s="8">
        <v>-1819406</v>
      </c>
      <c r="Z12" s="2">
        <v>-11.95</v>
      </c>
      <c r="AA12" s="6">
        <v>59243649</v>
      </c>
    </row>
    <row r="13" spans="1:27" ht="13.5">
      <c r="A13" s="27" t="s">
        <v>40</v>
      </c>
      <c r="B13" s="33"/>
      <c r="C13" s="6">
        <v>95877214</v>
      </c>
      <c r="D13" s="6">
        <v>0</v>
      </c>
      <c r="E13" s="7">
        <v>243871464</v>
      </c>
      <c r="F13" s="8">
        <v>243871464</v>
      </c>
      <c r="G13" s="8">
        <v>19077796</v>
      </c>
      <c r="H13" s="8">
        <v>20180631</v>
      </c>
      <c r="I13" s="8">
        <v>29274628</v>
      </c>
      <c r="J13" s="8">
        <v>68533055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68533055</v>
      </c>
      <c r="X13" s="8">
        <v>56628600</v>
      </c>
      <c r="Y13" s="8">
        <v>11904455</v>
      </c>
      <c r="Z13" s="2">
        <v>21.02</v>
      </c>
      <c r="AA13" s="6">
        <v>243871464</v>
      </c>
    </row>
    <row r="14" spans="1:27" ht="13.5">
      <c r="A14" s="27" t="s">
        <v>41</v>
      </c>
      <c r="B14" s="33"/>
      <c r="C14" s="6">
        <v>382998812</v>
      </c>
      <c r="D14" s="6">
        <v>0</v>
      </c>
      <c r="E14" s="7">
        <v>407848801</v>
      </c>
      <c r="F14" s="8">
        <v>407848801</v>
      </c>
      <c r="G14" s="8">
        <v>43432936</v>
      </c>
      <c r="H14" s="8">
        <v>40556213</v>
      </c>
      <c r="I14" s="8">
        <v>16423950</v>
      </c>
      <c r="J14" s="8">
        <v>100413099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100413099</v>
      </c>
      <c r="X14" s="8">
        <v>94710958</v>
      </c>
      <c r="Y14" s="8">
        <v>5702141</v>
      </c>
      <c r="Z14" s="2">
        <v>6.02</v>
      </c>
      <c r="AA14" s="6">
        <v>407848801</v>
      </c>
    </row>
    <row r="15" spans="1:27" ht="13.5">
      <c r="A15" s="27" t="s">
        <v>42</v>
      </c>
      <c r="B15" s="33"/>
      <c r="C15" s="6">
        <v>69092</v>
      </c>
      <c r="D15" s="6">
        <v>0</v>
      </c>
      <c r="E15" s="7">
        <v>196497</v>
      </c>
      <c r="F15" s="8">
        <v>196497</v>
      </c>
      <c r="G15" s="8">
        <v>0</v>
      </c>
      <c r="H15" s="8">
        <v>434067</v>
      </c>
      <c r="I15" s="8">
        <v>20772</v>
      </c>
      <c r="J15" s="8">
        <v>454839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454839</v>
      </c>
      <c r="X15" s="8">
        <v>65126</v>
      </c>
      <c r="Y15" s="8">
        <v>389713</v>
      </c>
      <c r="Z15" s="2">
        <v>598.4</v>
      </c>
      <c r="AA15" s="6">
        <v>196497</v>
      </c>
    </row>
    <row r="16" spans="1:27" ht="13.5">
      <c r="A16" s="27" t="s">
        <v>43</v>
      </c>
      <c r="B16" s="33"/>
      <c r="C16" s="6">
        <v>101650589</v>
      </c>
      <c r="D16" s="6">
        <v>0</v>
      </c>
      <c r="E16" s="7">
        <v>49558434</v>
      </c>
      <c r="F16" s="8">
        <v>49558434</v>
      </c>
      <c r="G16" s="8">
        <v>3959830</v>
      </c>
      <c r="H16" s="8">
        <v>1339079</v>
      </c>
      <c r="I16" s="8">
        <v>3147132</v>
      </c>
      <c r="J16" s="8">
        <v>8446041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8446041</v>
      </c>
      <c r="X16" s="8">
        <v>10156739</v>
      </c>
      <c r="Y16" s="8">
        <v>-1710698</v>
      </c>
      <c r="Z16" s="2">
        <v>-16.84</v>
      </c>
      <c r="AA16" s="6">
        <v>49558434</v>
      </c>
    </row>
    <row r="17" spans="1:27" ht="13.5">
      <c r="A17" s="27" t="s">
        <v>44</v>
      </c>
      <c r="B17" s="33"/>
      <c r="C17" s="6">
        <v>638879</v>
      </c>
      <c r="D17" s="6">
        <v>0</v>
      </c>
      <c r="E17" s="7">
        <v>1457853</v>
      </c>
      <c r="F17" s="8">
        <v>1457853</v>
      </c>
      <c r="G17" s="8">
        <v>35622</v>
      </c>
      <c r="H17" s="8">
        <v>27574</v>
      </c>
      <c r="I17" s="8">
        <v>50739</v>
      </c>
      <c r="J17" s="8">
        <v>113935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113935</v>
      </c>
      <c r="X17" s="8">
        <v>394923</v>
      </c>
      <c r="Y17" s="8">
        <v>-280988</v>
      </c>
      <c r="Z17" s="2">
        <v>-71.15</v>
      </c>
      <c r="AA17" s="6">
        <v>1457853</v>
      </c>
    </row>
    <row r="18" spans="1:27" ht="13.5">
      <c r="A18" s="29" t="s">
        <v>45</v>
      </c>
      <c r="B18" s="28"/>
      <c r="C18" s="6">
        <v>4725488</v>
      </c>
      <c r="D18" s="6">
        <v>0</v>
      </c>
      <c r="E18" s="7">
        <v>3722104</v>
      </c>
      <c r="F18" s="8">
        <v>3722104</v>
      </c>
      <c r="G18" s="8">
        <v>8212</v>
      </c>
      <c r="H18" s="8">
        <v>8181</v>
      </c>
      <c r="I18" s="8">
        <v>7890</v>
      </c>
      <c r="J18" s="8">
        <v>24283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24283</v>
      </c>
      <c r="X18" s="8">
        <v>930525</v>
      </c>
      <c r="Y18" s="8">
        <v>-906242</v>
      </c>
      <c r="Z18" s="2">
        <v>-97.39</v>
      </c>
      <c r="AA18" s="6">
        <v>3722104</v>
      </c>
    </row>
    <row r="19" spans="1:27" ht="13.5">
      <c r="A19" s="27" t="s">
        <v>46</v>
      </c>
      <c r="B19" s="33"/>
      <c r="C19" s="6">
        <v>3020422682</v>
      </c>
      <c r="D19" s="6">
        <v>0</v>
      </c>
      <c r="E19" s="7">
        <v>3411956702</v>
      </c>
      <c r="F19" s="8">
        <v>3411956702</v>
      </c>
      <c r="G19" s="8">
        <v>1158850442</v>
      </c>
      <c r="H19" s="8">
        <v>58205936</v>
      </c>
      <c r="I19" s="8">
        <v>18054971</v>
      </c>
      <c r="J19" s="8">
        <v>1235111349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1235111349</v>
      </c>
      <c r="X19" s="8">
        <v>1209954572</v>
      </c>
      <c r="Y19" s="8">
        <v>25156777</v>
      </c>
      <c r="Z19" s="2">
        <v>2.08</v>
      </c>
      <c r="AA19" s="6">
        <v>3411956702</v>
      </c>
    </row>
    <row r="20" spans="1:27" ht="13.5">
      <c r="A20" s="27" t="s">
        <v>47</v>
      </c>
      <c r="B20" s="33"/>
      <c r="C20" s="6">
        <v>187737251</v>
      </c>
      <c r="D20" s="6">
        <v>0</v>
      </c>
      <c r="E20" s="7">
        <v>961066940</v>
      </c>
      <c r="F20" s="30">
        <v>961066940</v>
      </c>
      <c r="G20" s="30">
        <v>54453802</v>
      </c>
      <c r="H20" s="30">
        <v>122608811</v>
      </c>
      <c r="I20" s="30">
        <v>56758737</v>
      </c>
      <c r="J20" s="30">
        <v>233821350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233821350</v>
      </c>
      <c r="X20" s="30">
        <v>271725589</v>
      </c>
      <c r="Y20" s="30">
        <v>-37904239</v>
      </c>
      <c r="Z20" s="31">
        <v>-13.95</v>
      </c>
      <c r="AA20" s="32">
        <v>961066940</v>
      </c>
    </row>
    <row r="21" spans="1:27" ht="13.5">
      <c r="A21" s="27" t="s">
        <v>48</v>
      </c>
      <c r="B21" s="33"/>
      <c r="C21" s="6">
        <v>8507673</v>
      </c>
      <c r="D21" s="6">
        <v>0</v>
      </c>
      <c r="E21" s="7">
        <v>9170000</v>
      </c>
      <c r="F21" s="8">
        <v>9170000</v>
      </c>
      <c r="G21" s="8">
        <v>14211</v>
      </c>
      <c r="H21" s="8">
        <v>6864</v>
      </c>
      <c r="I21" s="34">
        <v>7018</v>
      </c>
      <c r="J21" s="8">
        <v>28093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28093</v>
      </c>
      <c r="X21" s="8">
        <v>1042500</v>
      </c>
      <c r="Y21" s="8">
        <v>-1014407</v>
      </c>
      <c r="Z21" s="2">
        <v>-97.31</v>
      </c>
      <c r="AA21" s="6">
        <v>9170000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10490759217</v>
      </c>
      <c r="D22" s="37">
        <f>SUM(D5:D21)</f>
        <v>0</v>
      </c>
      <c r="E22" s="38">
        <f t="shared" si="0"/>
        <v>14704060008</v>
      </c>
      <c r="F22" s="39">
        <f t="shared" si="0"/>
        <v>14704060008</v>
      </c>
      <c r="G22" s="39">
        <f t="shared" si="0"/>
        <v>2028450967</v>
      </c>
      <c r="H22" s="39">
        <f t="shared" si="0"/>
        <v>959109846</v>
      </c>
      <c r="I22" s="39">
        <f t="shared" si="0"/>
        <v>867979211</v>
      </c>
      <c r="J22" s="39">
        <f t="shared" si="0"/>
        <v>3855540024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3855540024</v>
      </c>
      <c r="X22" s="39">
        <f t="shared" si="0"/>
        <v>3927915823</v>
      </c>
      <c r="Y22" s="39">
        <f t="shared" si="0"/>
        <v>-72375799</v>
      </c>
      <c r="Z22" s="40">
        <f>+IF(X22&lt;&gt;0,+(Y22/X22)*100,0)</f>
        <v>-1.8426005612493492</v>
      </c>
      <c r="AA22" s="37">
        <f>SUM(AA5:AA21)</f>
        <v>14704060008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2859501204</v>
      </c>
      <c r="D25" s="6">
        <v>0</v>
      </c>
      <c r="E25" s="7">
        <v>4046942498</v>
      </c>
      <c r="F25" s="8">
        <v>4046942498</v>
      </c>
      <c r="G25" s="8">
        <v>311294243</v>
      </c>
      <c r="H25" s="8">
        <v>301823267</v>
      </c>
      <c r="I25" s="8">
        <v>297118629</v>
      </c>
      <c r="J25" s="8">
        <v>910236139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910236139</v>
      </c>
      <c r="X25" s="8">
        <v>1115278668</v>
      </c>
      <c r="Y25" s="8">
        <v>-205042529</v>
      </c>
      <c r="Z25" s="2">
        <v>-18.38</v>
      </c>
      <c r="AA25" s="6">
        <v>4046942498</v>
      </c>
    </row>
    <row r="26" spans="1:27" ht="13.5">
      <c r="A26" s="29" t="s">
        <v>52</v>
      </c>
      <c r="B26" s="28"/>
      <c r="C26" s="6">
        <v>177564745</v>
      </c>
      <c r="D26" s="6">
        <v>0</v>
      </c>
      <c r="E26" s="7">
        <v>224702263</v>
      </c>
      <c r="F26" s="8">
        <v>224702263</v>
      </c>
      <c r="G26" s="8">
        <v>21744339</v>
      </c>
      <c r="H26" s="8">
        <v>15643883</v>
      </c>
      <c r="I26" s="8">
        <v>18037787</v>
      </c>
      <c r="J26" s="8">
        <v>55426009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55426009</v>
      </c>
      <c r="X26" s="8">
        <v>75929362</v>
      </c>
      <c r="Y26" s="8">
        <v>-20503353</v>
      </c>
      <c r="Z26" s="2">
        <v>-27</v>
      </c>
      <c r="AA26" s="6">
        <v>224702263</v>
      </c>
    </row>
    <row r="27" spans="1:27" ht="13.5">
      <c r="A27" s="29" t="s">
        <v>53</v>
      </c>
      <c r="B27" s="28"/>
      <c r="C27" s="6">
        <v>1026458269</v>
      </c>
      <c r="D27" s="6">
        <v>0</v>
      </c>
      <c r="E27" s="7">
        <v>916535973</v>
      </c>
      <c r="F27" s="8">
        <v>916535973</v>
      </c>
      <c r="G27" s="8">
        <v>26714415</v>
      </c>
      <c r="H27" s="8">
        <v>28695662</v>
      </c>
      <c r="I27" s="8">
        <v>23338339</v>
      </c>
      <c r="J27" s="8">
        <v>78748416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78748416</v>
      </c>
      <c r="X27" s="8">
        <v>203646772</v>
      </c>
      <c r="Y27" s="8">
        <v>-124898356</v>
      </c>
      <c r="Z27" s="2">
        <v>-61.33</v>
      </c>
      <c r="AA27" s="6">
        <v>916535973</v>
      </c>
    </row>
    <row r="28" spans="1:27" ht="13.5">
      <c r="A28" s="29" t="s">
        <v>54</v>
      </c>
      <c r="B28" s="28"/>
      <c r="C28" s="6">
        <v>1505290030</v>
      </c>
      <c r="D28" s="6">
        <v>0</v>
      </c>
      <c r="E28" s="7">
        <v>1247653047</v>
      </c>
      <c r="F28" s="8">
        <v>1247653047</v>
      </c>
      <c r="G28" s="8">
        <v>17971498</v>
      </c>
      <c r="H28" s="8">
        <v>17806115</v>
      </c>
      <c r="I28" s="8">
        <v>16745584</v>
      </c>
      <c r="J28" s="8">
        <v>52523197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52523197</v>
      </c>
      <c r="X28" s="8">
        <v>311109561</v>
      </c>
      <c r="Y28" s="8">
        <v>-258586364</v>
      </c>
      <c r="Z28" s="2">
        <v>-83.12</v>
      </c>
      <c r="AA28" s="6">
        <v>1247653047</v>
      </c>
    </row>
    <row r="29" spans="1:27" ht="13.5">
      <c r="A29" s="29" t="s">
        <v>55</v>
      </c>
      <c r="B29" s="28"/>
      <c r="C29" s="6">
        <v>113721835</v>
      </c>
      <c r="D29" s="6">
        <v>0</v>
      </c>
      <c r="E29" s="7">
        <v>386776079</v>
      </c>
      <c r="F29" s="8">
        <v>386776079</v>
      </c>
      <c r="G29" s="8">
        <v>-6757</v>
      </c>
      <c r="H29" s="8">
        <v>-2126013</v>
      </c>
      <c r="I29" s="8">
        <v>3099072</v>
      </c>
      <c r="J29" s="8">
        <v>966302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966302</v>
      </c>
      <c r="X29" s="8">
        <v>97160606</v>
      </c>
      <c r="Y29" s="8">
        <v>-96194304</v>
      </c>
      <c r="Z29" s="2">
        <v>-99.01</v>
      </c>
      <c r="AA29" s="6">
        <v>386776079</v>
      </c>
    </row>
    <row r="30" spans="1:27" ht="13.5">
      <c r="A30" s="29" t="s">
        <v>56</v>
      </c>
      <c r="B30" s="28"/>
      <c r="C30" s="6">
        <v>3111760063</v>
      </c>
      <c r="D30" s="6">
        <v>0</v>
      </c>
      <c r="E30" s="7">
        <v>3928601488</v>
      </c>
      <c r="F30" s="8">
        <v>3928601488</v>
      </c>
      <c r="G30" s="8">
        <v>169375311</v>
      </c>
      <c r="H30" s="8">
        <v>539196075</v>
      </c>
      <c r="I30" s="8">
        <v>239909767</v>
      </c>
      <c r="J30" s="8">
        <v>948481153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948481153</v>
      </c>
      <c r="X30" s="8">
        <v>992718666</v>
      </c>
      <c r="Y30" s="8">
        <v>-44237513</v>
      </c>
      <c r="Z30" s="2">
        <v>-4.46</v>
      </c>
      <c r="AA30" s="6">
        <v>3928601488</v>
      </c>
    </row>
    <row r="31" spans="1:27" ht="13.5">
      <c r="A31" s="29" t="s">
        <v>57</v>
      </c>
      <c r="B31" s="28"/>
      <c r="C31" s="6">
        <v>307487656</v>
      </c>
      <c r="D31" s="6">
        <v>0</v>
      </c>
      <c r="E31" s="7">
        <v>725953718</v>
      </c>
      <c r="F31" s="8">
        <v>725953718</v>
      </c>
      <c r="G31" s="8">
        <v>11090172</v>
      </c>
      <c r="H31" s="8">
        <v>20480536</v>
      </c>
      <c r="I31" s="8">
        <v>31518489</v>
      </c>
      <c r="J31" s="8">
        <v>63089197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63089197</v>
      </c>
      <c r="X31" s="8">
        <v>127400587</v>
      </c>
      <c r="Y31" s="8">
        <v>-64311390</v>
      </c>
      <c r="Z31" s="2">
        <v>-50.48</v>
      </c>
      <c r="AA31" s="6">
        <v>725953718</v>
      </c>
    </row>
    <row r="32" spans="1:27" ht="13.5">
      <c r="A32" s="29" t="s">
        <v>58</v>
      </c>
      <c r="B32" s="28"/>
      <c r="C32" s="6">
        <v>494811987</v>
      </c>
      <c r="D32" s="6">
        <v>0</v>
      </c>
      <c r="E32" s="7">
        <v>569423535</v>
      </c>
      <c r="F32" s="8">
        <v>569423535</v>
      </c>
      <c r="G32" s="8">
        <v>18847614</v>
      </c>
      <c r="H32" s="8">
        <v>34806723</v>
      </c>
      <c r="I32" s="8">
        <v>33792951</v>
      </c>
      <c r="J32" s="8">
        <v>87447288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87447288</v>
      </c>
      <c r="X32" s="8">
        <v>142411818</v>
      </c>
      <c r="Y32" s="8">
        <v>-54964530</v>
      </c>
      <c r="Z32" s="2">
        <v>-38.6</v>
      </c>
      <c r="AA32" s="6">
        <v>569423535</v>
      </c>
    </row>
    <row r="33" spans="1:27" ht="13.5">
      <c r="A33" s="29" t="s">
        <v>59</v>
      </c>
      <c r="B33" s="28"/>
      <c r="C33" s="6">
        <v>160946164</v>
      </c>
      <c r="D33" s="6">
        <v>0</v>
      </c>
      <c r="E33" s="7">
        <v>441256897</v>
      </c>
      <c r="F33" s="8">
        <v>441256897</v>
      </c>
      <c r="G33" s="8">
        <v>19706708</v>
      </c>
      <c r="H33" s="8">
        <v>19796667</v>
      </c>
      <c r="I33" s="8">
        <v>12211061</v>
      </c>
      <c r="J33" s="8">
        <v>51714436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51714436</v>
      </c>
      <c r="X33" s="8">
        <v>100129732</v>
      </c>
      <c r="Y33" s="8">
        <v>-48415296</v>
      </c>
      <c r="Z33" s="2">
        <v>-48.35</v>
      </c>
      <c r="AA33" s="6">
        <v>441256897</v>
      </c>
    </row>
    <row r="34" spans="1:27" ht="13.5">
      <c r="A34" s="29" t="s">
        <v>60</v>
      </c>
      <c r="B34" s="28"/>
      <c r="C34" s="6">
        <v>1988812333</v>
      </c>
      <c r="D34" s="6">
        <v>0</v>
      </c>
      <c r="E34" s="7">
        <v>2530577842</v>
      </c>
      <c r="F34" s="8">
        <v>2530577842</v>
      </c>
      <c r="G34" s="8">
        <v>146912761</v>
      </c>
      <c r="H34" s="8">
        <v>169009261</v>
      </c>
      <c r="I34" s="8">
        <v>153213736</v>
      </c>
      <c r="J34" s="8">
        <v>469135758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469135758</v>
      </c>
      <c r="X34" s="8">
        <v>555666043</v>
      </c>
      <c r="Y34" s="8">
        <v>-86530285</v>
      </c>
      <c r="Z34" s="2">
        <v>-15.57</v>
      </c>
      <c r="AA34" s="6">
        <v>2530577842</v>
      </c>
    </row>
    <row r="35" spans="1:27" ht="13.5">
      <c r="A35" s="27" t="s">
        <v>61</v>
      </c>
      <c r="B35" s="33"/>
      <c r="C35" s="6">
        <v>79393206</v>
      </c>
      <c r="D35" s="6">
        <v>0</v>
      </c>
      <c r="E35" s="7">
        <v>0</v>
      </c>
      <c r="F35" s="8">
        <v>0</v>
      </c>
      <c r="G35" s="8">
        <v>5360</v>
      </c>
      <c r="H35" s="8">
        <v>-5360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11825747492</v>
      </c>
      <c r="D36" s="37">
        <f>SUM(D25:D35)</f>
        <v>0</v>
      </c>
      <c r="E36" s="38">
        <f t="shared" si="1"/>
        <v>15018423340</v>
      </c>
      <c r="F36" s="39">
        <f t="shared" si="1"/>
        <v>15018423340</v>
      </c>
      <c r="G36" s="39">
        <f t="shared" si="1"/>
        <v>743655664</v>
      </c>
      <c r="H36" s="39">
        <f t="shared" si="1"/>
        <v>1145126816</v>
      </c>
      <c r="I36" s="39">
        <f t="shared" si="1"/>
        <v>828985415</v>
      </c>
      <c r="J36" s="39">
        <f t="shared" si="1"/>
        <v>2717767895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2717767895</v>
      </c>
      <c r="X36" s="39">
        <f t="shared" si="1"/>
        <v>3721451815</v>
      </c>
      <c r="Y36" s="39">
        <f t="shared" si="1"/>
        <v>-1003683920</v>
      </c>
      <c r="Z36" s="40">
        <f>+IF(X36&lt;&gt;0,+(Y36/X36)*100,0)</f>
        <v>-26.970224791154525</v>
      </c>
      <c r="AA36" s="37">
        <f>SUM(AA25:AA35)</f>
        <v>15018423340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-1334988275</v>
      </c>
      <c r="D38" s="50">
        <f>+D22-D36</f>
        <v>0</v>
      </c>
      <c r="E38" s="51">
        <f t="shared" si="2"/>
        <v>-314363332</v>
      </c>
      <c r="F38" s="52">
        <f t="shared" si="2"/>
        <v>-314363332</v>
      </c>
      <c r="G38" s="52">
        <f t="shared" si="2"/>
        <v>1284795303</v>
      </c>
      <c r="H38" s="52">
        <f t="shared" si="2"/>
        <v>-186016970</v>
      </c>
      <c r="I38" s="52">
        <f t="shared" si="2"/>
        <v>38993796</v>
      </c>
      <c r="J38" s="52">
        <f t="shared" si="2"/>
        <v>1137772129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1137772129</v>
      </c>
      <c r="X38" s="52">
        <f>IF(F22=F36,0,X22-X36)</f>
        <v>206464008</v>
      </c>
      <c r="Y38" s="52">
        <f t="shared" si="2"/>
        <v>931308121</v>
      </c>
      <c r="Z38" s="53">
        <f>+IF(X38&lt;&gt;0,+(Y38/X38)*100,0)</f>
        <v>451.07528911286073</v>
      </c>
      <c r="AA38" s="50">
        <f>+AA22-AA36</f>
        <v>-314363332</v>
      </c>
    </row>
    <row r="39" spans="1:27" ht="13.5">
      <c r="A39" s="27" t="s">
        <v>64</v>
      </c>
      <c r="B39" s="33"/>
      <c r="C39" s="6">
        <v>1634563325</v>
      </c>
      <c r="D39" s="6">
        <v>0</v>
      </c>
      <c r="E39" s="7">
        <v>1798873550</v>
      </c>
      <c r="F39" s="8">
        <v>1798873550</v>
      </c>
      <c r="G39" s="8">
        <v>127827000</v>
      </c>
      <c r="H39" s="8">
        <v>-19790</v>
      </c>
      <c r="I39" s="8">
        <v>14001705</v>
      </c>
      <c r="J39" s="8">
        <v>141808915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141808915</v>
      </c>
      <c r="X39" s="8">
        <v>511662967</v>
      </c>
      <c r="Y39" s="8">
        <v>-369854052</v>
      </c>
      <c r="Z39" s="2">
        <v>-72.28</v>
      </c>
      <c r="AA39" s="6">
        <v>1798873550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-12720042</v>
      </c>
      <c r="Y40" s="30">
        <v>12720042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68886213</v>
      </c>
      <c r="F41" s="8">
        <v>68886213</v>
      </c>
      <c r="G41" s="55">
        <v>117729</v>
      </c>
      <c r="H41" s="55">
        <v>5447744</v>
      </c>
      <c r="I41" s="55">
        <v>907924</v>
      </c>
      <c r="J41" s="8">
        <v>6473397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6473397</v>
      </c>
      <c r="X41" s="8">
        <v>-7628362</v>
      </c>
      <c r="Y41" s="55">
        <v>14101759</v>
      </c>
      <c r="Z41" s="56">
        <v>-184.86</v>
      </c>
      <c r="AA41" s="57">
        <v>68886213</v>
      </c>
    </row>
    <row r="42" spans="1:27" ht="24.75" customHeight="1">
      <c r="A42" s="58" t="s">
        <v>67</v>
      </c>
      <c r="B42" s="33"/>
      <c r="C42" s="59">
        <f aca="true" t="shared" si="3" ref="C42:Y42">SUM(C38:C41)</f>
        <v>299575050</v>
      </c>
      <c r="D42" s="59">
        <f>SUM(D38:D41)</f>
        <v>0</v>
      </c>
      <c r="E42" s="60">
        <f t="shared" si="3"/>
        <v>1553396431</v>
      </c>
      <c r="F42" s="61">
        <f t="shared" si="3"/>
        <v>1553396431</v>
      </c>
      <c r="G42" s="61">
        <f t="shared" si="3"/>
        <v>1412740032</v>
      </c>
      <c r="H42" s="61">
        <f t="shared" si="3"/>
        <v>-180589016</v>
      </c>
      <c r="I42" s="61">
        <f t="shared" si="3"/>
        <v>53903425</v>
      </c>
      <c r="J42" s="61">
        <f t="shared" si="3"/>
        <v>1286054441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1286054441</v>
      </c>
      <c r="X42" s="61">
        <f t="shared" si="3"/>
        <v>697778571</v>
      </c>
      <c r="Y42" s="61">
        <f t="shared" si="3"/>
        <v>588275870</v>
      </c>
      <c r="Z42" s="62">
        <f>+IF(X42&lt;&gt;0,+(Y42/X42)*100,0)</f>
        <v>84.30695559437007</v>
      </c>
      <c r="AA42" s="59">
        <f>SUM(AA38:AA41)</f>
        <v>1553396431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299575050</v>
      </c>
      <c r="D44" s="67">
        <f>+D42-D43</f>
        <v>0</v>
      </c>
      <c r="E44" s="68">
        <f t="shared" si="4"/>
        <v>1553396431</v>
      </c>
      <c r="F44" s="69">
        <f t="shared" si="4"/>
        <v>1553396431</v>
      </c>
      <c r="G44" s="69">
        <f t="shared" si="4"/>
        <v>1412740032</v>
      </c>
      <c r="H44" s="69">
        <f t="shared" si="4"/>
        <v>-180589016</v>
      </c>
      <c r="I44" s="69">
        <f t="shared" si="4"/>
        <v>53903425</v>
      </c>
      <c r="J44" s="69">
        <f t="shared" si="4"/>
        <v>1286054441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1286054441</v>
      </c>
      <c r="X44" s="69">
        <f t="shared" si="4"/>
        <v>697778571</v>
      </c>
      <c r="Y44" s="69">
        <f t="shared" si="4"/>
        <v>588275870</v>
      </c>
      <c r="Z44" s="70">
        <f>+IF(X44&lt;&gt;0,+(Y44/X44)*100,0)</f>
        <v>84.30695559437007</v>
      </c>
      <c r="AA44" s="67">
        <f>+AA42-AA43</f>
        <v>1553396431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299575050</v>
      </c>
      <c r="D46" s="59">
        <f>SUM(D44:D45)</f>
        <v>0</v>
      </c>
      <c r="E46" s="60">
        <f t="shared" si="5"/>
        <v>1553396431</v>
      </c>
      <c r="F46" s="61">
        <f t="shared" si="5"/>
        <v>1553396431</v>
      </c>
      <c r="G46" s="61">
        <f t="shared" si="5"/>
        <v>1412740032</v>
      </c>
      <c r="H46" s="61">
        <f t="shared" si="5"/>
        <v>-180589016</v>
      </c>
      <c r="I46" s="61">
        <f t="shared" si="5"/>
        <v>53903425</v>
      </c>
      <c r="J46" s="61">
        <f t="shared" si="5"/>
        <v>1286054441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1286054441</v>
      </c>
      <c r="X46" s="61">
        <f t="shared" si="5"/>
        <v>697778571</v>
      </c>
      <c r="Y46" s="61">
        <f t="shared" si="5"/>
        <v>588275870</v>
      </c>
      <c r="Z46" s="62">
        <f>+IF(X46&lt;&gt;0,+(Y46/X46)*100,0)</f>
        <v>84.30695559437007</v>
      </c>
      <c r="AA46" s="59">
        <f>SUM(AA44:AA45)</f>
        <v>1553396431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299575050</v>
      </c>
      <c r="D48" s="75">
        <f>SUM(D46:D47)</f>
        <v>0</v>
      </c>
      <c r="E48" s="76">
        <f t="shared" si="6"/>
        <v>1553396431</v>
      </c>
      <c r="F48" s="77">
        <f t="shared" si="6"/>
        <v>1553396431</v>
      </c>
      <c r="G48" s="77">
        <f t="shared" si="6"/>
        <v>1412740032</v>
      </c>
      <c r="H48" s="78">
        <f t="shared" si="6"/>
        <v>-180589016</v>
      </c>
      <c r="I48" s="78">
        <f t="shared" si="6"/>
        <v>53903425</v>
      </c>
      <c r="J48" s="78">
        <f t="shared" si="6"/>
        <v>1286054441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1286054441</v>
      </c>
      <c r="X48" s="78">
        <f t="shared" si="6"/>
        <v>697778571</v>
      </c>
      <c r="Y48" s="78">
        <f t="shared" si="6"/>
        <v>588275870</v>
      </c>
      <c r="Z48" s="79">
        <f>+IF(X48&lt;&gt;0,+(Y48/X48)*100,0)</f>
        <v>84.30695559437007</v>
      </c>
      <c r="AA48" s="80">
        <f>SUM(AA46:AA47)</f>
        <v>1553396431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15539000</v>
      </c>
      <c r="F5" s="8">
        <v>15539000</v>
      </c>
      <c r="G5" s="8">
        <v>482099</v>
      </c>
      <c r="H5" s="8">
        <v>238340</v>
      </c>
      <c r="I5" s="8">
        <v>238340</v>
      </c>
      <c r="J5" s="8">
        <v>958779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958779</v>
      </c>
      <c r="X5" s="8">
        <v>3384870</v>
      </c>
      <c r="Y5" s="8">
        <v>-2426091</v>
      </c>
      <c r="Z5" s="2">
        <v>-71.67</v>
      </c>
      <c r="AA5" s="6">
        <v>15539000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56736000</v>
      </c>
      <c r="F7" s="8">
        <v>56736000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12645855</v>
      </c>
      <c r="Y7" s="8">
        <v>-12645855</v>
      </c>
      <c r="Z7" s="2">
        <v>-100</v>
      </c>
      <c r="AA7" s="6">
        <v>56736000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16499866</v>
      </c>
      <c r="F8" s="8">
        <v>16499866</v>
      </c>
      <c r="G8" s="8">
        <v>389579</v>
      </c>
      <c r="H8" s="8">
        <v>464063</v>
      </c>
      <c r="I8" s="8">
        <v>464063</v>
      </c>
      <c r="J8" s="8">
        <v>1317705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1317705</v>
      </c>
      <c r="X8" s="8">
        <v>4049967</v>
      </c>
      <c r="Y8" s="8">
        <v>-2732262</v>
      </c>
      <c r="Z8" s="2">
        <v>-67.46</v>
      </c>
      <c r="AA8" s="6">
        <v>16499866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11361721</v>
      </c>
      <c r="F9" s="8">
        <v>11361721</v>
      </c>
      <c r="G9" s="8">
        <v>283440</v>
      </c>
      <c r="H9" s="8">
        <v>278159</v>
      </c>
      <c r="I9" s="8">
        <v>278159</v>
      </c>
      <c r="J9" s="8">
        <v>839758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839758</v>
      </c>
      <c r="X9" s="8">
        <v>2815431</v>
      </c>
      <c r="Y9" s="8">
        <v>-1975673</v>
      </c>
      <c r="Z9" s="2">
        <v>-70.17</v>
      </c>
      <c r="AA9" s="6">
        <v>11361721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8375205</v>
      </c>
      <c r="F10" s="30">
        <v>8375205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2043801</v>
      </c>
      <c r="Y10" s="30">
        <v>-2043801</v>
      </c>
      <c r="Z10" s="31">
        <v>-100</v>
      </c>
      <c r="AA10" s="32">
        <v>8375205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2">
        <v>0</v>
      </c>
      <c r="AA12" s="6">
        <v>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">
        <v>0</v>
      </c>
      <c r="AA13" s="6">
        <v>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86261000</v>
      </c>
      <c r="F19" s="8">
        <v>86261000</v>
      </c>
      <c r="G19" s="8">
        <v>34257000</v>
      </c>
      <c r="H19" s="8">
        <v>1548456</v>
      </c>
      <c r="I19" s="8">
        <v>1548456</v>
      </c>
      <c r="J19" s="8">
        <v>37353912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37353912</v>
      </c>
      <c r="X19" s="8">
        <v>21565251</v>
      </c>
      <c r="Y19" s="8">
        <v>15788661</v>
      </c>
      <c r="Z19" s="2">
        <v>73.21</v>
      </c>
      <c r="AA19" s="6">
        <v>86261000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23188816</v>
      </c>
      <c r="F20" s="30">
        <v>23188816</v>
      </c>
      <c r="G20" s="30">
        <v>113555</v>
      </c>
      <c r="H20" s="30">
        <v>77974</v>
      </c>
      <c r="I20" s="30">
        <v>77974</v>
      </c>
      <c r="J20" s="30">
        <v>269503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269503</v>
      </c>
      <c r="X20" s="30">
        <v>5782500</v>
      </c>
      <c r="Y20" s="30">
        <v>-5512997</v>
      </c>
      <c r="Z20" s="31">
        <v>-95.34</v>
      </c>
      <c r="AA20" s="32">
        <v>23188816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217961608</v>
      </c>
      <c r="F22" s="39">
        <f t="shared" si="0"/>
        <v>217961608</v>
      </c>
      <c r="G22" s="39">
        <f t="shared" si="0"/>
        <v>35525673</v>
      </c>
      <c r="H22" s="39">
        <f t="shared" si="0"/>
        <v>2606992</v>
      </c>
      <c r="I22" s="39">
        <f t="shared" si="0"/>
        <v>2606992</v>
      </c>
      <c r="J22" s="39">
        <f t="shared" si="0"/>
        <v>40739657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40739657</v>
      </c>
      <c r="X22" s="39">
        <f t="shared" si="0"/>
        <v>52287675</v>
      </c>
      <c r="Y22" s="39">
        <f t="shared" si="0"/>
        <v>-11548018</v>
      </c>
      <c r="Z22" s="40">
        <f>+IF(X22&lt;&gt;0,+(Y22/X22)*100,0)</f>
        <v>-22.085545016105613</v>
      </c>
      <c r="AA22" s="37">
        <f>SUM(AA5:AA21)</f>
        <v>217961608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78873618</v>
      </c>
      <c r="F25" s="8">
        <v>78873618</v>
      </c>
      <c r="G25" s="8">
        <v>4268867</v>
      </c>
      <c r="H25" s="8">
        <v>6789880</v>
      </c>
      <c r="I25" s="8">
        <v>6789880</v>
      </c>
      <c r="J25" s="8">
        <v>17848627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17848627</v>
      </c>
      <c r="X25" s="8">
        <v>20198727</v>
      </c>
      <c r="Y25" s="8">
        <v>-2350100</v>
      </c>
      <c r="Z25" s="2">
        <v>-11.63</v>
      </c>
      <c r="AA25" s="6">
        <v>78873618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4500000</v>
      </c>
      <c r="F26" s="8">
        <v>4500000</v>
      </c>
      <c r="G26" s="8">
        <v>375000</v>
      </c>
      <c r="H26" s="8">
        <v>375000</v>
      </c>
      <c r="I26" s="8">
        <v>375000</v>
      </c>
      <c r="J26" s="8">
        <v>1125000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1125000</v>
      </c>
      <c r="X26" s="8">
        <v>1125000</v>
      </c>
      <c r="Y26" s="8">
        <v>0</v>
      </c>
      <c r="Z26" s="2">
        <v>0</v>
      </c>
      <c r="AA26" s="6">
        <v>4500000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78009937</v>
      </c>
      <c r="F28" s="8">
        <v>78009937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19432821</v>
      </c>
      <c r="Y28" s="8">
        <v>-19432821</v>
      </c>
      <c r="Z28" s="2">
        <v>-100</v>
      </c>
      <c r="AA28" s="6">
        <v>78009937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59546158</v>
      </c>
      <c r="F30" s="8">
        <v>59546158</v>
      </c>
      <c r="G30" s="8">
        <v>439852</v>
      </c>
      <c r="H30" s="8">
        <v>1125297</v>
      </c>
      <c r="I30" s="8">
        <v>1125297</v>
      </c>
      <c r="J30" s="8">
        <v>2690446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2690446</v>
      </c>
      <c r="X30" s="8">
        <v>14970639</v>
      </c>
      <c r="Y30" s="8">
        <v>-12280193</v>
      </c>
      <c r="Z30" s="2">
        <v>-82.03</v>
      </c>
      <c r="AA30" s="6">
        <v>59546158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75042095</v>
      </c>
      <c r="F34" s="8">
        <v>75042095</v>
      </c>
      <c r="G34" s="8">
        <v>789121</v>
      </c>
      <c r="H34" s="8">
        <v>1998843</v>
      </c>
      <c r="I34" s="8">
        <v>1998843</v>
      </c>
      <c r="J34" s="8">
        <v>4786807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4786807</v>
      </c>
      <c r="X34" s="8">
        <v>15992121</v>
      </c>
      <c r="Y34" s="8">
        <v>-11205314</v>
      </c>
      <c r="Z34" s="2">
        <v>-70.07</v>
      </c>
      <c r="AA34" s="6">
        <v>75042095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295971808</v>
      </c>
      <c r="F36" s="39">
        <f t="shared" si="1"/>
        <v>295971808</v>
      </c>
      <c r="G36" s="39">
        <f t="shared" si="1"/>
        <v>5872840</v>
      </c>
      <c r="H36" s="39">
        <f t="shared" si="1"/>
        <v>10289020</v>
      </c>
      <c r="I36" s="39">
        <f t="shared" si="1"/>
        <v>10289020</v>
      </c>
      <c r="J36" s="39">
        <f t="shared" si="1"/>
        <v>26450880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26450880</v>
      </c>
      <c r="X36" s="39">
        <f t="shared" si="1"/>
        <v>71719308</v>
      </c>
      <c r="Y36" s="39">
        <f t="shared" si="1"/>
        <v>-45268428</v>
      </c>
      <c r="Z36" s="40">
        <f>+IF(X36&lt;&gt;0,+(Y36/X36)*100,0)</f>
        <v>-63.11888564234335</v>
      </c>
      <c r="AA36" s="37">
        <f>SUM(AA25:AA35)</f>
        <v>295971808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-78010200</v>
      </c>
      <c r="F38" s="52">
        <f t="shared" si="2"/>
        <v>-78010200</v>
      </c>
      <c r="G38" s="52">
        <f t="shared" si="2"/>
        <v>29652833</v>
      </c>
      <c r="H38" s="52">
        <f t="shared" si="2"/>
        <v>-7682028</v>
      </c>
      <c r="I38" s="52">
        <f t="shared" si="2"/>
        <v>-7682028</v>
      </c>
      <c r="J38" s="52">
        <f t="shared" si="2"/>
        <v>14288777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14288777</v>
      </c>
      <c r="X38" s="52">
        <f>IF(F22=F36,0,X22-X36)</f>
        <v>-19431633</v>
      </c>
      <c r="Y38" s="52">
        <f t="shared" si="2"/>
        <v>33720410</v>
      </c>
      <c r="Z38" s="53">
        <f>+IF(X38&lt;&gt;0,+(Y38/X38)*100,0)</f>
        <v>-173.53358824757547</v>
      </c>
      <c r="AA38" s="50">
        <f>+AA22-AA36</f>
        <v>-78010200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6025000</v>
      </c>
      <c r="H39" s="8">
        <v>558561</v>
      </c>
      <c r="I39" s="8">
        <v>558561</v>
      </c>
      <c r="J39" s="8">
        <v>7142122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7142122</v>
      </c>
      <c r="X39" s="8">
        <v>0</v>
      </c>
      <c r="Y39" s="8">
        <v>7142122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-78010200</v>
      </c>
      <c r="F42" s="61">
        <f t="shared" si="3"/>
        <v>-78010200</v>
      </c>
      <c r="G42" s="61">
        <f t="shared" si="3"/>
        <v>35677833</v>
      </c>
      <c r="H42" s="61">
        <f t="shared" si="3"/>
        <v>-7123467</v>
      </c>
      <c r="I42" s="61">
        <f t="shared" si="3"/>
        <v>-7123467</v>
      </c>
      <c r="J42" s="61">
        <f t="shared" si="3"/>
        <v>21430899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21430899</v>
      </c>
      <c r="X42" s="61">
        <f t="shared" si="3"/>
        <v>-19431633</v>
      </c>
      <c r="Y42" s="61">
        <f t="shared" si="3"/>
        <v>40862532</v>
      </c>
      <c r="Z42" s="62">
        <f>+IF(X42&lt;&gt;0,+(Y42/X42)*100,0)</f>
        <v>-210.28871840055848</v>
      </c>
      <c r="AA42" s="59">
        <f>SUM(AA38:AA41)</f>
        <v>-78010200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-78010200</v>
      </c>
      <c r="F44" s="69">
        <f t="shared" si="4"/>
        <v>-78010200</v>
      </c>
      <c r="G44" s="69">
        <f t="shared" si="4"/>
        <v>35677833</v>
      </c>
      <c r="H44" s="69">
        <f t="shared" si="4"/>
        <v>-7123467</v>
      </c>
      <c r="I44" s="69">
        <f t="shared" si="4"/>
        <v>-7123467</v>
      </c>
      <c r="J44" s="69">
        <f t="shared" si="4"/>
        <v>21430899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21430899</v>
      </c>
      <c r="X44" s="69">
        <f t="shared" si="4"/>
        <v>-19431633</v>
      </c>
      <c r="Y44" s="69">
        <f t="shared" si="4"/>
        <v>40862532</v>
      </c>
      <c r="Z44" s="70">
        <f>+IF(X44&lt;&gt;0,+(Y44/X44)*100,0)</f>
        <v>-210.28871840055848</v>
      </c>
      <c r="AA44" s="67">
        <f>+AA42-AA43</f>
        <v>-78010200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-78010200</v>
      </c>
      <c r="F46" s="61">
        <f t="shared" si="5"/>
        <v>-78010200</v>
      </c>
      <c r="G46" s="61">
        <f t="shared" si="5"/>
        <v>35677833</v>
      </c>
      <c r="H46" s="61">
        <f t="shared" si="5"/>
        <v>-7123467</v>
      </c>
      <c r="I46" s="61">
        <f t="shared" si="5"/>
        <v>-7123467</v>
      </c>
      <c r="J46" s="61">
        <f t="shared" si="5"/>
        <v>21430899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21430899</v>
      </c>
      <c r="X46" s="61">
        <f t="shared" si="5"/>
        <v>-19431633</v>
      </c>
      <c r="Y46" s="61">
        <f t="shared" si="5"/>
        <v>40862532</v>
      </c>
      <c r="Z46" s="62">
        <f>+IF(X46&lt;&gt;0,+(Y46/X46)*100,0)</f>
        <v>-210.28871840055848</v>
      </c>
      <c r="AA46" s="59">
        <f>SUM(AA44:AA45)</f>
        <v>-78010200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-78010200</v>
      </c>
      <c r="F48" s="77">
        <f t="shared" si="6"/>
        <v>-78010200</v>
      </c>
      <c r="G48" s="77">
        <f t="shared" si="6"/>
        <v>35677833</v>
      </c>
      <c r="H48" s="78">
        <f t="shared" si="6"/>
        <v>-7123467</v>
      </c>
      <c r="I48" s="78">
        <f t="shared" si="6"/>
        <v>-7123467</v>
      </c>
      <c r="J48" s="78">
        <f t="shared" si="6"/>
        <v>21430899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21430899</v>
      </c>
      <c r="X48" s="78">
        <f t="shared" si="6"/>
        <v>-19431633</v>
      </c>
      <c r="Y48" s="78">
        <f t="shared" si="6"/>
        <v>40862532</v>
      </c>
      <c r="Z48" s="79">
        <f>+IF(X48&lt;&gt;0,+(Y48/X48)*100,0)</f>
        <v>-210.28871840055848</v>
      </c>
      <c r="AA48" s="80">
        <f>SUM(AA46:AA47)</f>
        <v>-78010200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6055112</v>
      </c>
      <c r="D5" s="6">
        <v>0</v>
      </c>
      <c r="E5" s="7">
        <v>13970531</v>
      </c>
      <c r="F5" s="8">
        <v>13970531</v>
      </c>
      <c r="G5" s="8">
        <v>6100008</v>
      </c>
      <c r="H5" s="8">
        <v>143900</v>
      </c>
      <c r="I5" s="8">
        <v>145086</v>
      </c>
      <c r="J5" s="8">
        <v>6388994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6388994</v>
      </c>
      <c r="X5" s="8">
        <v>2933811</v>
      </c>
      <c r="Y5" s="8">
        <v>3455183</v>
      </c>
      <c r="Z5" s="2">
        <v>117.77</v>
      </c>
      <c r="AA5" s="6">
        <v>13970531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615771</v>
      </c>
      <c r="F6" s="8">
        <v>615771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153942</v>
      </c>
      <c r="Y6" s="8">
        <v>-153942</v>
      </c>
      <c r="Z6" s="2">
        <v>-100</v>
      </c>
      <c r="AA6" s="6">
        <v>615771</v>
      </c>
    </row>
    <row r="7" spans="1:27" ht="13.5">
      <c r="A7" s="29" t="s">
        <v>34</v>
      </c>
      <c r="B7" s="28"/>
      <c r="C7" s="6">
        <v>19370956</v>
      </c>
      <c r="D7" s="6">
        <v>0</v>
      </c>
      <c r="E7" s="7">
        <v>23500000</v>
      </c>
      <c r="F7" s="8">
        <v>23500000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5874999</v>
      </c>
      <c r="Y7" s="8">
        <v>-5874999</v>
      </c>
      <c r="Z7" s="2">
        <v>-100</v>
      </c>
      <c r="AA7" s="6">
        <v>23500000</v>
      </c>
    </row>
    <row r="8" spans="1:27" ht="13.5">
      <c r="A8" s="29" t="s">
        <v>35</v>
      </c>
      <c r="B8" s="28"/>
      <c r="C8" s="6">
        <v>9877534</v>
      </c>
      <c r="D8" s="6">
        <v>0</v>
      </c>
      <c r="E8" s="7">
        <v>9899703</v>
      </c>
      <c r="F8" s="8">
        <v>9899703</v>
      </c>
      <c r="G8" s="8">
        <v>47034</v>
      </c>
      <c r="H8" s="8">
        <v>1642027</v>
      </c>
      <c r="I8" s="8">
        <v>1534829</v>
      </c>
      <c r="J8" s="8">
        <v>3223890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3223890</v>
      </c>
      <c r="X8" s="8">
        <v>2474925</v>
      </c>
      <c r="Y8" s="8">
        <v>748965</v>
      </c>
      <c r="Z8" s="2">
        <v>30.26</v>
      </c>
      <c r="AA8" s="6">
        <v>9899703</v>
      </c>
    </row>
    <row r="9" spans="1:27" ht="13.5">
      <c r="A9" s="29" t="s">
        <v>36</v>
      </c>
      <c r="B9" s="28"/>
      <c r="C9" s="6">
        <v>6700311</v>
      </c>
      <c r="D9" s="6">
        <v>0</v>
      </c>
      <c r="E9" s="7">
        <v>8701274</v>
      </c>
      <c r="F9" s="8">
        <v>8701274</v>
      </c>
      <c r="G9" s="8">
        <v>785035</v>
      </c>
      <c r="H9" s="8">
        <v>787075</v>
      </c>
      <c r="I9" s="8">
        <v>788436</v>
      </c>
      <c r="J9" s="8">
        <v>2360546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2360546</v>
      </c>
      <c r="X9" s="8">
        <v>2175318</v>
      </c>
      <c r="Y9" s="8">
        <v>185228</v>
      </c>
      <c r="Z9" s="2">
        <v>8.51</v>
      </c>
      <c r="AA9" s="6">
        <v>8701274</v>
      </c>
    </row>
    <row r="10" spans="1:27" ht="13.5">
      <c r="A10" s="29" t="s">
        <v>37</v>
      </c>
      <c r="B10" s="28"/>
      <c r="C10" s="6">
        <v>4329181</v>
      </c>
      <c r="D10" s="6">
        <v>0</v>
      </c>
      <c r="E10" s="7">
        <v>5839350</v>
      </c>
      <c r="F10" s="30">
        <v>5839350</v>
      </c>
      <c r="G10" s="30">
        <v>528491</v>
      </c>
      <c r="H10" s="30">
        <v>524987</v>
      </c>
      <c r="I10" s="30">
        <v>526910</v>
      </c>
      <c r="J10" s="30">
        <v>1580388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1580388</v>
      </c>
      <c r="X10" s="30">
        <v>1459839</v>
      </c>
      <c r="Y10" s="30">
        <v>120549</v>
      </c>
      <c r="Z10" s="31">
        <v>8.26</v>
      </c>
      <c r="AA10" s="32">
        <v>5839350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574999</v>
      </c>
      <c r="D12" s="6">
        <v>0</v>
      </c>
      <c r="E12" s="7">
        <v>602314</v>
      </c>
      <c r="F12" s="8">
        <v>602314</v>
      </c>
      <c r="G12" s="8">
        <v>32602</v>
      </c>
      <c r="H12" s="8">
        <v>34243</v>
      </c>
      <c r="I12" s="8">
        <v>35614</v>
      </c>
      <c r="J12" s="8">
        <v>102459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102459</v>
      </c>
      <c r="X12" s="8">
        <v>150579</v>
      </c>
      <c r="Y12" s="8">
        <v>-48120</v>
      </c>
      <c r="Z12" s="2">
        <v>-31.96</v>
      </c>
      <c r="AA12" s="6">
        <v>602314</v>
      </c>
    </row>
    <row r="13" spans="1:27" ht="13.5">
      <c r="A13" s="27" t="s">
        <v>40</v>
      </c>
      <c r="B13" s="33"/>
      <c r="C13" s="6">
        <v>175822</v>
      </c>
      <c r="D13" s="6">
        <v>0</v>
      </c>
      <c r="E13" s="7">
        <v>6631</v>
      </c>
      <c r="F13" s="8">
        <v>6631</v>
      </c>
      <c r="G13" s="8">
        <v>2734</v>
      </c>
      <c r="H13" s="8">
        <v>26358</v>
      </c>
      <c r="I13" s="8">
        <v>18202</v>
      </c>
      <c r="J13" s="8">
        <v>47294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47294</v>
      </c>
      <c r="X13" s="8">
        <v>1326</v>
      </c>
      <c r="Y13" s="8">
        <v>45968</v>
      </c>
      <c r="Z13" s="2">
        <v>3466.67</v>
      </c>
      <c r="AA13" s="6">
        <v>6631</v>
      </c>
    </row>
    <row r="14" spans="1:27" ht="13.5">
      <c r="A14" s="27" t="s">
        <v>41</v>
      </c>
      <c r="B14" s="33"/>
      <c r="C14" s="6">
        <v>8084890</v>
      </c>
      <c r="D14" s="6">
        <v>0</v>
      </c>
      <c r="E14" s="7">
        <v>0</v>
      </c>
      <c r="F14" s="8">
        <v>0</v>
      </c>
      <c r="G14" s="8">
        <v>12901</v>
      </c>
      <c r="H14" s="8">
        <v>50949</v>
      </c>
      <c r="I14" s="8">
        <v>53860</v>
      </c>
      <c r="J14" s="8">
        <v>117710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117710</v>
      </c>
      <c r="X14" s="8">
        <v>0</v>
      </c>
      <c r="Y14" s="8">
        <v>117710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8925</v>
      </c>
      <c r="D15" s="6">
        <v>0</v>
      </c>
      <c r="E15" s="7">
        <v>9947</v>
      </c>
      <c r="F15" s="8">
        <v>9947</v>
      </c>
      <c r="G15" s="8">
        <v>0</v>
      </c>
      <c r="H15" s="8">
        <v>7067</v>
      </c>
      <c r="I15" s="8">
        <v>0</v>
      </c>
      <c r="J15" s="8">
        <v>7067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7067</v>
      </c>
      <c r="X15" s="8">
        <v>2487</v>
      </c>
      <c r="Y15" s="8">
        <v>4580</v>
      </c>
      <c r="Z15" s="2">
        <v>184.16</v>
      </c>
      <c r="AA15" s="6">
        <v>9947</v>
      </c>
    </row>
    <row r="16" spans="1:27" ht="13.5">
      <c r="A16" s="27" t="s">
        <v>43</v>
      </c>
      <c r="B16" s="33"/>
      <c r="C16" s="6">
        <v>420740</v>
      </c>
      <c r="D16" s="6">
        <v>0</v>
      </c>
      <c r="E16" s="7">
        <v>3000000</v>
      </c>
      <c r="F16" s="8">
        <v>3000000</v>
      </c>
      <c r="G16" s="8">
        <v>1400</v>
      </c>
      <c r="H16" s="8">
        <v>49650</v>
      </c>
      <c r="I16" s="8">
        <v>31350</v>
      </c>
      <c r="J16" s="8">
        <v>82400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82400</v>
      </c>
      <c r="X16" s="8">
        <v>750000</v>
      </c>
      <c r="Y16" s="8">
        <v>-667600</v>
      </c>
      <c r="Z16" s="2">
        <v>-89.01</v>
      </c>
      <c r="AA16" s="6">
        <v>3000000</v>
      </c>
    </row>
    <row r="17" spans="1:27" ht="13.5">
      <c r="A17" s="27" t="s">
        <v>44</v>
      </c>
      <c r="B17" s="33"/>
      <c r="C17" s="6">
        <v>132</v>
      </c>
      <c r="D17" s="6">
        <v>0</v>
      </c>
      <c r="E17" s="7">
        <v>100</v>
      </c>
      <c r="F17" s="8">
        <v>100</v>
      </c>
      <c r="G17" s="8">
        <v>0</v>
      </c>
      <c r="H17" s="8">
        <v>599</v>
      </c>
      <c r="I17" s="8">
        <v>439</v>
      </c>
      <c r="J17" s="8">
        <v>1038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1038</v>
      </c>
      <c r="X17" s="8">
        <v>24</v>
      </c>
      <c r="Y17" s="8">
        <v>1014</v>
      </c>
      <c r="Z17" s="2">
        <v>4225</v>
      </c>
      <c r="AA17" s="6">
        <v>100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76075200</v>
      </c>
      <c r="D19" s="6">
        <v>0</v>
      </c>
      <c r="E19" s="7">
        <v>59507999</v>
      </c>
      <c r="F19" s="8">
        <v>59507999</v>
      </c>
      <c r="G19" s="8">
        <v>15297995</v>
      </c>
      <c r="H19" s="8">
        <v>1347000</v>
      </c>
      <c r="I19" s="8">
        <v>0</v>
      </c>
      <c r="J19" s="8">
        <v>16644995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16644995</v>
      </c>
      <c r="X19" s="8">
        <v>5950800</v>
      </c>
      <c r="Y19" s="8">
        <v>10694195</v>
      </c>
      <c r="Z19" s="2">
        <v>179.71</v>
      </c>
      <c r="AA19" s="6">
        <v>59507999</v>
      </c>
    </row>
    <row r="20" spans="1:27" ht="13.5">
      <c r="A20" s="27" t="s">
        <v>47</v>
      </c>
      <c r="B20" s="33"/>
      <c r="C20" s="6">
        <v>2441082</v>
      </c>
      <c r="D20" s="6">
        <v>0</v>
      </c>
      <c r="E20" s="7">
        <v>6678367</v>
      </c>
      <c r="F20" s="30">
        <v>6678367</v>
      </c>
      <c r="G20" s="30">
        <v>10945</v>
      </c>
      <c r="H20" s="30">
        <v>25642</v>
      </c>
      <c r="I20" s="30">
        <v>51584</v>
      </c>
      <c r="J20" s="30">
        <v>88171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88171</v>
      </c>
      <c r="X20" s="30">
        <v>1669593</v>
      </c>
      <c r="Y20" s="30">
        <v>-1581422</v>
      </c>
      <c r="Z20" s="31">
        <v>-94.72</v>
      </c>
      <c r="AA20" s="32">
        <v>6678367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134114884</v>
      </c>
      <c r="D22" s="37">
        <f>SUM(D5:D21)</f>
        <v>0</v>
      </c>
      <c r="E22" s="38">
        <f t="shared" si="0"/>
        <v>132331987</v>
      </c>
      <c r="F22" s="39">
        <f t="shared" si="0"/>
        <v>132331987</v>
      </c>
      <c r="G22" s="39">
        <f t="shared" si="0"/>
        <v>22819145</v>
      </c>
      <c r="H22" s="39">
        <f t="shared" si="0"/>
        <v>4639497</v>
      </c>
      <c r="I22" s="39">
        <f t="shared" si="0"/>
        <v>3186310</v>
      </c>
      <c r="J22" s="39">
        <f t="shared" si="0"/>
        <v>30644952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30644952</v>
      </c>
      <c r="X22" s="39">
        <f t="shared" si="0"/>
        <v>23597643</v>
      </c>
      <c r="Y22" s="39">
        <f t="shared" si="0"/>
        <v>7047309</v>
      </c>
      <c r="Z22" s="40">
        <f>+IF(X22&lt;&gt;0,+(Y22/X22)*100,0)</f>
        <v>29.864461463375815</v>
      </c>
      <c r="AA22" s="37">
        <f>SUM(AA5:AA21)</f>
        <v>132331987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51158286</v>
      </c>
      <c r="D25" s="6">
        <v>0</v>
      </c>
      <c r="E25" s="7">
        <v>52490957</v>
      </c>
      <c r="F25" s="8">
        <v>52490957</v>
      </c>
      <c r="G25" s="8">
        <v>4922251</v>
      </c>
      <c r="H25" s="8">
        <v>4543696</v>
      </c>
      <c r="I25" s="8">
        <v>4696035</v>
      </c>
      <c r="J25" s="8">
        <v>14161982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14161982</v>
      </c>
      <c r="X25" s="8">
        <v>13122738</v>
      </c>
      <c r="Y25" s="8">
        <v>1039244</v>
      </c>
      <c r="Z25" s="2">
        <v>7.92</v>
      </c>
      <c r="AA25" s="6">
        <v>52490957</v>
      </c>
    </row>
    <row r="26" spans="1:27" ht="13.5">
      <c r="A26" s="29" t="s">
        <v>52</v>
      </c>
      <c r="B26" s="28"/>
      <c r="C26" s="6">
        <v>3065339</v>
      </c>
      <c r="D26" s="6">
        <v>0</v>
      </c>
      <c r="E26" s="7">
        <v>3183481</v>
      </c>
      <c r="F26" s="8">
        <v>3183481</v>
      </c>
      <c r="G26" s="8">
        <v>255639</v>
      </c>
      <c r="H26" s="8">
        <v>255576</v>
      </c>
      <c r="I26" s="8">
        <v>255584</v>
      </c>
      <c r="J26" s="8">
        <v>766799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766799</v>
      </c>
      <c r="X26" s="8">
        <v>795870</v>
      </c>
      <c r="Y26" s="8">
        <v>-29071</v>
      </c>
      <c r="Z26" s="2">
        <v>-3.65</v>
      </c>
      <c r="AA26" s="6">
        <v>3183481</v>
      </c>
    </row>
    <row r="27" spans="1:27" ht="13.5">
      <c r="A27" s="29" t="s">
        <v>53</v>
      </c>
      <c r="B27" s="28"/>
      <c r="C27" s="6">
        <v>950467</v>
      </c>
      <c r="D27" s="6">
        <v>0</v>
      </c>
      <c r="E27" s="7">
        <v>9563266</v>
      </c>
      <c r="F27" s="8">
        <v>9563266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2390816</v>
      </c>
      <c r="Y27" s="8">
        <v>-2390816</v>
      </c>
      <c r="Z27" s="2">
        <v>-100</v>
      </c>
      <c r="AA27" s="6">
        <v>9563266</v>
      </c>
    </row>
    <row r="28" spans="1:27" ht="13.5">
      <c r="A28" s="29" t="s">
        <v>54</v>
      </c>
      <c r="B28" s="28"/>
      <c r="C28" s="6">
        <v>25694319</v>
      </c>
      <c r="D28" s="6">
        <v>0</v>
      </c>
      <c r="E28" s="7">
        <v>28427184</v>
      </c>
      <c r="F28" s="8">
        <v>28427184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28427184</v>
      </c>
    </row>
    <row r="29" spans="1:27" ht="13.5">
      <c r="A29" s="29" t="s">
        <v>55</v>
      </c>
      <c r="B29" s="28"/>
      <c r="C29" s="6">
        <v>4092475</v>
      </c>
      <c r="D29" s="6">
        <v>0</v>
      </c>
      <c r="E29" s="7">
        <v>2504000</v>
      </c>
      <c r="F29" s="8">
        <v>2504000</v>
      </c>
      <c r="G29" s="8">
        <v>92014</v>
      </c>
      <c r="H29" s="8">
        <v>23176</v>
      </c>
      <c r="I29" s="8">
        <v>23251</v>
      </c>
      <c r="J29" s="8">
        <v>138441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138441</v>
      </c>
      <c r="X29" s="8">
        <v>626001</v>
      </c>
      <c r="Y29" s="8">
        <v>-487560</v>
      </c>
      <c r="Z29" s="2">
        <v>-77.88</v>
      </c>
      <c r="AA29" s="6">
        <v>2504000</v>
      </c>
    </row>
    <row r="30" spans="1:27" ht="13.5">
      <c r="A30" s="29" t="s">
        <v>56</v>
      </c>
      <c r="B30" s="28"/>
      <c r="C30" s="6">
        <v>19752593</v>
      </c>
      <c r="D30" s="6">
        <v>0</v>
      </c>
      <c r="E30" s="7">
        <v>18000000</v>
      </c>
      <c r="F30" s="8">
        <v>18000000</v>
      </c>
      <c r="G30" s="8">
        <v>314450</v>
      </c>
      <c r="H30" s="8">
        <v>136475</v>
      </c>
      <c r="I30" s="8">
        <v>48560</v>
      </c>
      <c r="J30" s="8">
        <v>499485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499485</v>
      </c>
      <c r="X30" s="8">
        <v>4500000</v>
      </c>
      <c r="Y30" s="8">
        <v>-4000515</v>
      </c>
      <c r="Z30" s="2">
        <v>-88.9</v>
      </c>
      <c r="AA30" s="6">
        <v>18000000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89000</v>
      </c>
      <c r="F32" s="8">
        <v>89000</v>
      </c>
      <c r="G32" s="8">
        <v>0</v>
      </c>
      <c r="H32" s="8">
        <v>151327</v>
      </c>
      <c r="I32" s="8">
        <v>2428</v>
      </c>
      <c r="J32" s="8">
        <v>153755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153755</v>
      </c>
      <c r="X32" s="8">
        <v>22251</v>
      </c>
      <c r="Y32" s="8">
        <v>131504</v>
      </c>
      <c r="Z32" s="2">
        <v>591</v>
      </c>
      <c r="AA32" s="6">
        <v>89000</v>
      </c>
    </row>
    <row r="33" spans="1:27" ht="13.5">
      <c r="A33" s="29" t="s">
        <v>59</v>
      </c>
      <c r="B33" s="28"/>
      <c r="C33" s="6">
        <v>2579731</v>
      </c>
      <c r="D33" s="6">
        <v>0</v>
      </c>
      <c r="E33" s="7">
        <v>5763131</v>
      </c>
      <c r="F33" s="8">
        <v>5763131</v>
      </c>
      <c r="G33" s="8">
        <v>4419672</v>
      </c>
      <c r="H33" s="8">
        <v>399913</v>
      </c>
      <c r="I33" s="8">
        <v>399344</v>
      </c>
      <c r="J33" s="8">
        <v>5218929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5218929</v>
      </c>
      <c r="X33" s="8">
        <v>576313</v>
      </c>
      <c r="Y33" s="8">
        <v>4642616</v>
      </c>
      <c r="Z33" s="2">
        <v>805.57</v>
      </c>
      <c r="AA33" s="6">
        <v>5763131</v>
      </c>
    </row>
    <row r="34" spans="1:27" ht="13.5">
      <c r="A34" s="29" t="s">
        <v>60</v>
      </c>
      <c r="B34" s="28"/>
      <c r="C34" s="6">
        <v>37774530</v>
      </c>
      <c r="D34" s="6">
        <v>0</v>
      </c>
      <c r="E34" s="7">
        <v>38376133</v>
      </c>
      <c r="F34" s="8">
        <v>38376133</v>
      </c>
      <c r="G34" s="8">
        <v>3589477</v>
      </c>
      <c r="H34" s="8">
        <v>2126841</v>
      </c>
      <c r="I34" s="8">
        <v>1693298</v>
      </c>
      <c r="J34" s="8">
        <v>7409616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7409616</v>
      </c>
      <c r="X34" s="8">
        <v>9594033</v>
      </c>
      <c r="Y34" s="8">
        <v>-2184417</v>
      </c>
      <c r="Z34" s="2">
        <v>-22.77</v>
      </c>
      <c r="AA34" s="6">
        <v>38376133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145067740</v>
      </c>
      <c r="D36" s="37">
        <f>SUM(D25:D35)</f>
        <v>0</v>
      </c>
      <c r="E36" s="38">
        <f t="shared" si="1"/>
        <v>158397152</v>
      </c>
      <c r="F36" s="39">
        <f t="shared" si="1"/>
        <v>158397152</v>
      </c>
      <c r="G36" s="39">
        <f t="shared" si="1"/>
        <v>13593503</v>
      </c>
      <c r="H36" s="39">
        <f t="shared" si="1"/>
        <v>7637004</v>
      </c>
      <c r="I36" s="39">
        <f t="shared" si="1"/>
        <v>7118500</v>
      </c>
      <c r="J36" s="39">
        <f t="shared" si="1"/>
        <v>28349007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28349007</v>
      </c>
      <c r="X36" s="39">
        <f t="shared" si="1"/>
        <v>31628022</v>
      </c>
      <c r="Y36" s="39">
        <f t="shared" si="1"/>
        <v>-3279015</v>
      </c>
      <c r="Z36" s="40">
        <f>+IF(X36&lt;&gt;0,+(Y36/X36)*100,0)</f>
        <v>-10.367436193132786</v>
      </c>
      <c r="AA36" s="37">
        <f>SUM(AA25:AA35)</f>
        <v>158397152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-10952856</v>
      </c>
      <c r="D38" s="50">
        <f>+D22-D36</f>
        <v>0</v>
      </c>
      <c r="E38" s="51">
        <f t="shared" si="2"/>
        <v>-26065165</v>
      </c>
      <c r="F38" s="52">
        <f t="shared" si="2"/>
        <v>-26065165</v>
      </c>
      <c r="G38" s="52">
        <f t="shared" si="2"/>
        <v>9225642</v>
      </c>
      <c r="H38" s="52">
        <f t="shared" si="2"/>
        <v>-2997507</v>
      </c>
      <c r="I38" s="52">
        <f t="shared" si="2"/>
        <v>-3932190</v>
      </c>
      <c r="J38" s="52">
        <f t="shared" si="2"/>
        <v>2295945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2295945</v>
      </c>
      <c r="X38" s="52">
        <f>IF(F22=F36,0,X22-X36)</f>
        <v>-8030379</v>
      </c>
      <c r="Y38" s="52">
        <f t="shared" si="2"/>
        <v>10326324</v>
      </c>
      <c r="Z38" s="53">
        <f>+IF(X38&lt;&gt;0,+(Y38/X38)*100,0)</f>
        <v>-128.590742728332</v>
      </c>
      <c r="AA38" s="50">
        <f>+AA22-AA36</f>
        <v>-26065165</v>
      </c>
    </row>
    <row r="39" spans="1:27" ht="13.5">
      <c r="A39" s="27" t="s">
        <v>64</v>
      </c>
      <c r="B39" s="33"/>
      <c r="C39" s="6">
        <v>17898906</v>
      </c>
      <c r="D39" s="6">
        <v>0</v>
      </c>
      <c r="E39" s="7">
        <v>65192000</v>
      </c>
      <c r="F39" s="8">
        <v>65192000</v>
      </c>
      <c r="G39" s="8">
        <v>0</v>
      </c>
      <c r="H39" s="8">
        <v>1367649</v>
      </c>
      <c r="I39" s="8">
        <v>3216412</v>
      </c>
      <c r="J39" s="8">
        <v>4584061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4584061</v>
      </c>
      <c r="X39" s="8">
        <v>13038400</v>
      </c>
      <c r="Y39" s="8">
        <v>-8454339</v>
      </c>
      <c r="Z39" s="2">
        <v>-64.84</v>
      </c>
      <c r="AA39" s="6">
        <v>65192000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-12863780</v>
      </c>
      <c r="Y40" s="30">
        <v>12863780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72435713</v>
      </c>
      <c r="F41" s="8">
        <v>72435713</v>
      </c>
      <c r="G41" s="55">
        <v>117729</v>
      </c>
      <c r="H41" s="55">
        <v>5447744</v>
      </c>
      <c r="I41" s="55">
        <v>907924</v>
      </c>
      <c r="J41" s="8">
        <v>6473397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6473397</v>
      </c>
      <c r="X41" s="8">
        <v>-1623362</v>
      </c>
      <c r="Y41" s="55">
        <v>8096759</v>
      </c>
      <c r="Z41" s="56">
        <v>-498.76</v>
      </c>
      <c r="AA41" s="57">
        <v>72435713</v>
      </c>
    </row>
    <row r="42" spans="1:27" ht="24.75" customHeight="1">
      <c r="A42" s="58" t="s">
        <v>67</v>
      </c>
      <c r="B42" s="33"/>
      <c r="C42" s="59">
        <f aca="true" t="shared" si="3" ref="C42:Y42">SUM(C38:C41)</f>
        <v>6946050</v>
      </c>
      <c r="D42" s="59">
        <f>SUM(D38:D41)</f>
        <v>0</v>
      </c>
      <c r="E42" s="60">
        <f t="shared" si="3"/>
        <v>111562548</v>
      </c>
      <c r="F42" s="61">
        <f t="shared" si="3"/>
        <v>111562548</v>
      </c>
      <c r="G42" s="61">
        <f t="shared" si="3"/>
        <v>9343371</v>
      </c>
      <c r="H42" s="61">
        <f t="shared" si="3"/>
        <v>3817886</v>
      </c>
      <c r="I42" s="61">
        <f t="shared" si="3"/>
        <v>192146</v>
      </c>
      <c r="J42" s="61">
        <f t="shared" si="3"/>
        <v>13353403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13353403</v>
      </c>
      <c r="X42" s="61">
        <f t="shared" si="3"/>
        <v>-9479121</v>
      </c>
      <c r="Y42" s="61">
        <f t="shared" si="3"/>
        <v>22832524</v>
      </c>
      <c r="Z42" s="62">
        <f>+IF(X42&lt;&gt;0,+(Y42/X42)*100,0)</f>
        <v>-240.8717432766182</v>
      </c>
      <c r="AA42" s="59">
        <f>SUM(AA38:AA41)</f>
        <v>111562548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6946050</v>
      </c>
      <c r="D44" s="67">
        <f>+D42-D43</f>
        <v>0</v>
      </c>
      <c r="E44" s="68">
        <f t="shared" si="4"/>
        <v>111562548</v>
      </c>
      <c r="F44" s="69">
        <f t="shared" si="4"/>
        <v>111562548</v>
      </c>
      <c r="G44" s="69">
        <f t="shared" si="4"/>
        <v>9343371</v>
      </c>
      <c r="H44" s="69">
        <f t="shared" si="4"/>
        <v>3817886</v>
      </c>
      <c r="I44" s="69">
        <f t="shared" si="4"/>
        <v>192146</v>
      </c>
      <c r="J44" s="69">
        <f t="shared" si="4"/>
        <v>13353403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13353403</v>
      </c>
      <c r="X44" s="69">
        <f t="shared" si="4"/>
        <v>-9479121</v>
      </c>
      <c r="Y44" s="69">
        <f t="shared" si="4"/>
        <v>22832524</v>
      </c>
      <c r="Z44" s="70">
        <f>+IF(X44&lt;&gt;0,+(Y44/X44)*100,0)</f>
        <v>-240.8717432766182</v>
      </c>
      <c r="AA44" s="67">
        <f>+AA42-AA43</f>
        <v>111562548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6946050</v>
      </c>
      <c r="D46" s="59">
        <f>SUM(D44:D45)</f>
        <v>0</v>
      </c>
      <c r="E46" s="60">
        <f t="shared" si="5"/>
        <v>111562548</v>
      </c>
      <c r="F46" s="61">
        <f t="shared" si="5"/>
        <v>111562548</v>
      </c>
      <c r="G46" s="61">
        <f t="shared" si="5"/>
        <v>9343371</v>
      </c>
      <c r="H46" s="61">
        <f t="shared" si="5"/>
        <v>3817886</v>
      </c>
      <c r="I46" s="61">
        <f t="shared" si="5"/>
        <v>192146</v>
      </c>
      <c r="J46" s="61">
        <f t="shared" si="5"/>
        <v>13353403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13353403</v>
      </c>
      <c r="X46" s="61">
        <f t="shared" si="5"/>
        <v>-9479121</v>
      </c>
      <c r="Y46" s="61">
        <f t="shared" si="5"/>
        <v>22832524</v>
      </c>
      <c r="Z46" s="62">
        <f>+IF(X46&lt;&gt;0,+(Y46/X46)*100,0)</f>
        <v>-240.8717432766182</v>
      </c>
      <c r="AA46" s="59">
        <f>SUM(AA44:AA45)</f>
        <v>111562548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6946050</v>
      </c>
      <c r="D48" s="75">
        <f>SUM(D46:D47)</f>
        <v>0</v>
      </c>
      <c r="E48" s="76">
        <f t="shared" si="6"/>
        <v>111562548</v>
      </c>
      <c r="F48" s="77">
        <f t="shared" si="6"/>
        <v>111562548</v>
      </c>
      <c r="G48" s="77">
        <f t="shared" si="6"/>
        <v>9343371</v>
      </c>
      <c r="H48" s="78">
        <f t="shared" si="6"/>
        <v>3817886</v>
      </c>
      <c r="I48" s="78">
        <f t="shared" si="6"/>
        <v>192146</v>
      </c>
      <c r="J48" s="78">
        <f t="shared" si="6"/>
        <v>13353403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13353403</v>
      </c>
      <c r="X48" s="78">
        <f t="shared" si="6"/>
        <v>-9479121</v>
      </c>
      <c r="Y48" s="78">
        <f t="shared" si="6"/>
        <v>22832524</v>
      </c>
      <c r="Z48" s="79">
        <f>+IF(X48&lt;&gt;0,+(Y48/X48)*100,0)</f>
        <v>-240.8717432766182</v>
      </c>
      <c r="AA48" s="80">
        <f>SUM(AA46:AA47)</f>
        <v>111562548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4537361</v>
      </c>
      <c r="F5" s="8">
        <v>4537361</v>
      </c>
      <c r="G5" s="8">
        <v>4111799</v>
      </c>
      <c r="H5" s="8">
        <v>258406</v>
      </c>
      <c r="I5" s="8">
        <v>263487</v>
      </c>
      <c r="J5" s="8">
        <v>4633692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4633692</v>
      </c>
      <c r="X5" s="8">
        <v>1134249</v>
      </c>
      <c r="Y5" s="8">
        <v>3499443</v>
      </c>
      <c r="Z5" s="2">
        <v>308.53</v>
      </c>
      <c r="AA5" s="6">
        <v>4537361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24569739</v>
      </c>
      <c r="F7" s="8">
        <v>24569739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6064251</v>
      </c>
      <c r="Y7" s="8">
        <v>-6064251</v>
      </c>
      <c r="Z7" s="2">
        <v>-100</v>
      </c>
      <c r="AA7" s="6">
        <v>24569739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4337431</v>
      </c>
      <c r="F8" s="8">
        <v>4337431</v>
      </c>
      <c r="G8" s="8">
        <v>363536</v>
      </c>
      <c r="H8" s="8">
        <v>447030</v>
      </c>
      <c r="I8" s="8">
        <v>431076</v>
      </c>
      <c r="J8" s="8">
        <v>1241642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1241642</v>
      </c>
      <c r="X8" s="8">
        <v>1084251</v>
      </c>
      <c r="Y8" s="8">
        <v>157391</v>
      </c>
      <c r="Z8" s="2">
        <v>14.52</v>
      </c>
      <c r="AA8" s="6">
        <v>4337431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4025105</v>
      </c>
      <c r="F9" s="8">
        <v>4025105</v>
      </c>
      <c r="G9" s="8">
        <v>306325</v>
      </c>
      <c r="H9" s="8">
        <v>293230</v>
      </c>
      <c r="I9" s="8">
        <v>294516</v>
      </c>
      <c r="J9" s="8">
        <v>894071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894071</v>
      </c>
      <c r="X9" s="8">
        <v>1006251</v>
      </c>
      <c r="Y9" s="8">
        <v>-112180</v>
      </c>
      <c r="Z9" s="2">
        <v>-11.15</v>
      </c>
      <c r="AA9" s="6">
        <v>4025105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2748854</v>
      </c>
      <c r="F10" s="30">
        <v>2748854</v>
      </c>
      <c r="G10" s="30">
        <v>204456</v>
      </c>
      <c r="H10" s="30">
        <v>194436</v>
      </c>
      <c r="I10" s="30">
        <v>195771</v>
      </c>
      <c r="J10" s="30">
        <v>594663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594663</v>
      </c>
      <c r="X10" s="30">
        <v>687249</v>
      </c>
      <c r="Y10" s="30">
        <v>-92586</v>
      </c>
      <c r="Z10" s="31">
        <v>-13.47</v>
      </c>
      <c r="AA10" s="32">
        <v>2748854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356344</v>
      </c>
      <c r="F12" s="8">
        <v>356344</v>
      </c>
      <c r="G12" s="8">
        <v>17808</v>
      </c>
      <c r="H12" s="8">
        <v>18245</v>
      </c>
      <c r="I12" s="8">
        <v>18377</v>
      </c>
      <c r="J12" s="8">
        <v>54430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54430</v>
      </c>
      <c r="X12" s="8">
        <v>89001</v>
      </c>
      <c r="Y12" s="8">
        <v>-34571</v>
      </c>
      <c r="Z12" s="2">
        <v>-38.84</v>
      </c>
      <c r="AA12" s="6">
        <v>356344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73254</v>
      </c>
      <c r="F13" s="8">
        <v>73254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">
        <v>0</v>
      </c>
      <c r="AA13" s="6">
        <v>73254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594</v>
      </c>
      <c r="J15" s="8">
        <v>594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594</v>
      </c>
      <c r="X15" s="8">
        <v>1000</v>
      </c>
      <c r="Y15" s="8">
        <v>-406</v>
      </c>
      <c r="Z15" s="2">
        <v>-40.6</v>
      </c>
      <c r="AA15" s="6">
        <v>5000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1956</v>
      </c>
      <c r="F16" s="8">
        <v>1956</v>
      </c>
      <c r="G16" s="8">
        <v>5000</v>
      </c>
      <c r="H16" s="8">
        <v>0</v>
      </c>
      <c r="I16" s="8">
        <v>4600</v>
      </c>
      <c r="J16" s="8">
        <v>9600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9600</v>
      </c>
      <c r="X16" s="8">
        <v>501</v>
      </c>
      <c r="Y16" s="8">
        <v>9099</v>
      </c>
      <c r="Z16" s="2">
        <v>1816.17</v>
      </c>
      <c r="AA16" s="6">
        <v>1956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43045001</v>
      </c>
      <c r="F19" s="8">
        <v>43045001</v>
      </c>
      <c r="G19" s="8">
        <v>3590470</v>
      </c>
      <c r="H19" s="8">
        <v>3595878</v>
      </c>
      <c r="I19" s="8">
        <v>3659360</v>
      </c>
      <c r="J19" s="8">
        <v>10845708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10845708</v>
      </c>
      <c r="X19" s="8">
        <v>16837667</v>
      </c>
      <c r="Y19" s="8">
        <v>-5991959</v>
      </c>
      <c r="Z19" s="2">
        <v>-35.59</v>
      </c>
      <c r="AA19" s="6">
        <v>43045001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5847853</v>
      </c>
      <c r="F20" s="30">
        <v>5847853</v>
      </c>
      <c r="G20" s="30">
        <v>55208</v>
      </c>
      <c r="H20" s="30">
        <v>68309</v>
      </c>
      <c r="I20" s="30">
        <v>41427</v>
      </c>
      <c r="J20" s="30">
        <v>164944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164944</v>
      </c>
      <c r="X20" s="30">
        <v>1448250</v>
      </c>
      <c r="Y20" s="30">
        <v>-1283306</v>
      </c>
      <c r="Z20" s="31">
        <v>-88.61</v>
      </c>
      <c r="AA20" s="32">
        <v>5847853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89547898</v>
      </c>
      <c r="F22" s="39">
        <f t="shared" si="0"/>
        <v>89547898</v>
      </c>
      <c r="G22" s="39">
        <f t="shared" si="0"/>
        <v>8654602</v>
      </c>
      <c r="H22" s="39">
        <f t="shared" si="0"/>
        <v>4875534</v>
      </c>
      <c r="I22" s="39">
        <f t="shared" si="0"/>
        <v>4909208</v>
      </c>
      <c r="J22" s="39">
        <f t="shared" si="0"/>
        <v>18439344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18439344</v>
      </c>
      <c r="X22" s="39">
        <f t="shared" si="0"/>
        <v>28352670</v>
      </c>
      <c r="Y22" s="39">
        <f t="shared" si="0"/>
        <v>-9913326</v>
      </c>
      <c r="Z22" s="40">
        <f>+IF(X22&lt;&gt;0,+(Y22/X22)*100,0)</f>
        <v>-34.96434727311396</v>
      </c>
      <c r="AA22" s="37">
        <f>SUM(AA5:AA21)</f>
        <v>89547898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31544000</v>
      </c>
      <c r="F25" s="8">
        <v>31544000</v>
      </c>
      <c r="G25" s="8">
        <v>2197833</v>
      </c>
      <c r="H25" s="8">
        <v>2291553</v>
      </c>
      <c r="I25" s="8">
        <v>2219858</v>
      </c>
      <c r="J25" s="8">
        <v>6709244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6709244</v>
      </c>
      <c r="X25" s="8">
        <v>9325500</v>
      </c>
      <c r="Y25" s="8">
        <v>-2616256</v>
      </c>
      <c r="Z25" s="2">
        <v>-28.05</v>
      </c>
      <c r="AA25" s="6">
        <v>31544000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2396489</v>
      </c>
      <c r="F26" s="8">
        <v>2396489</v>
      </c>
      <c r="G26" s="8">
        <v>168369</v>
      </c>
      <c r="H26" s="8">
        <v>170403</v>
      </c>
      <c r="I26" s="8">
        <v>168362</v>
      </c>
      <c r="J26" s="8">
        <v>507134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507134</v>
      </c>
      <c r="X26" s="8">
        <v>495750</v>
      </c>
      <c r="Y26" s="8">
        <v>11384</v>
      </c>
      <c r="Z26" s="2">
        <v>2.3</v>
      </c>
      <c r="AA26" s="6">
        <v>2396489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1500000</v>
      </c>
      <c r="F28" s="8">
        <v>1500000</v>
      </c>
      <c r="G28" s="8">
        <v>724699</v>
      </c>
      <c r="H28" s="8">
        <v>559092</v>
      </c>
      <c r="I28" s="8">
        <v>-482268</v>
      </c>
      <c r="J28" s="8">
        <v>801523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801523</v>
      </c>
      <c r="X28" s="8">
        <v>0</v>
      </c>
      <c r="Y28" s="8">
        <v>801523</v>
      </c>
      <c r="Z28" s="2">
        <v>0</v>
      </c>
      <c r="AA28" s="6">
        <v>1500000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12999</v>
      </c>
      <c r="Y29" s="8">
        <v>-12999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30396693</v>
      </c>
      <c r="F30" s="8">
        <v>30396693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7845249</v>
      </c>
      <c r="Y30" s="8">
        <v>-7845249</v>
      </c>
      <c r="Z30" s="2">
        <v>-100</v>
      </c>
      <c r="AA30" s="6">
        <v>30396693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1942053</v>
      </c>
      <c r="F32" s="8">
        <v>1942053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489249</v>
      </c>
      <c r="Y32" s="8">
        <v>-489249</v>
      </c>
      <c r="Z32" s="2">
        <v>-100</v>
      </c>
      <c r="AA32" s="6">
        <v>1942053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5557922</v>
      </c>
      <c r="F33" s="8">
        <v>5557922</v>
      </c>
      <c r="G33" s="8">
        <v>21684</v>
      </c>
      <c r="H33" s="8">
        <v>22478</v>
      </c>
      <c r="I33" s="8">
        <v>45047</v>
      </c>
      <c r="J33" s="8">
        <v>89209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89209</v>
      </c>
      <c r="X33" s="8">
        <v>0</v>
      </c>
      <c r="Y33" s="8">
        <v>89209</v>
      </c>
      <c r="Z33" s="2">
        <v>0</v>
      </c>
      <c r="AA33" s="6">
        <v>5557922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13992221</v>
      </c>
      <c r="F34" s="8">
        <v>13992221</v>
      </c>
      <c r="G34" s="8">
        <v>3892906</v>
      </c>
      <c r="H34" s="8">
        <v>1504303</v>
      </c>
      <c r="I34" s="8">
        <v>1915417</v>
      </c>
      <c r="J34" s="8">
        <v>7312626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7312626</v>
      </c>
      <c r="X34" s="8">
        <v>2346249</v>
      </c>
      <c r="Y34" s="8">
        <v>4966377</v>
      </c>
      <c r="Z34" s="2">
        <v>211.67</v>
      </c>
      <c r="AA34" s="6">
        <v>13992221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89329378</v>
      </c>
      <c r="F36" s="39">
        <f t="shared" si="1"/>
        <v>89329378</v>
      </c>
      <c r="G36" s="39">
        <f t="shared" si="1"/>
        <v>7005491</v>
      </c>
      <c r="H36" s="39">
        <f t="shared" si="1"/>
        <v>4547829</v>
      </c>
      <c r="I36" s="39">
        <f t="shared" si="1"/>
        <v>3866416</v>
      </c>
      <c r="J36" s="39">
        <f t="shared" si="1"/>
        <v>15419736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15419736</v>
      </c>
      <c r="X36" s="39">
        <f t="shared" si="1"/>
        <v>20514996</v>
      </c>
      <c r="Y36" s="39">
        <f t="shared" si="1"/>
        <v>-5095260</v>
      </c>
      <c r="Z36" s="40">
        <f>+IF(X36&lt;&gt;0,+(Y36/X36)*100,0)</f>
        <v>-24.836758437583903</v>
      </c>
      <c r="AA36" s="37">
        <f>SUM(AA25:AA35)</f>
        <v>89329378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218520</v>
      </c>
      <c r="F38" s="52">
        <f t="shared" si="2"/>
        <v>218520</v>
      </c>
      <c r="G38" s="52">
        <f t="shared" si="2"/>
        <v>1649111</v>
      </c>
      <c r="H38" s="52">
        <f t="shared" si="2"/>
        <v>327705</v>
      </c>
      <c r="I38" s="52">
        <f t="shared" si="2"/>
        <v>1042792</v>
      </c>
      <c r="J38" s="52">
        <f t="shared" si="2"/>
        <v>3019608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3019608</v>
      </c>
      <c r="X38" s="52">
        <f>IF(F22=F36,0,X22-X36)</f>
        <v>7837674</v>
      </c>
      <c r="Y38" s="52">
        <f t="shared" si="2"/>
        <v>-4818066</v>
      </c>
      <c r="Z38" s="53">
        <f>+IF(X38&lt;&gt;0,+(Y38/X38)*100,0)</f>
        <v>-61.473161552777015</v>
      </c>
      <c r="AA38" s="50">
        <f>+AA22-AA36</f>
        <v>218520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21316700</v>
      </c>
      <c r="F39" s="8">
        <v>21316700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5316750</v>
      </c>
      <c r="Y39" s="8">
        <v>-5316750</v>
      </c>
      <c r="Z39" s="2">
        <v>-100</v>
      </c>
      <c r="AA39" s="6">
        <v>21316700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-5616017</v>
      </c>
      <c r="Y40" s="30">
        <v>5616017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21535220</v>
      </c>
      <c r="F42" s="61">
        <f t="shared" si="3"/>
        <v>21535220</v>
      </c>
      <c r="G42" s="61">
        <f t="shared" si="3"/>
        <v>1649111</v>
      </c>
      <c r="H42" s="61">
        <f t="shared" si="3"/>
        <v>327705</v>
      </c>
      <c r="I42" s="61">
        <f t="shared" si="3"/>
        <v>1042792</v>
      </c>
      <c r="J42" s="61">
        <f t="shared" si="3"/>
        <v>3019608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3019608</v>
      </c>
      <c r="X42" s="61">
        <f t="shared" si="3"/>
        <v>7538407</v>
      </c>
      <c r="Y42" s="61">
        <f t="shared" si="3"/>
        <v>-4518799</v>
      </c>
      <c r="Z42" s="62">
        <f>+IF(X42&lt;&gt;0,+(Y42/X42)*100,0)</f>
        <v>-59.943685715032366</v>
      </c>
      <c r="AA42" s="59">
        <f>SUM(AA38:AA41)</f>
        <v>21535220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21535220</v>
      </c>
      <c r="F44" s="69">
        <f t="shared" si="4"/>
        <v>21535220</v>
      </c>
      <c r="G44" s="69">
        <f t="shared" si="4"/>
        <v>1649111</v>
      </c>
      <c r="H44" s="69">
        <f t="shared" si="4"/>
        <v>327705</v>
      </c>
      <c r="I44" s="69">
        <f t="shared" si="4"/>
        <v>1042792</v>
      </c>
      <c r="J44" s="69">
        <f t="shared" si="4"/>
        <v>3019608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3019608</v>
      </c>
      <c r="X44" s="69">
        <f t="shared" si="4"/>
        <v>7538407</v>
      </c>
      <c r="Y44" s="69">
        <f t="shared" si="4"/>
        <v>-4518799</v>
      </c>
      <c r="Z44" s="70">
        <f>+IF(X44&lt;&gt;0,+(Y44/X44)*100,0)</f>
        <v>-59.943685715032366</v>
      </c>
      <c r="AA44" s="67">
        <f>+AA42-AA43</f>
        <v>21535220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21535220</v>
      </c>
      <c r="F46" s="61">
        <f t="shared" si="5"/>
        <v>21535220</v>
      </c>
      <c r="G46" s="61">
        <f t="shared" si="5"/>
        <v>1649111</v>
      </c>
      <c r="H46" s="61">
        <f t="shared" si="5"/>
        <v>327705</v>
      </c>
      <c r="I46" s="61">
        <f t="shared" si="5"/>
        <v>1042792</v>
      </c>
      <c r="J46" s="61">
        <f t="shared" si="5"/>
        <v>3019608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3019608</v>
      </c>
      <c r="X46" s="61">
        <f t="shared" si="5"/>
        <v>7538407</v>
      </c>
      <c r="Y46" s="61">
        <f t="shared" si="5"/>
        <v>-4518799</v>
      </c>
      <c r="Z46" s="62">
        <f>+IF(X46&lt;&gt;0,+(Y46/X46)*100,0)</f>
        <v>-59.943685715032366</v>
      </c>
      <c r="AA46" s="59">
        <f>SUM(AA44:AA45)</f>
        <v>21535220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21535220</v>
      </c>
      <c r="F48" s="77">
        <f t="shared" si="6"/>
        <v>21535220</v>
      </c>
      <c r="G48" s="77">
        <f t="shared" si="6"/>
        <v>1649111</v>
      </c>
      <c r="H48" s="78">
        <f t="shared" si="6"/>
        <v>327705</v>
      </c>
      <c r="I48" s="78">
        <f t="shared" si="6"/>
        <v>1042792</v>
      </c>
      <c r="J48" s="78">
        <f t="shared" si="6"/>
        <v>3019608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3019608</v>
      </c>
      <c r="X48" s="78">
        <f t="shared" si="6"/>
        <v>7538407</v>
      </c>
      <c r="Y48" s="78">
        <f t="shared" si="6"/>
        <v>-4518799</v>
      </c>
      <c r="Z48" s="79">
        <f>+IF(X48&lt;&gt;0,+(Y48/X48)*100,0)</f>
        <v>-59.943685715032366</v>
      </c>
      <c r="AA48" s="80">
        <f>SUM(AA46:AA47)</f>
        <v>21535220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524860</v>
      </c>
      <c r="D12" s="6">
        <v>0</v>
      </c>
      <c r="E12" s="7">
        <v>468566</v>
      </c>
      <c r="F12" s="8">
        <v>468566</v>
      </c>
      <c r="G12" s="8">
        <v>0</v>
      </c>
      <c r="H12" s="8">
        <v>821</v>
      </c>
      <c r="I12" s="8">
        <v>0</v>
      </c>
      <c r="J12" s="8">
        <v>821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821</v>
      </c>
      <c r="X12" s="8">
        <v>117141</v>
      </c>
      <c r="Y12" s="8">
        <v>-116320</v>
      </c>
      <c r="Z12" s="2">
        <v>-99.3</v>
      </c>
      <c r="AA12" s="6">
        <v>468566</v>
      </c>
    </row>
    <row r="13" spans="1:27" ht="13.5">
      <c r="A13" s="27" t="s">
        <v>40</v>
      </c>
      <c r="B13" s="33"/>
      <c r="C13" s="6">
        <v>95892</v>
      </c>
      <c r="D13" s="6">
        <v>0</v>
      </c>
      <c r="E13" s="7">
        <v>103800</v>
      </c>
      <c r="F13" s="8">
        <v>103800</v>
      </c>
      <c r="G13" s="8">
        <v>30265</v>
      </c>
      <c r="H13" s="8">
        <v>29110</v>
      </c>
      <c r="I13" s="8">
        <v>63801</v>
      </c>
      <c r="J13" s="8">
        <v>123176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123176</v>
      </c>
      <c r="X13" s="8">
        <v>50951</v>
      </c>
      <c r="Y13" s="8">
        <v>72225</v>
      </c>
      <c r="Z13" s="2">
        <v>141.75</v>
      </c>
      <c r="AA13" s="6">
        <v>103800</v>
      </c>
    </row>
    <row r="14" spans="1:27" ht="13.5">
      <c r="A14" s="27" t="s">
        <v>41</v>
      </c>
      <c r="B14" s="33"/>
      <c r="C14" s="6">
        <v>162313</v>
      </c>
      <c r="D14" s="6">
        <v>0</v>
      </c>
      <c r="E14" s="7">
        <v>12007</v>
      </c>
      <c r="F14" s="8">
        <v>12007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3003</v>
      </c>
      <c r="Y14" s="8">
        <v>-3003</v>
      </c>
      <c r="Z14" s="2">
        <v>-100</v>
      </c>
      <c r="AA14" s="6">
        <v>12007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55359046</v>
      </c>
      <c r="D19" s="6">
        <v>0</v>
      </c>
      <c r="E19" s="7">
        <v>62992000</v>
      </c>
      <c r="F19" s="8">
        <v>62992000</v>
      </c>
      <c r="G19" s="8">
        <v>11193098</v>
      </c>
      <c r="H19" s="8">
        <v>110442</v>
      </c>
      <c r="I19" s="8">
        <v>165967</v>
      </c>
      <c r="J19" s="8">
        <v>11469507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11469507</v>
      </c>
      <c r="X19" s="8">
        <v>15747999</v>
      </c>
      <c r="Y19" s="8">
        <v>-4278492</v>
      </c>
      <c r="Z19" s="2">
        <v>-27.17</v>
      </c>
      <c r="AA19" s="6">
        <v>62992000</v>
      </c>
    </row>
    <row r="20" spans="1:27" ht="13.5">
      <c r="A20" s="27" t="s">
        <v>47</v>
      </c>
      <c r="B20" s="33"/>
      <c r="C20" s="6">
        <v>184623</v>
      </c>
      <c r="D20" s="6">
        <v>0</v>
      </c>
      <c r="E20" s="7">
        <v>628998</v>
      </c>
      <c r="F20" s="30">
        <v>628998</v>
      </c>
      <c r="G20" s="30">
        <v>586273</v>
      </c>
      <c r="H20" s="30">
        <v>5695</v>
      </c>
      <c r="I20" s="30">
        <v>2579</v>
      </c>
      <c r="J20" s="30">
        <v>594547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594547</v>
      </c>
      <c r="X20" s="30">
        <v>584751</v>
      </c>
      <c r="Y20" s="30">
        <v>9796</v>
      </c>
      <c r="Z20" s="31">
        <v>1.68</v>
      </c>
      <c r="AA20" s="32">
        <v>628998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56326734</v>
      </c>
      <c r="D22" s="37">
        <f>SUM(D5:D21)</f>
        <v>0</v>
      </c>
      <c r="E22" s="38">
        <f t="shared" si="0"/>
        <v>64205371</v>
      </c>
      <c r="F22" s="39">
        <f t="shared" si="0"/>
        <v>64205371</v>
      </c>
      <c r="G22" s="39">
        <f t="shared" si="0"/>
        <v>11809636</v>
      </c>
      <c r="H22" s="39">
        <f t="shared" si="0"/>
        <v>146068</v>
      </c>
      <c r="I22" s="39">
        <f t="shared" si="0"/>
        <v>232347</v>
      </c>
      <c r="J22" s="39">
        <f t="shared" si="0"/>
        <v>12188051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12188051</v>
      </c>
      <c r="X22" s="39">
        <f t="shared" si="0"/>
        <v>16503845</v>
      </c>
      <c r="Y22" s="39">
        <f t="shared" si="0"/>
        <v>-4315794</v>
      </c>
      <c r="Z22" s="40">
        <f>+IF(X22&lt;&gt;0,+(Y22/X22)*100,0)</f>
        <v>-26.150233475896073</v>
      </c>
      <c r="AA22" s="37">
        <f>SUM(AA5:AA21)</f>
        <v>64205371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33992915</v>
      </c>
      <c r="D25" s="6">
        <v>0</v>
      </c>
      <c r="E25" s="7">
        <v>39164806</v>
      </c>
      <c r="F25" s="8">
        <v>39164806</v>
      </c>
      <c r="G25" s="8">
        <v>2527385</v>
      </c>
      <c r="H25" s="8">
        <v>2706259</v>
      </c>
      <c r="I25" s="8">
        <v>2618957</v>
      </c>
      <c r="J25" s="8">
        <v>7852601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7852601</v>
      </c>
      <c r="X25" s="8">
        <v>9791202</v>
      </c>
      <c r="Y25" s="8">
        <v>-1938601</v>
      </c>
      <c r="Z25" s="2">
        <v>-19.8</v>
      </c>
      <c r="AA25" s="6">
        <v>39164806</v>
      </c>
    </row>
    <row r="26" spans="1:27" ht="13.5">
      <c r="A26" s="29" t="s">
        <v>52</v>
      </c>
      <c r="B26" s="28"/>
      <c r="C26" s="6">
        <v>3624702</v>
      </c>
      <c r="D26" s="6">
        <v>0</v>
      </c>
      <c r="E26" s="7">
        <v>4696833</v>
      </c>
      <c r="F26" s="8">
        <v>4696833</v>
      </c>
      <c r="G26" s="8">
        <v>304950</v>
      </c>
      <c r="H26" s="8">
        <v>301724</v>
      </c>
      <c r="I26" s="8">
        <v>302368</v>
      </c>
      <c r="J26" s="8">
        <v>909042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909042</v>
      </c>
      <c r="X26" s="8">
        <v>1174209</v>
      </c>
      <c r="Y26" s="8">
        <v>-265167</v>
      </c>
      <c r="Z26" s="2">
        <v>-22.58</v>
      </c>
      <c r="AA26" s="6">
        <v>4696833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3500000</v>
      </c>
      <c r="F28" s="8">
        <v>3500000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3500000</v>
      </c>
    </row>
    <row r="29" spans="1:27" ht="13.5">
      <c r="A29" s="29" t="s">
        <v>55</v>
      </c>
      <c r="B29" s="28"/>
      <c r="C29" s="6">
        <v>70941</v>
      </c>
      <c r="D29" s="6">
        <v>0</v>
      </c>
      <c r="E29" s="7">
        <v>0</v>
      </c>
      <c r="F29" s="8">
        <v>0</v>
      </c>
      <c r="G29" s="8">
        <v>172</v>
      </c>
      <c r="H29" s="8">
        <v>348</v>
      </c>
      <c r="I29" s="8">
        <v>164</v>
      </c>
      <c r="J29" s="8">
        <v>684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684</v>
      </c>
      <c r="X29" s="8">
        <v>0</v>
      </c>
      <c r="Y29" s="8">
        <v>684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500000</v>
      </c>
      <c r="F32" s="8">
        <v>500000</v>
      </c>
      <c r="G32" s="8">
        <v>32598</v>
      </c>
      <c r="H32" s="8">
        <v>40539</v>
      </c>
      <c r="I32" s="8">
        <v>40539</v>
      </c>
      <c r="J32" s="8">
        <v>113676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113676</v>
      </c>
      <c r="X32" s="8">
        <v>0</v>
      </c>
      <c r="Y32" s="8">
        <v>113676</v>
      </c>
      <c r="Z32" s="2">
        <v>0</v>
      </c>
      <c r="AA32" s="6">
        <v>500000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21804115</v>
      </c>
      <c r="D34" s="6">
        <v>0</v>
      </c>
      <c r="E34" s="7">
        <v>18672240</v>
      </c>
      <c r="F34" s="8">
        <v>18672240</v>
      </c>
      <c r="G34" s="8">
        <v>913726</v>
      </c>
      <c r="H34" s="8">
        <v>1198670</v>
      </c>
      <c r="I34" s="8">
        <v>957176</v>
      </c>
      <c r="J34" s="8">
        <v>3069572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3069572</v>
      </c>
      <c r="X34" s="8">
        <v>4650561</v>
      </c>
      <c r="Y34" s="8">
        <v>-1580989</v>
      </c>
      <c r="Z34" s="2">
        <v>-34</v>
      </c>
      <c r="AA34" s="6">
        <v>18672240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59492673</v>
      </c>
      <c r="D36" s="37">
        <f>SUM(D25:D35)</f>
        <v>0</v>
      </c>
      <c r="E36" s="38">
        <f t="shared" si="1"/>
        <v>66533879</v>
      </c>
      <c r="F36" s="39">
        <f t="shared" si="1"/>
        <v>66533879</v>
      </c>
      <c r="G36" s="39">
        <f t="shared" si="1"/>
        <v>3778831</v>
      </c>
      <c r="H36" s="39">
        <f t="shared" si="1"/>
        <v>4247540</v>
      </c>
      <c r="I36" s="39">
        <f t="shared" si="1"/>
        <v>3919204</v>
      </c>
      <c r="J36" s="39">
        <f t="shared" si="1"/>
        <v>11945575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11945575</v>
      </c>
      <c r="X36" s="39">
        <f t="shared" si="1"/>
        <v>15615972</v>
      </c>
      <c r="Y36" s="39">
        <f t="shared" si="1"/>
        <v>-3670397</v>
      </c>
      <c r="Z36" s="40">
        <f>+IF(X36&lt;&gt;0,+(Y36/X36)*100,0)</f>
        <v>-23.504121293250268</v>
      </c>
      <c r="AA36" s="37">
        <f>SUM(AA25:AA35)</f>
        <v>66533879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-3165939</v>
      </c>
      <c r="D38" s="50">
        <f>+D22-D36</f>
        <v>0</v>
      </c>
      <c r="E38" s="51">
        <f t="shared" si="2"/>
        <v>-2328508</v>
      </c>
      <c r="F38" s="52">
        <f t="shared" si="2"/>
        <v>-2328508</v>
      </c>
      <c r="G38" s="52">
        <f t="shared" si="2"/>
        <v>8030805</v>
      </c>
      <c r="H38" s="52">
        <f t="shared" si="2"/>
        <v>-4101472</v>
      </c>
      <c r="I38" s="52">
        <f t="shared" si="2"/>
        <v>-3686857</v>
      </c>
      <c r="J38" s="52">
        <f t="shared" si="2"/>
        <v>242476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242476</v>
      </c>
      <c r="X38" s="52">
        <f>IF(F22=F36,0,X22-X36)</f>
        <v>887873</v>
      </c>
      <c r="Y38" s="52">
        <f t="shared" si="2"/>
        <v>-645397</v>
      </c>
      <c r="Z38" s="53">
        <f>+IF(X38&lt;&gt;0,+(Y38/X38)*100,0)</f>
        <v>-72.6902383561613</v>
      </c>
      <c r="AA38" s="50">
        <f>+AA22-AA36</f>
        <v>-2328508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-3165939</v>
      </c>
      <c r="D42" s="59">
        <f>SUM(D38:D41)</f>
        <v>0</v>
      </c>
      <c r="E42" s="60">
        <f t="shared" si="3"/>
        <v>-2328508</v>
      </c>
      <c r="F42" s="61">
        <f t="shared" si="3"/>
        <v>-2328508</v>
      </c>
      <c r="G42" s="61">
        <f t="shared" si="3"/>
        <v>8030805</v>
      </c>
      <c r="H42" s="61">
        <f t="shared" si="3"/>
        <v>-4101472</v>
      </c>
      <c r="I42" s="61">
        <f t="shared" si="3"/>
        <v>-3686857</v>
      </c>
      <c r="J42" s="61">
        <f t="shared" si="3"/>
        <v>242476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242476</v>
      </c>
      <c r="X42" s="61">
        <f t="shared" si="3"/>
        <v>887873</v>
      </c>
      <c r="Y42" s="61">
        <f t="shared" si="3"/>
        <v>-645397</v>
      </c>
      <c r="Z42" s="62">
        <f>+IF(X42&lt;&gt;0,+(Y42/X42)*100,0)</f>
        <v>-72.6902383561613</v>
      </c>
      <c r="AA42" s="59">
        <f>SUM(AA38:AA41)</f>
        <v>-2328508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-3165939</v>
      </c>
      <c r="D44" s="67">
        <f>+D42-D43</f>
        <v>0</v>
      </c>
      <c r="E44" s="68">
        <f t="shared" si="4"/>
        <v>-2328508</v>
      </c>
      <c r="F44" s="69">
        <f t="shared" si="4"/>
        <v>-2328508</v>
      </c>
      <c r="G44" s="69">
        <f t="shared" si="4"/>
        <v>8030805</v>
      </c>
      <c r="H44" s="69">
        <f t="shared" si="4"/>
        <v>-4101472</v>
      </c>
      <c r="I44" s="69">
        <f t="shared" si="4"/>
        <v>-3686857</v>
      </c>
      <c r="J44" s="69">
        <f t="shared" si="4"/>
        <v>242476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242476</v>
      </c>
      <c r="X44" s="69">
        <f t="shared" si="4"/>
        <v>887873</v>
      </c>
      <c r="Y44" s="69">
        <f t="shared" si="4"/>
        <v>-645397</v>
      </c>
      <c r="Z44" s="70">
        <f>+IF(X44&lt;&gt;0,+(Y44/X44)*100,0)</f>
        <v>-72.6902383561613</v>
      </c>
      <c r="AA44" s="67">
        <f>+AA42-AA43</f>
        <v>-2328508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-3165939</v>
      </c>
      <c r="D46" s="59">
        <f>SUM(D44:D45)</f>
        <v>0</v>
      </c>
      <c r="E46" s="60">
        <f t="shared" si="5"/>
        <v>-2328508</v>
      </c>
      <c r="F46" s="61">
        <f t="shared" si="5"/>
        <v>-2328508</v>
      </c>
      <c r="G46" s="61">
        <f t="shared" si="5"/>
        <v>8030805</v>
      </c>
      <c r="H46" s="61">
        <f t="shared" si="5"/>
        <v>-4101472</v>
      </c>
      <c r="I46" s="61">
        <f t="shared" si="5"/>
        <v>-3686857</v>
      </c>
      <c r="J46" s="61">
        <f t="shared" si="5"/>
        <v>242476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242476</v>
      </c>
      <c r="X46" s="61">
        <f t="shared" si="5"/>
        <v>887873</v>
      </c>
      <c r="Y46" s="61">
        <f t="shared" si="5"/>
        <v>-645397</v>
      </c>
      <c r="Z46" s="62">
        <f>+IF(X46&lt;&gt;0,+(Y46/X46)*100,0)</f>
        <v>-72.6902383561613</v>
      </c>
      <c r="AA46" s="59">
        <f>SUM(AA44:AA45)</f>
        <v>-2328508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-3165939</v>
      </c>
      <c r="D48" s="75">
        <f>SUM(D46:D47)</f>
        <v>0</v>
      </c>
      <c r="E48" s="76">
        <f t="shared" si="6"/>
        <v>-2328508</v>
      </c>
      <c r="F48" s="77">
        <f t="shared" si="6"/>
        <v>-2328508</v>
      </c>
      <c r="G48" s="77">
        <f t="shared" si="6"/>
        <v>8030805</v>
      </c>
      <c r="H48" s="78">
        <f t="shared" si="6"/>
        <v>-4101472</v>
      </c>
      <c r="I48" s="78">
        <f t="shared" si="6"/>
        <v>-3686857</v>
      </c>
      <c r="J48" s="78">
        <f t="shared" si="6"/>
        <v>242476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242476</v>
      </c>
      <c r="X48" s="78">
        <f t="shared" si="6"/>
        <v>887873</v>
      </c>
      <c r="Y48" s="78">
        <f t="shared" si="6"/>
        <v>-645397</v>
      </c>
      <c r="Z48" s="79">
        <f>+IF(X48&lt;&gt;0,+(Y48/X48)*100,0)</f>
        <v>-72.6902383561613</v>
      </c>
      <c r="AA48" s="80">
        <f>SUM(AA46:AA47)</f>
        <v>-2328508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7741113</v>
      </c>
      <c r="D5" s="6">
        <v>0</v>
      </c>
      <c r="E5" s="7">
        <v>17908495</v>
      </c>
      <c r="F5" s="8">
        <v>17908495</v>
      </c>
      <c r="G5" s="8">
        <v>-788775</v>
      </c>
      <c r="H5" s="8">
        <v>0</v>
      </c>
      <c r="I5" s="8">
        <v>0</v>
      </c>
      <c r="J5" s="8">
        <v>-788775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-788775</v>
      </c>
      <c r="X5" s="8">
        <v>4476999</v>
      </c>
      <c r="Y5" s="8">
        <v>-5265774</v>
      </c>
      <c r="Z5" s="2">
        <v>-117.62</v>
      </c>
      <c r="AA5" s="6">
        <v>17908495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20416065</v>
      </c>
      <c r="D7" s="6">
        <v>0</v>
      </c>
      <c r="E7" s="7">
        <v>24414858</v>
      </c>
      <c r="F7" s="8">
        <v>24414858</v>
      </c>
      <c r="G7" s="8">
        <v>2296996</v>
      </c>
      <c r="H7" s="8">
        <v>0</v>
      </c>
      <c r="I7" s="8">
        <v>0</v>
      </c>
      <c r="J7" s="8">
        <v>2296996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2296996</v>
      </c>
      <c r="X7" s="8">
        <v>5934750</v>
      </c>
      <c r="Y7" s="8">
        <v>-3637754</v>
      </c>
      <c r="Z7" s="2">
        <v>-61.3</v>
      </c>
      <c r="AA7" s="6">
        <v>24414858</v>
      </c>
    </row>
    <row r="8" spans="1:27" ht="13.5">
      <c r="A8" s="29" t="s">
        <v>35</v>
      </c>
      <c r="B8" s="28"/>
      <c r="C8" s="6">
        <v>22430759</v>
      </c>
      <c r="D8" s="6">
        <v>0</v>
      </c>
      <c r="E8" s="7">
        <v>22518648</v>
      </c>
      <c r="F8" s="8">
        <v>22518648</v>
      </c>
      <c r="G8" s="8">
        <v>2144873</v>
      </c>
      <c r="H8" s="8">
        <v>0</v>
      </c>
      <c r="I8" s="8">
        <v>0</v>
      </c>
      <c r="J8" s="8">
        <v>2144873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2144873</v>
      </c>
      <c r="X8" s="8">
        <v>3889998</v>
      </c>
      <c r="Y8" s="8">
        <v>-1745125</v>
      </c>
      <c r="Z8" s="2">
        <v>-44.86</v>
      </c>
      <c r="AA8" s="6">
        <v>22518648</v>
      </c>
    </row>
    <row r="9" spans="1:27" ht="13.5">
      <c r="A9" s="29" t="s">
        <v>36</v>
      </c>
      <c r="B9" s="28"/>
      <c r="C9" s="6">
        <v>20041906</v>
      </c>
      <c r="D9" s="6">
        <v>0</v>
      </c>
      <c r="E9" s="7">
        <v>18412899</v>
      </c>
      <c r="F9" s="8">
        <v>18412899</v>
      </c>
      <c r="G9" s="8">
        <v>1698437</v>
      </c>
      <c r="H9" s="8">
        <v>0</v>
      </c>
      <c r="I9" s="8">
        <v>0</v>
      </c>
      <c r="J9" s="8">
        <v>1698437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1698437</v>
      </c>
      <c r="X9" s="8">
        <v>4603251</v>
      </c>
      <c r="Y9" s="8">
        <v>-2904814</v>
      </c>
      <c r="Z9" s="2">
        <v>-63.1</v>
      </c>
      <c r="AA9" s="6">
        <v>18412899</v>
      </c>
    </row>
    <row r="10" spans="1:27" ht="13.5">
      <c r="A10" s="29" t="s">
        <v>37</v>
      </c>
      <c r="B10" s="28"/>
      <c r="C10" s="6">
        <v>9803998</v>
      </c>
      <c r="D10" s="6">
        <v>0</v>
      </c>
      <c r="E10" s="7">
        <v>8836486</v>
      </c>
      <c r="F10" s="30">
        <v>8836486</v>
      </c>
      <c r="G10" s="30">
        <v>988221</v>
      </c>
      <c r="H10" s="30">
        <v>0</v>
      </c>
      <c r="I10" s="30">
        <v>0</v>
      </c>
      <c r="J10" s="30">
        <v>988221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988221</v>
      </c>
      <c r="X10" s="30">
        <v>2208999</v>
      </c>
      <c r="Y10" s="30">
        <v>-1220778</v>
      </c>
      <c r="Z10" s="31">
        <v>-55.26</v>
      </c>
      <c r="AA10" s="32">
        <v>8836486</v>
      </c>
    </row>
    <row r="11" spans="1:27" ht="13.5">
      <c r="A11" s="29" t="s">
        <v>38</v>
      </c>
      <c r="B11" s="33"/>
      <c r="C11" s="6">
        <v>3247</v>
      </c>
      <c r="D11" s="6">
        <v>0</v>
      </c>
      <c r="E11" s="7">
        <v>129000</v>
      </c>
      <c r="F11" s="8">
        <v>129000</v>
      </c>
      <c r="G11" s="8">
        <v>32052</v>
      </c>
      <c r="H11" s="8">
        <v>0</v>
      </c>
      <c r="I11" s="8">
        <v>0</v>
      </c>
      <c r="J11" s="8">
        <v>32052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32052</v>
      </c>
      <c r="X11" s="8">
        <v>32250</v>
      </c>
      <c r="Y11" s="8">
        <v>-198</v>
      </c>
      <c r="Z11" s="2">
        <v>-0.61</v>
      </c>
      <c r="AA11" s="6">
        <v>129000</v>
      </c>
    </row>
    <row r="12" spans="1:27" ht="13.5">
      <c r="A12" s="29" t="s">
        <v>39</v>
      </c>
      <c r="B12" s="33"/>
      <c r="C12" s="6">
        <v>244250</v>
      </c>
      <c r="D12" s="6">
        <v>0</v>
      </c>
      <c r="E12" s="7">
        <v>48723</v>
      </c>
      <c r="F12" s="8">
        <v>48723</v>
      </c>
      <c r="G12" s="8">
        <v>1156</v>
      </c>
      <c r="H12" s="8">
        <v>0</v>
      </c>
      <c r="I12" s="8">
        <v>0</v>
      </c>
      <c r="J12" s="8">
        <v>1156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1156</v>
      </c>
      <c r="X12" s="8">
        <v>12249</v>
      </c>
      <c r="Y12" s="8">
        <v>-11093</v>
      </c>
      <c r="Z12" s="2">
        <v>-90.56</v>
      </c>
      <c r="AA12" s="6">
        <v>48723</v>
      </c>
    </row>
    <row r="13" spans="1:27" ht="13.5">
      <c r="A13" s="27" t="s">
        <v>40</v>
      </c>
      <c r="B13" s="33"/>
      <c r="C13" s="6">
        <v>314702</v>
      </c>
      <c r="D13" s="6">
        <v>0</v>
      </c>
      <c r="E13" s="7">
        <v>1317</v>
      </c>
      <c r="F13" s="8">
        <v>1317</v>
      </c>
      <c r="G13" s="8">
        <v>50</v>
      </c>
      <c r="H13" s="8">
        <v>0</v>
      </c>
      <c r="I13" s="8">
        <v>0</v>
      </c>
      <c r="J13" s="8">
        <v>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</v>
      </c>
      <c r="X13" s="8">
        <v>2550</v>
      </c>
      <c r="Y13" s="8">
        <v>-2500</v>
      </c>
      <c r="Z13" s="2">
        <v>-98.04</v>
      </c>
      <c r="AA13" s="6">
        <v>1317</v>
      </c>
    </row>
    <row r="14" spans="1:27" ht="13.5">
      <c r="A14" s="27" t="s">
        <v>41</v>
      </c>
      <c r="B14" s="33"/>
      <c r="C14" s="6">
        <v>7187180</v>
      </c>
      <c r="D14" s="6">
        <v>0</v>
      </c>
      <c r="E14" s="7">
        <v>6510000</v>
      </c>
      <c r="F14" s="8">
        <v>6510000</v>
      </c>
      <c r="G14" s="8">
        <v>-45</v>
      </c>
      <c r="H14" s="8">
        <v>0</v>
      </c>
      <c r="I14" s="8">
        <v>0</v>
      </c>
      <c r="J14" s="8">
        <v>-45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-45</v>
      </c>
      <c r="X14" s="8">
        <v>1650000</v>
      </c>
      <c r="Y14" s="8">
        <v>-1650045</v>
      </c>
      <c r="Z14" s="2">
        <v>-100</v>
      </c>
      <c r="AA14" s="6">
        <v>6510000</v>
      </c>
    </row>
    <row r="15" spans="1:27" ht="13.5">
      <c r="A15" s="27" t="s">
        <v>42</v>
      </c>
      <c r="B15" s="33"/>
      <c r="C15" s="6">
        <v>5026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16005</v>
      </c>
      <c r="D16" s="6">
        <v>0</v>
      </c>
      <c r="E16" s="7">
        <v>247500</v>
      </c>
      <c r="F16" s="8">
        <v>247500</v>
      </c>
      <c r="G16" s="8">
        <v>1491</v>
      </c>
      <c r="H16" s="8">
        <v>0</v>
      </c>
      <c r="I16" s="8">
        <v>0</v>
      </c>
      <c r="J16" s="8">
        <v>1491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1491</v>
      </c>
      <c r="X16" s="8">
        <v>62001</v>
      </c>
      <c r="Y16" s="8">
        <v>-60510</v>
      </c>
      <c r="Z16" s="2">
        <v>-97.6</v>
      </c>
      <c r="AA16" s="6">
        <v>247500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84321233</v>
      </c>
      <c r="D19" s="6">
        <v>0</v>
      </c>
      <c r="E19" s="7">
        <v>93392000</v>
      </c>
      <c r="F19" s="8">
        <v>93392000</v>
      </c>
      <c r="G19" s="8">
        <v>46279522</v>
      </c>
      <c r="H19" s="8">
        <v>0</v>
      </c>
      <c r="I19" s="8">
        <v>0</v>
      </c>
      <c r="J19" s="8">
        <v>46279522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46279522</v>
      </c>
      <c r="X19" s="8">
        <v>34863667</v>
      </c>
      <c r="Y19" s="8">
        <v>11415855</v>
      </c>
      <c r="Z19" s="2">
        <v>32.74</v>
      </c>
      <c r="AA19" s="6">
        <v>93392000</v>
      </c>
    </row>
    <row r="20" spans="1:27" ht="13.5">
      <c r="A20" s="27" t="s">
        <v>47</v>
      </c>
      <c r="B20" s="33"/>
      <c r="C20" s="6">
        <v>438619</v>
      </c>
      <c r="D20" s="6">
        <v>0</v>
      </c>
      <c r="E20" s="7">
        <v>263000</v>
      </c>
      <c r="F20" s="30">
        <v>263000</v>
      </c>
      <c r="G20" s="30">
        <v>2222404</v>
      </c>
      <c r="H20" s="30">
        <v>0</v>
      </c>
      <c r="I20" s="30">
        <v>0</v>
      </c>
      <c r="J20" s="30">
        <v>2222404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2222404</v>
      </c>
      <c r="X20" s="30">
        <v>108999</v>
      </c>
      <c r="Y20" s="30">
        <v>2113405</v>
      </c>
      <c r="Z20" s="31">
        <v>1938.92</v>
      </c>
      <c r="AA20" s="32">
        <v>263000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172964103</v>
      </c>
      <c r="D22" s="37">
        <f>SUM(D5:D21)</f>
        <v>0</v>
      </c>
      <c r="E22" s="38">
        <f t="shared" si="0"/>
        <v>192682926</v>
      </c>
      <c r="F22" s="39">
        <f t="shared" si="0"/>
        <v>192682926</v>
      </c>
      <c r="G22" s="39">
        <f t="shared" si="0"/>
        <v>54876382</v>
      </c>
      <c r="H22" s="39">
        <f t="shared" si="0"/>
        <v>0</v>
      </c>
      <c r="I22" s="39">
        <f t="shared" si="0"/>
        <v>0</v>
      </c>
      <c r="J22" s="39">
        <f t="shared" si="0"/>
        <v>54876382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54876382</v>
      </c>
      <c r="X22" s="39">
        <f t="shared" si="0"/>
        <v>57845713</v>
      </c>
      <c r="Y22" s="39">
        <f t="shared" si="0"/>
        <v>-2969331</v>
      </c>
      <c r="Z22" s="40">
        <f>+IF(X22&lt;&gt;0,+(Y22/X22)*100,0)</f>
        <v>-5.133191114784945</v>
      </c>
      <c r="AA22" s="37">
        <f>SUM(AA5:AA21)</f>
        <v>192682926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60384468</v>
      </c>
      <c r="D25" s="6">
        <v>0</v>
      </c>
      <c r="E25" s="7">
        <v>64554487</v>
      </c>
      <c r="F25" s="8">
        <v>64554487</v>
      </c>
      <c r="G25" s="8">
        <v>4477713</v>
      </c>
      <c r="H25" s="8">
        <v>0</v>
      </c>
      <c r="I25" s="8">
        <v>0</v>
      </c>
      <c r="J25" s="8">
        <v>4477713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4477713</v>
      </c>
      <c r="X25" s="8">
        <v>17500749</v>
      </c>
      <c r="Y25" s="8">
        <v>-13023036</v>
      </c>
      <c r="Z25" s="2">
        <v>-74.41</v>
      </c>
      <c r="AA25" s="6">
        <v>64554487</v>
      </c>
    </row>
    <row r="26" spans="1:27" ht="13.5">
      <c r="A26" s="29" t="s">
        <v>52</v>
      </c>
      <c r="B26" s="28"/>
      <c r="C26" s="6">
        <v>5438660</v>
      </c>
      <c r="D26" s="6">
        <v>0</v>
      </c>
      <c r="E26" s="7">
        <v>6712380</v>
      </c>
      <c r="F26" s="8">
        <v>6712380</v>
      </c>
      <c r="G26" s="8">
        <v>404164</v>
      </c>
      <c r="H26" s="8">
        <v>0</v>
      </c>
      <c r="I26" s="8">
        <v>0</v>
      </c>
      <c r="J26" s="8">
        <v>404164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404164</v>
      </c>
      <c r="X26" s="8">
        <v>1677999</v>
      </c>
      <c r="Y26" s="8">
        <v>-1273835</v>
      </c>
      <c r="Z26" s="2">
        <v>-75.91</v>
      </c>
      <c r="AA26" s="6">
        <v>6712380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11868849</v>
      </c>
      <c r="F27" s="8">
        <v>11868849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2391999</v>
      </c>
      <c r="Y27" s="8">
        <v>-2391999</v>
      </c>
      <c r="Z27" s="2">
        <v>-100</v>
      </c>
      <c r="AA27" s="6">
        <v>11868849</v>
      </c>
    </row>
    <row r="28" spans="1:27" ht="13.5">
      <c r="A28" s="29" t="s">
        <v>54</v>
      </c>
      <c r="B28" s="28"/>
      <c r="C28" s="6">
        <v>1474137</v>
      </c>
      <c r="D28" s="6">
        <v>0</v>
      </c>
      <c r="E28" s="7">
        <v>1007040</v>
      </c>
      <c r="F28" s="8">
        <v>1007040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1749</v>
      </c>
      <c r="Y28" s="8">
        <v>-1749</v>
      </c>
      <c r="Z28" s="2">
        <v>-100</v>
      </c>
      <c r="AA28" s="6">
        <v>1007040</v>
      </c>
    </row>
    <row r="29" spans="1:27" ht="13.5">
      <c r="A29" s="29" t="s">
        <v>55</v>
      </c>
      <c r="B29" s="28"/>
      <c r="C29" s="6">
        <v>1610206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329001</v>
      </c>
      <c r="Y29" s="8">
        <v>-329001</v>
      </c>
      <c r="Z29" s="2">
        <v>-100</v>
      </c>
      <c r="AA29" s="6">
        <v>0</v>
      </c>
    </row>
    <row r="30" spans="1:27" ht="13.5">
      <c r="A30" s="29" t="s">
        <v>56</v>
      </c>
      <c r="B30" s="28"/>
      <c r="C30" s="6">
        <v>19568848</v>
      </c>
      <c r="D30" s="6">
        <v>0</v>
      </c>
      <c r="E30" s="7">
        <v>35298225</v>
      </c>
      <c r="F30" s="8">
        <v>35298225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10074501</v>
      </c>
      <c r="Y30" s="8">
        <v>-10074501</v>
      </c>
      <c r="Z30" s="2">
        <v>-100</v>
      </c>
      <c r="AA30" s="6">
        <v>35298225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30000</v>
      </c>
      <c r="F32" s="8">
        <v>30000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7500</v>
      </c>
      <c r="Y32" s="8">
        <v>-7500</v>
      </c>
      <c r="Z32" s="2">
        <v>-100</v>
      </c>
      <c r="AA32" s="6">
        <v>30000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2501001</v>
      </c>
      <c r="Y33" s="8">
        <v>-2501001</v>
      </c>
      <c r="Z33" s="2">
        <v>-100</v>
      </c>
      <c r="AA33" s="6">
        <v>0</v>
      </c>
    </row>
    <row r="34" spans="1:27" ht="13.5">
      <c r="A34" s="29" t="s">
        <v>60</v>
      </c>
      <c r="B34" s="28"/>
      <c r="C34" s="6">
        <v>41311796</v>
      </c>
      <c r="D34" s="6">
        <v>0</v>
      </c>
      <c r="E34" s="7">
        <v>60522000</v>
      </c>
      <c r="F34" s="8">
        <v>60522000</v>
      </c>
      <c r="G34" s="8">
        <v>1326758</v>
      </c>
      <c r="H34" s="8">
        <v>0</v>
      </c>
      <c r="I34" s="8">
        <v>0</v>
      </c>
      <c r="J34" s="8">
        <v>1326758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1326758</v>
      </c>
      <c r="X34" s="8">
        <v>11499000</v>
      </c>
      <c r="Y34" s="8">
        <v>-10172242</v>
      </c>
      <c r="Z34" s="2">
        <v>-88.46</v>
      </c>
      <c r="AA34" s="6">
        <v>60522000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129788115</v>
      </c>
      <c r="D36" s="37">
        <f>SUM(D25:D35)</f>
        <v>0</v>
      </c>
      <c r="E36" s="38">
        <f t="shared" si="1"/>
        <v>179992981</v>
      </c>
      <c r="F36" s="39">
        <f t="shared" si="1"/>
        <v>179992981</v>
      </c>
      <c r="G36" s="39">
        <f t="shared" si="1"/>
        <v>6208635</v>
      </c>
      <c r="H36" s="39">
        <f t="shared" si="1"/>
        <v>0</v>
      </c>
      <c r="I36" s="39">
        <f t="shared" si="1"/>
        <v>0</v>
      </c>
      <c r="J36" s="39">
        <f t="shared" si="1"/>
        <v>6208635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6208635</v>
      </c>
      <c r="X36" s="39">
        <f t="shared" si="1"/>
        <v>45983499</v>
      </c>
      <c r="Y36" s="39">
        <f t="shared" si="1"/>
        <v>-39774864</v>
      </c>
      <c r="Z36" s="40">
        <f>+IF(X36&lt;&gt;0,+(Y36/X36)*100,0)</f>
        <v>-86.49812403357996</v>
      </c>
      <c r="AA36" s="37">
        <f>SUM(AA25:AA35)</f>
        <v>179992981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43175988</v>
      </c>
      <c r="D38" s="50">
        <f>+D22-D36</f>
        <v>0</v>
      </c>
      <c r="E38" s="51">
        <f t="shared" si="2"/>
        <v>12689945</v>
      </c>
      <c r="F38" s="52">
        <f t="shared" si="2"/>
        <v>12689945</v>
      </c>
      <c r="G38" s="52">
        <f t="shared" si="2"/>
        <v>48667747</v>
      </c>
      <c r="H38" s="52">
        <f t="shared" si="2"/>
        <v>0</v>
      </c>
      <c r="I38" s="52">
        <f t="shared" si="2"/>
        <v>0</v>
      </c>
      <c r="J38" s="52">
        <f t="shared" si="2"/>
        <v>48667747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48667747</v>
      </c>
      <c r="X38" s="52">
        <f>IF(F22=F36,0,X22-X36)</f>
        <v>11862214</v>
      </c>
      <c r="Y38" s="52">
        <f t="shared" si="2"/>
        <v>36805533</v>
      </c>
      <c r="Z38" s="53">
        <f>+IF(X38&lt;&gt;0,+(Y38/X38)*100,0)</f>
        <v>310.27540895822654</v>
      </c>
      <c r="AA38" s="50">
        <f>+AA22-AA36</f>
        <v>12689945</v>
      </c>
    </row>
    <row r="39" spans="1:27" ht="13.5">
      <c r="A39" s="27" t="s">
        <v>64</v>
      </c>
      <c r="B39" s="33"/>
      <c r="C39" s="6">
        <v>50484434</v>
      </c>
      <c r="D39" s="6">
        <v>0</v>
      </c>
      <c r="E39" s="7">
        <v>67212000</v>
      </c>
      <c r="F39" s="8">
        <v>67212000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21077000</v>
      </c>
      <c r="Y39" s="8">
        <v>-21077000</v>
      </c>
      <c r="Z39" s="2">
        <v>-100</v>
      </c>
      <c r="AA39" s="6">
        <v>67212000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943000</v>
      </c>
      <c r="Y40" s="30">
        <v>-943000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93660422</v>
      </c>
      <c r="D42" s="59">
        <f>SUM(D38:D41)</f>
        <v>0</v>
      </c>
      <c r="E42" s="60">
        <f t="shared" si="3"/>
        <v>79901945</v>
      </c>
      <c r="F42" s="61">
        <f t="shared" si="3"/>
        <v>79901945</v>
      </c>
      <c r="G42" s="61">
        <f t="shared" si="3"/>
        <v>48667747</v>
      </c>
      <c r="H42" s="61">
        <f t="shared" si="3"/>
        <v>0</v>
      </c>
      <c r="I42" s="61">
        <f t="shared" si="3"/>
        <v>0</v>
      </c>
      <c r="J42" s="61">
        <f t="shared" si="3"/>
        <v>48667747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48667747</v>
      </c>
      <c r="X42" s="61">
        <f t="shared" si="3"/>
        <v>33882214</v>
      </c>
      <c r="Y42" s="61">
        <f t="shared" si="3"/>
        <v>14785533</v>
      </c>
      <c r="Z42" s="62">
        <f>+IF(X42&lt;&gt;0,+(Y42/X42)*100,0)</f>
        <v>43.63803675875491</v>
      </c>
      <c r="AA42" s="59">
        <f>SUM(AA38:AA41)</f>
        <v>79901945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93660422</v>
      </c>
      <c r="D44" s="67">
        <f>+D42-D43</f>
        <v>0</v>
      </c>
      <c r="E44" s="68">
        <f t="shared" si="4"/>
        <v>79901945</v>
      </c>
      <c r="F44" s="69">
        <f t="shared" si="4"/>
        <v>79901945</v>
      </c>
      <c r="G44" s="69">
        <f t="shared" si="4"/>
        <v>48667747</v>
      </c>
      <c r="H44" s="69">
        <f t="shared" si="4"/>
        <v>0</v>
      </c>
      <c r="I44" s="69">
        <f t="shared" si="4"/>
        <v>0</v>
      </c>
      <c r="J44" s="69">
        <f t="shared" si="4"/>
        <v>48667747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48667747</v>
      </c>
      <c r="X44" s="69">
        <f t="shared" si="4"/>
        <v>33882214</v>
      </c>
      <c r="Y44" s="69">
        <f t="shared" si="4"/>
        <v>14785533</v>
      </c>
      <c r="Z44" s="70">
        <f>+IF(X44&lt;&gt;0,+(Y44/X44)*100,0)</f>
        <v>43.63803675875491</v>
      </c>
      <c r="AA44" s="67">
        <f>+AA42-AA43</f>
        <v>79901945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93660422</v>
      </c>
      <c r="D46" s="59">
        <f>SUM(D44:D45)</f>
        <v>0</v>
      </c>
      <c r="E46" s="60">
        <f t="shared" si="5"/>
        <v>79901945</v>
      </c>
      <c r="F46" s="61">
        <f t="shared" si="5"/>
        <v>79901945</v>
      </c>
      <c r="G46" s="61">
        <f t="shared" si="5"/>
        <v>48667747</v>
      </c>
      <c r="H46" s="61">
        <f t="shared" si="5"/>
        <v>0</v>
      </c>
      <c r="I46" s="61">
        <f t="shared" si="5"/>
        <v>0</v>
      </c>
      <c r="J46" s="61">
        <f t="shared" si="5"/>
        <v>48667747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48667747</v>
      </c>
      <c r="X46" s="61">
        <f t="shared" si="5"/>
        <v>33882214</v>
      </c>
      <c r="Y46" s="61">
        <f t="shared" si="5"/>
        <v>14785533</v>
      </c>
      <c r="Z46" s="62">
        <f>+IF(X46&lt;&gt;0,+(Y46/X46)*100,0)</f>
        <v>43.63803675875491</v>
      </c>
      <c r="AA46" s="59">
        <f>SUM(AA44:AA45)</f>
        <v>79901945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93660422</v>
      </c>
      <c r="D48" s="75">
        <f>SUM(D46:D47)</f>
        <v>0</v>
      </c>
      <c r="E48" s="76">
        <f t="shared" si="6"/>
        <v>79901945</v>
      </c>
      <c r="F48" s="77">
        <f t="shared" si="6"/>
        <v>79901945</v>
      </c>
      <c r="G48" s="77">
        <f t="shared" si="6"/>
        <v>48667747</v>
      </c>
      <c r="H48" s="78">
        <f t="shared" si="6"/>
        <v>0</v>
      </c>
      <c r="I48" s="78">
        <f t="shared" si="6"/>
        <v>0</v>
      </c>
      <c r="J48" s="78">
        <f t="shared" si="6"/>
        <v>48667747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48667747</v>
      </c>
      <c r="X48" s="78">
        <f t="shared" si="6"/>
        <v>33882214</v>
      </c>
      <c r="Y48" s="78">
        <f t="shared" si="6"/>
        <v>14785533</v>
      </c>
      <c r="Z48" s="79">
        <f>+IF(X48&lt;&gt;0,+(Y48/X48)*100,0)</f>
        <v>43.63803675875491</v>
      </c>
      <c r="AA48" s="80">
        <f>SUM(AA46:AA47)</f>
        <v>79901945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3217869</v>
      </c>
      <c r="D5" s="6">
        <v>0</v>
      </c>
      <c r="E5" s="7">
        <v>3624028</v>
      </c>
      <c r="F5" s="8">
        <v>3624028</v>
      </c>
      <c r="G5" s="8">
        <v>41</v>
      </c>
      <c r="H5" s="8">
        <v>56597</v>
      </c>
      <c r="I5" s="8">
        <v>9704197</v>
      </c>
      <c r="J5" s="8">
        <v>9760835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9760835</v>
      </c>
      <c r="X5" s="8">
        <v>3623600</v>
      </c>
      <c r="Y5" s="8">
        <v>6137235</v>
      </c>
      <c r="Z5" s="2">
        <v>169.37</v>
      </c>
      <c r="AA5" s="6">
        <v>3624028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11760212</v>
      </c>
      <c r="D7" s="6">
        <v>0</v>
      </c>
      <c r="E7" s="7">
        <v>10480260</v>
      </c>
      <c r="F7" s="8">
        <v>10480260</v>
      </c>
      <c r="G7" s="8">
        <v>1178050</v>
      </c>
      <c r="H7" s="8">
        <v>1190515</v>
      </c>
      <c r="I7" s="8">
        <v>1102892</v>
      </c>
      <c r="J7" s="8">
        <v>3471457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3471457</v>
      </c>
      <c r="X7" s="8">
        <v>3353600</v>
      </c>
      <c r="Y7" s="8">
        <v>117857</v>
      </c>
      <c r="Z7" s="2">
        <v>3.51</v>
      </c>
      <c r="AA7" s="6">
        <v>10480260</v>
      </c>
    </row>
    <row r="8" spans="1:27" ht="13.5">
      <c r="A8" s="29" t="s">
        <v>35</v>
      </c>
      <c r="B8" s="28"/>
      <c r="C8" s="6">
        <v>1209407</v>
      </c>
      <c r="D8" s="6">
        <v>0</v>
      </c>
      <c r="E8" s="7">
        <v>3476070</v>
      </c>
      <c r="F8" s="8">
        <v>3476070</v>
      </c>
      <c r="G8" s="8">
        <v>103562</v>
      </c>
      <c r="H8" s="8">
        <v>126216</v>
      </c>
      <c r="I8" s="8">
        <v>127700</v>
      </c>
      <c r="J8" s="8">
        <v>357478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357478</v>
      </c>
      <c r="X8" s="8">
        <v>869001</v>
      </c>
      <c r="Y8" s="8">
        <v>-511523</v>
      </c>
      <c r="Z8" s="2">
        <v>-58.86</v>
      </c>
      <c r="AA8" s="6">
        <v>3476070</v>
      </c>
    </row>
    <row r="9" spans="1:27" ht="13.5">
      <c r="A9" s="29" t="s">
        <v>36</v>
      </c>
      <c r="B9" s="28"/>
      <c r="C9" s="6">
        <v>3599202</v>
      </c>
      <c r="D9" s="6">
        <v>0</v>
      </c>
      <c r="E9" s="7">
        <v>3178317</v>
      </c>
      <c r="F9" s="8">
        <v>3178317</v>
      </c>
      <c r="G9" s="8">
        <v>320671</v>
      </c>
      <c r="H9" s="8">
        <v>320044</v>
      </c>
      <c r="I9" s="8">
        <v>317277</v>
      </c>
      <c r="J9" s="8">
        <v>957992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957992</v>
      </c>
      <c r="X9" s="8">
        <v>794499</v>
      </c>
      <c r="Y9" s="8">
        <v>163493</v>
      </c>
      <c r="Z9" s="2">
        <v>20.58</v>
      </c>
      <c r="AA9" s="6">
        <v>3178317</v>
      </c>
    </row>
    <row r="10" spans="1:27" ht="13.5">
      <c r="A10" s="29" t="s">
        <v>37</v>
      </c>
      <c r="B10" s="28"/>
      <c r="C10" s="6">
        <v>2313046</v>
      </c>
      <c r="D10" s="6">
        <v>0</v>
      </c>
      <c r="E10" s="7">
        <v>2037861</v>
      </c>
      <c r="F10" s="30">
        <v>2037861</v>
      </c>
      <c r="G10" s="30">
        <v>209121</v>
      </c>
      <c r="H10" s="30">
        <v>209219</v>
      </c>
      <c r="I10" s="30">
        <v>208266</v>
      </c>
      <c r="J10" s="30">
        <v>626606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626606</v>
      </c>
      <c r="X10" s="30">
        <v>509499</v>
      </c>
      <c r="Y10" s="30">
        <v>117107</v>
      </c>
      <c r="Z10" s="31">
        <v>22.98</v>
      </c>
      <c r="AA10" s="32">
        <v>2037861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792324</v>
      </c>
      <c r="D12" s="6">
        <v>0</v>
      </c>
      <c r="E12" s="7">
        <v>377803</v>
      </c>
      <c r="F12" s="8">
        <v>377803</v>
      </c>
      <c r="G12" s="8">
        <v>58584</v>
      </c>
      <c r="H12" s="8">
        <v>25155</v>
      </c>
      <c r="I12" s="8">
        <v>30381</v>
      </c>
      <c r="J12" s="8">
        <v>114120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114120</v>
      </c>
      <c r="X12" s="8">
        <v>94500</v>
      </c>
      <c r="Y12" s="8">
        <v>19620</v>
      </c>
      <c r="Z12" s="2">
        <v>20.76</v>
      </c>
      <c r="AA12" s="6">
        <v>377803</v>
      </c>
    </row>
    <row r="13" spans="1:27" ht="13.5">
      <c r="A13" s="27" t="s">
        <v>40</v>
      </c>
      <c r="B13" s="33"/>
      <c r="C13" s="6">
        <v>501984</v>
      </c>
      <c r="D13" s="6">
        <v>0</v>
      </c>
      <c r="E13" s="7">
        <v>448592</v>
      </c>
      <c r="F13" s="8">
        <v>448592</v>
      </c>
      <c r="G13" s="8">
        <v>47374</v>
      </c>
      <c r="H13" s="8">
        <v>10801</v>
      </c>
      <c r="I13" s="8">
        <v>72552</v>
      </c>
      <c r="J13" s="8">
        <v>130727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130727</v>
      </c>
      <c r="X13" s="8">
        <v>112251</v>
      </c>
      <c r="Y13" s="8">
        <v>18476</v>
      </c>
      <c r="Z13" s="2">
        <v>16.46</v>
      </c>
      <c r="AA13" s="6">
        <v>448592</v>
      </c>
    </row>
    <row r="14" spans="1:27" ht="13.5">
      <c r="A14" s="27" t="s">
        <v>41</v>
      </c>
      <c r="B14" s="33"/>
      <c r="C14" s="6">
        <v>1140844</v>
      </c>
      <c r="D14" s="6">
        <v>0</v>
      </c>
      <c r="E14" s="7">
        <v>1007408</v>
      </c>
      <c r="F14" s="8">
        <v>1007408</v>
      </c>
      <c r="G14" s="8">
        <v>419658</v>
      </c>
      <c r="H14" s="8">
        <v>424692</v>
      </c>
      <c r="I14" s="8">
        <v>415083</v>
      </c>
      <c r="J14" s="8">
        <v>1259433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1259433</v>
      </c>
      <c r="X14" s="8">
        <v>251751</v>
      </c>
      <c r="Y14" s="8">
        <v>1007682</v>
      </c>
      <c r="Z14" s="2">
        <v>400.27</v>
      </c>
      <c r="AA14" s="6">
        <v>1007408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54600</v>
      </c>
      <c r="D16" s="6">
        <v>0</v>
      </c>
      <c r="E16" s="7">
        <v>93298</v>
      </c>
      <c r="F16" s="8">
        <v>93298</v>
      </c>
      <c r="G16" s="8">
        <v>3000</v>
      </c>
      <c r="H16" s="8">
        <v>6250</v>
      </c>
      <c r="I16" s="8">
        <v>450</v>
      </c>
      <c r="J16" s="8">
        <v>9700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9700</v>
      </c>
      <c r="X16" s="8">
        <v>23250</v>
      </c>
      <c r="Y16" s="8">
        <v>-13550</v>
      </c>
      <c r="Z16" s="2">
        <v>-58.28</v>
      </c>
      <c r="AA16" s="6">
        <v>93298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43554396</v>
      </c>
      <c r="D19" s="6">
        <v>0</v>
      </c>
      <c r="E19" s="7">
        <v>47470899</v>
      </c>
      <c r="F19" s="8">
        <v>47470899</v>
      </c>
      <c r="G19" s="8">
        <v>17374000</v>
      </c>
      <c r="H19" s="8">
        <v>1363000</v>
      </c>
      <c r="I19" s="8">
        <v>0</v>
      </c>
      <c r="J19" s="8">
        <v>18737000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18737000</v>
      </c>
      <c r="X19" s="8">
        <v>22011900</v>
      </c>
      <c r="Y19" s="8">
        <v>-3274900</v>
      </c>
      <c r="Z19" s="2">
        <v>-14.88</v>
      </c>
      <c r="AA19" s="6">
        <v>47470899</v>
      </c>
    </row>
    <row r="20" spans="1:27" ht="13.5">
      <c r="A20" s="27" t="s">
        <v>47</v>
      </c>
      <c r="B20" s="33"/>
      <c r="C20" s="6">
        <v>109741</v>
      </c>
      <c r="D20" s="6">
        <v>0</v>
      </c>
      <c r="E20" s="7">
        <v>388505</v>
      </c>
      <c r="F20" s="30">
        <v>388505</v>
      </c>
      <c r="G20" s="30">
        <v>10360</v>
      </c>
      <c r="H20" s="30">
        <v>13505</v>
      </c>
      <c r="I20" s="30">
        <v>33190</v>
      </c>
      <c r="J20" s="30">
        <v>57055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57055</v>
      </c>
      <c r="X20" s="30">
        <v>97251</v>
      </c>
      <c r="Y20" s="30">
        <v>-40196</v>
      </c>
      <c r="Z20" s="31">
        <v>-41.33</v>
      </c>
      <c r="AA20" s="32">
        <v>388505</v>
      </c>
    </row>
    <row r="21" spans="1:27" ht="13.5">
      <c r="A21" s="27" t="s">
        <v>48</v>
      </c>
      <c r="B21" s="33"/>
      <c r="C21" s="6">
        <v>698179</v>
      </c>
      <c r="D21" s="6">
        <v>0</v>
      </c>
      <c r="E21" s="7">
        <v>0</v>
      </c>
      <c r="F21" s="8">
        <v>0</v>
      </c>
      <c r="G21" s="8">
        <v>1053</v>
      </c>
      <c r="H21" s="8">
        <v>1140</v>
      </c>
      <c r="I21" s="34">
        <v>7018</v>
      </c>
      <c r="J21" s="8">
        <v>9211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9211</v>
      </c>
      <c r="X21" s="8">
        <v>0</v>
      </c>
      <c r="Y21" s="8">
        <v>9211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68951804</v>
      </c>
      <c r="D22" s="37">
        <f>SUM(D5:D21)</f>
        <v>0</v>
      </c>
      <c r="E22" s="38">
        <f t="shared" si="0"/>
        <v>72583041</v>
      </c>
      <c r="F22" s="39">
        <f t="shared" si="0"/>
        <v>72583041</v>
      </c>
      <c r="G22" s="39">
        <f t="shared" si="0"/>
        <v>19725474</v>
      </c>
      <c r="H22" s="39">
        <f t="shared" si="0"/>
        <v>3747134</v>
      </c>
      <c r="I22" s="39">
        <f t="shared" si="0"/>
        <v>12019006</v>
      </c>
      <c r="J22" s="39">
        <f t="shared" si="0"/>
        <v>35491614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35491614</v>
      </c>
      <c r="X22" s="39">
        <f t="shared" si="0"/>
        <v>31741102</v>
      </c>
      <c r="Y22" s="39">
        <f t="shared" si="0"/>
        <v>3750512</v>
      </c>
      <c r="Z22" s="40">
        <f>+IF(X22&lt;&gt;0,+(Y22/X22)*100,0)</f>
        <v>11.815947663064755</v>
      </c>
      <c r="AA22" s="37">
        <f>SUM(AA5:AA21)</f>
        <v>72583041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22713620</v>
      </c>
      <c r="D25" s="6">
        <v>0</v>
      </c>
      <c r="E25" s="7">
        <v>28705772</v>
      </c>
      <c r="F25" s="8">
        <v>28705772</v>
      </c>
      <c r="G25" s="8">
        <v>2017926</v>
      </c>
      <c r="H25" s="8">
        <v>1998829</v>
      </c>
      <c r="I25" s="8">
        <v>2202121</v>
      </c>
      <c r="J25" s="8">
        <v>6218876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6218876</v>
      </c>
      <c r="X25" s="8">
        <v>6720891</v>
      </c>
      <c r="Y25" s="8">
        <v>-502015</v>
      </c>
      <c r="Z25" s="2">
        <v>-7.47</v>
      </c>
      <c r="AA25" s="6">
        <v>28705772</v>
      </c>
    </row>
    <row r="26" spans="1:27" ht="13.5">
      <c r="A26" s="29" t="s">
        <v>52</v>
      </c>
      <c r="B26" s="28"/>
      <c r="C26" s="6">
        <v>2179765</v>
      </c>
      <c r="D26" s="6">
        <v>0</v>
      </c>
      <c r="E26" s="7">
        <v>2081853</v>
      </c>
      <c r="F26" s="8">
        <v>2081853</v>
      </c>
      <c r="G26" s="8">
        <v>138389</v>
      </c>
      <c r="H26" s="8">
        <v>138389</v>
      </c>
      <c r="I26" s="8">
        <v>131982</v>
      </c>
      <c r="J26" s="8">
        <v>408760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408760</v>
      </c>
      <c r="X26" s="8">
        <v>520500</v>
      </c>
      <c r="Y26" s="8">
        <v>-111740</v>
      </c>
      <c r="Z26" s="2">
        <v>-21.47</v>
      </c>
      <c r="AA26" s="6">
        <v>2081853</v>
      </c>
    </row>
    <row r="27" spans="1:27" ht="13.5">
      <c r="A27" s="29" t="s">
        <v>53</v>
      </c>
      <c r="B27" s="28"/>
      <c r="C27" s="6">
        <v>1769080</v>
      </c>
      <c r="D27" s="6">
        <v>0</v>
      </c>
      <c r="E27" s="7">
        <v>505528</v>
      </c>
      <c r="F27" s="8">
        <v>505528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126498</v>
      </c>
      <c r="Y27" s="8">
        <v>-126498</v>
      </c>
      <c r="Z27" s="2">
        <v>-100</v>
      </c>
      <c r="AA27" s="6">
        <v>505528</v>
      </c>
    </row>
    <row r="28" spans="1:27" ht="13.5">
      <c r="A28" s="29" t="s">
        <v>54</v>
      </c>
      <c r="B28" s="28"/>
      <c r="C28" s="6">
        <v>29841572</v>
      </c>
      <c r="D28" s="6">
        <v>0</v>
      </c>
      <c r="E28" s="7">
        <v>2609797</v>
      </c>
      <c r="F28" s="8">
        <v>2609797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652500</v>
      </c>
      <c r="Y28" s="8">
        <v>-652500</v>
      </c>
      <c r="Z28" s="2">
        <v>-100</v>
      </c>
      <c r="AA28" s="6">
        <v>2609797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260542</v>
      </c>
      <c r="F29" s="8">
        <v>260542</v>
      </c>
      <c r="G29" s="8">
        <v>0</v>
      </c>
      <c r="H29" s="8">
        <v>43864</v>
      </c>
      <c r="I29" s="8">
        <v>43633</v>
      </c>
      <c r="J29" s="8">
        <v>87497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87497</v>
      </c>
      <c r="X29" s="8">
        <v>65250</v>
      </c>
      <c r="Y29" s="8">
        <v>22247</v>
      </c>
      <c r="Z29" s="2">
        <v>34.1</v>
      </c>
      <c r="AA29" s="6">
        <v>260542</v>
      </c>
    </row>
    <row r="30" spans="1:27" ht="13.5">
      <c r="A30" s="29" t="s">
        <v>56</v>
      </c>
      <c r="B30" s="28"/>
      <c r="C30" s="6">
        <v>20153684</v>
      </c>
      <c r="D30" s="6">
        <v>0</v>
      </c>
      <c r="E30" s="7">
        <v>17242449</v>
      </c>
      <c r="F30" s="8">
        <v>17242449</v>
      </c>
      <c r="G30" s="8">
        <v>0</v>
      </c>
      <c r="H30" s="8">
        <v>2265034</v>
      </c>
      <c r="I30" s="8">
        <v>1746790</v>
      </c>
      <c r="J30" s="8">
        <v>4011824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4011824</v>
      </c>
      <c r="X30" s="8">
        <v>4310499</v>
      </c>
      <c r="Y30" s="8">
        <v>-298675</v>
      </c>
      <c r="Z30" s="2">
        <v>-6.93</v>
      </c>
      <c r="AA30" s="6">
        <v>17242449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7734618</v>
      </c>
      <c r="D32" s="6">
        <v>0</v>
      </c>
      <c r="E32" s="7">
        <v>6101061</v>
      </c>
      <c r="F32" s="8">
        <v>6101061</v>
      </c>
      <c r="G32" s="8">
        <v>215000</v>
      </c>
      <c r="H32" s="8">
        <v>1012456</v>
      </c>
      <c r="I32" s="8">
        <v>1448219</v>
      </c>
      <c r="J32" s="8">
        <v>2675675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2675675</v>
      </c>
      <c r="X32" s="8">
        <v>1525251</v>
      </c>
      <c r="Y32" s="8">
        <v>1150424</v>
      </c>
      <c r="Z32" s="2">
        <v>75.43</v>
      </c>
      <c r="AA32" s="6">
        <v>6101061</v>
      </c>
    </row>
    <row r="33" spans="1:27" ht="13.5">
      <c r="A33" s="29" t="s">
        <v>59</v>
      </c>
      <c r="B33" s="28"/>
      <c r="C33" s="6">
        <v>1597456</v>
      </c>
      <c r="D33" s="6">
        <v>0</v>
      </c>
      <c r="E33" s="7">
        <v>1337232</v>
      </c>
      <c r="F33" s="8">
        <v>1337232</v>
      </c>
      <c r="G33" s="8">
        <v>129575</v>
      </c>
      <c r="H33" s="8">
        <v>133933</v>
      </c>
      <c r="I33" s="8">
        <v>162756</v>
      </c>
      <c r="J33" s="8">
        <v>426264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426264</v>
      </c>
      <c r="X33" s="8">
        <v>334251</v>
      </c>
      <c r="Y33" s="8">
        <v>92013</v>
      </c>
      <c r="Z33" s="2">
        <v>27.53</v>
      </c>
      <c r="AA33" s="6">
        <v>1337232</v>
      </c>
    </row>
    <row r="34" spans="1:27" ht="13.5">
      <c r="A34" s="29" t="s">
        <v>60</v>
      </c>
      <c r="B34" s="28"/>
      <c r="C34" s="6">
        <v>17017480</v>
      </c>
      <c r="D34" s="6">
        <v>0</v>
      </c>
      <c r="E34" s="7">
        <v>13737353</v>
      </c>
      <c r="F34" s="8">
        <v>13737353</v>
      </c>
      <c r="G34" s="8">
        <v>992842</v>
      </c>
      <c r="H34" s="8">
        <v>846680</v>
      </c>
      <c r="I34" s="8">
        <v>812829</v>
      </c>
      <c r="J34" s="8">
        <v>2652351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2652351</v>
      </c>
      <c r="X34" s="8">
        <v>3434250</v>
      </c>
      <c r="Y34" s="8">
        <v>-781899</v>
      </c>
      <c r="Z34" s="2">
        <v>-22.77</v>
      </c>
      <c r="AA34" s="6">
        <v>13737353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103007275</v>
      </c>
      <c r="D36" s="37">
        <f>SUM(D25:D35)</f>
        <v>0</v>
      </c>
      <c r="E36" s="38">
        <f t="shared" si="1"/>
        <v>72581587</v>
      </c>
      <c r="F36" s="39">
        <f t="shared" si="1"/>
        <v>72581587</v>
      </c>
      <c r="G36" s="39">
        <f t="shared" si="1"/>
        <v>3493732</v>
      </c>
      <c r="H36" s="39">
        <f t="shared" si="1"/>
        <v>6439185</v>
      </c>
      <c r="I36" s="39">
        <f t="shared" si="1"/>
        <v>6548330</v>
      </c>
      <c r="J36" s="39">
        <f t="shared" si="1"/>
        <v>16481247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16481247</v>
      </c>
      <c r="X36" s="39">
        <f t="shared" si="1"/>
        <v>17689890</v>
      </c>
      <c r="Y36" s="39">
        <f t="shared" si="1"/>
        <v>-1208643</v>
      </c>
      <c r="Z36" s="40">
        <f>+IF(X36&lt;&gt;0,+(Y36/X36)*100,0)</f>
        <v>-6.832394096288898</v>
      </c>
      <c r="AA36" s="37">
        <f>SUM(AA25:AA35)</f>
        <v>72581587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-34055471</v>
      </c>
      <c r="D38" s="50">
        <f>+D22-D36</f>
        <v>0</v>
      </c>
      <c r="E38" s="51">
        <f t="shared" si="2"/>
        <v>1454</v>
      </c>
      <c r="F38" s="52">
        <f t="shared" si="2"/>
        <v>1454</v>
      </c>
      <c r="G38" s="52">
        <f t="shared" si="2"/>
        <v>16231742</v>
      </c>
      <c r="H38" s="52">
        <f t="shared" si="2"/>
        <v>-2692051</v>
      </c>
      <c r="I38" s="52">
        <f t="shared" si="2"/>
        <v>5470676</v>
      </c>
      <c r="J38" s="52">
        <f t="shared" si="2"/>
        <v>19010367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19010367</v>
      </c>
      <c r="X38" s="52">
        <f>IF(F22=F36,0,X22-X36)</f>
        <v>14051212</v>
      </c>
      <c r="Y38" s="52">
        <f t="shared" si="2"/>
        <v>4959155</v>
      </c>
      <c r="Z38" s="53">
        <f>+IF(X38&lt;&gt;0,+(Y38/X38)*100,0)</f>
        <v>35.29343233879042</v>
      </c>
      <c r="AA38" s="50">
        <f>+AA22-AA36</f>
        <v>1454</v>
      </c>
    </row>
    <row r="39" spans="1:27" ht="13.5">
      <c r="A39" s="27" t="s">
        <v>64</v>
      </c>
      <c r="B39" s="33"/>
      <c r="C39" s="6">
        <v>33693200</v>
      </c>
      <c r="D39" s="6">
        <v>0</v>
      </c>
      <c r="E39" s="7">
        <v>29155100</v>
      </c>
      <c r="F39" s="8">
        <v>29155100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6288775</v>
      </c>
      <c r="Y39" s="8">
        <v>-6288775</v>
      </c>
      <c r="Z39" s="2">
        <v>-100</v>
      </c>
      <c r="AA39" s="6">
        <v>29155100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-362271</v>
      </c>
      <c r="D42" s="59">
        <f>SUM(D38:D41)</f>
        <v>0</v>
      </c>
      <c r="E42" s="60">
        <f t="shared" si="3"/>
        <v>29156554</v>
      </c>
      <c r="F42" s="61">
        <f t="shared" si="3"/>
        <v>29156554</v>
      </c>
      <c r="G42" s="61">
        <f t="shared" si="3"/>
        <v>16231742</v>
      </c>
      <c r="H42" s="61">
        <f t="shared" si="3"/>
        <v>-2692051</v>
      </c>
      <c r="I42" s="61">
        <f t="shared" si="3"/>
        <v>5470676</v>
      </c>
      <c r="J42" s="61">
        <f t="shared" si="3"/>
        <v>19010367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19010367</v>
      </c>
      <c r="X42" s="61">
        <f t="shared" si="3"/>
        <v>20339987</v>
      </c>
      <c r="Y42" s="61">
        <f t="shared" si="3"/>
        <v>-1329620</v>
      </c>
      <c r="Z42" s="62">
        <f>+IF(X42&lt;&gt;0,+(Y42/X42)*100,0)</f>
        <v>-6.536975662767139</v>
      </c>
      <c r="AA42" s="59">
        <f>SUM(AA38:AA41)</f>
        <v>29156554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-362271</v>
      </c>
      <c r="D44" s="67">
        <f>+D42-D43</f>
        <v>0</v>
      </c>
      <c r="E44" s="68">
        <f t="shared" si="4"/>
        <v>29156554</v>
      </c>
      <c r="F44" s="69">
        <f t="shared" si="4"/>
        <v>29156554</v>
      </c>
      <c r="G44" s="69">
        <f t="shared" si="4"/>
        <v>16231742</v>
      </c>
      <c r="H44" s="69">
        <f t="shared" si="4"/>
        <v>-2692051</v>
      </c>
      <c r="I44" s="69">
        <f t="shared" si="4"/>
        <v>5470676</v>
      </c>
      <c r="J44" s="69">
        <f t="shared" si="4"/>
        <v>19010367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19010367</v>
      </c>
      <c r="X44" s="69">
        <f t="shared" si="4"/>
        <v>20339987</v>
      </c>
      <c r="Y44" s="69">
        <f t="shared" si="4"/>
        <v>-1329620</v>
      </c>
      <c r="Z44" s="70">
        <f>+IF(X44&lt;&gt;0,+(Y44/X44)*100,0)</f>
        <v>-6.536975662767139</v>
      </c>
      <c r="AA44" s="67">
        <f>+AA42-AA43</f>
        <v>29156554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-362271</v>
      </c>
      <c r="D46" s="59">
        <f>SUM(D44:D45)</f>
        <v>0</v>
      </c>
      <c r="E46" s="60">
        <f t="shared" si="5"/>
        <v>29156554</v>
      </c>
      <c r="F46" s="61">
        <f t="shared" si="5"/>
        <v>29156554</v>
      </c>
      <c r="G46" s="61">
        <f t="shared" si="5"/>
        <v>16231742</v>
      </c>
      <c r="H46" s="61">
        <f t="shared" si="5"/>
        <v>-2692051</v>
      </c>
      <c r="I46" s="61">
        <f t="shared" si="5"/>
        <v>5470676</v>
      </c>
      <c r="J46" s="61">
        <f t="shared" si="5"/>
        <v>19010367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19010367</v>
      </c>
      <c r="X46" s="61">
        <f t="shared" si="5"/>
        <v>20339987</v>
      </c>
      <c r="Y46" s="61">
        <f t="shared" si="5"/>
        <v>-1329620</v>
      </c>
      <c r="Z46" s="62">
        <f>+IF(X46&lt;&gt;0,+(Y46/X46)*100,0)</f>
        <v>-6.536975662767139</v>
      </c>
      <c r="AA46" s="59">
        <f>SUM(AA44:AA45)</f>
        <v>29156554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-362271</v>
      </c>
      <c r="D48" s="75">
        <f>SUM(D46:D47)</f>
        <v>0</v>
      </c>
      <c r="E48" s="76">
        <f t="shared" si="6"/>
        <v>29156554</v>
      </c>
      <c r="F48" s="77">
        <f t="shared" si="6"/>
        <v>29156554</v>
      </c>
      <c r="G48" s="77">
        <f t="shared" si="6"/>
        <v>16231742</v>
      </c>
      <c r="H48" s="78">
        <f t="shared" si="6"/>
        <v>-2692051</v>
      </c>
      <c r="I48" s="78">
        <f t="shared" si="6"/>
        <v>5470676</v>
      </c>
      <c r="J48" s="78">
        <f t="shared" si="6"/>
        <v>19010367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19010367</v>
      </c>
      <c r="X48" s="78">
        <f t="shared" si="6"/>
        <v>20339987</v>
      </c>
      <c r="Y48" s="78">
        <f t="shared" si="6"/>
        <v>-1329620</v>
      </c>
      <c r="Z48" s="79">
        <f>+IF(X48&lt;&gt;0,+(Y48/X48)*100,0)</f>
        <v>-6.536975662767139</v>
      </c>
      <c r="AA48" s="80">
        <f>SUM(AA46:AA47)</f>
        <v>29156554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4357752</v>
      </c>
      <c r="F5" s="8">
        <v>4357752</v>
      </c>
      <c r="G5" s="8">
        <v>89276</v>
      </c>
      <c r="H5" s="8">
        <v>23260067</v>
      </c>
      <c r="I5" s="8">
        <v>383470</v>
      </c>
      <c r="J5" s="8">
        <v>23732813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23732813</v>
      </c>
      <c r="X5" s="8">
        <v>1089167</v>
      </c>
      <c r="Y5" s="8">
        <v>22643646</v>
      </c>
      <c r="Z5" s="2">
        <v>2078.99</v>
      </c>
      <c r="AA5" s="6">
        <v>4357752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600000</v>
      </c>
      <c r="F6" s="8">
        <v>600000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600000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23977000</v>
      </c>
      <c r="F7" s="8">
        <v>23977000</v>
      </c>
      <c r="G7" s="8">
        <v>2389836</v>
      </c>
      <c r="H7" s="8">
        <v>2684768</v>
      </c>
      <c r="I7" s="8">
        <v>2178965</v>
      </c>
      <c r="J7" s="8">
        <v>7253569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7253569</v>
      </c>
      <c r="X7" s="8">
        <v>3828850</v>
      </c>
      <c r="Y7" s="8">
        <v>3424719</v>
      </c>
      <c r="Z7" s="2">
        <v>89.45</v>
      </c>
      <c r="AA7" s="6">
        <v>23977000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5619142</v>
      </c>
      <c r="F8" s="8">
        <v>5619142</v>
      </c>
      <c r="G8" s="8">
        <v>-12644920</v>
      </c>
      <c r="H8" s="8">
        <v>169556</v>
      </c>
      <c r="I8" s="8">
        <v>442523</v>
      </c>
      <c r="J8" s="8">
        <v>-12032841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-12032841</v>
      </c>
      <c r="X8" s="8">
        <v>998500</v>
      </c>
      <c r="Y8" s="8">
        <v>-13031341</v>
      </c>
      <c r="Z8" s="2">
        <v>-1305.09</v>
      </c>
      <c r="AA8" s="6">
        <v>5619142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5480272</v>
      </c>
      <c r="F9" s="8">
        <v>5480272</v>
      </c>
      <c r="G9" s="8">
        <v>480059</v>
      </c>
      <c r="H9" s="8">
        <v>480230</v>
      </c>
      <c r="I9" s="8">
        <v>480333</v>
      </c>
      <c r="J9" s="8">
        <v>1440622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1440622</v>
      </c>
      <c r="X9" s="8">
        <v>2130763</v>
      </c>
      <c r="Y9" s="8">
        <v>-690141</v>
      </c>
      <c r="Z9" s="2">
        <v>-32.39</v>
      </c>
      <c r="AA9" s="6">
        <v>5480272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3095008</v>
      </c>
      <c r="F10" s="30">
        <v>3095008</v>
      </c>
      <c r="G10" s="30">
        <v>321732</v>
      </c>
      <c r="H10" s="30">
        <v>322021</v>
      </c>
      <c r="I10" s="30">
        <v>322118</v>
      </c>
      <c r="J10" s="30">
        <v>965871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965871</v>
      </c>
      <c r="X10" s="30">
        <v>653777</v>
      </c>
      <c r="Y10" s="30">
        <v>312094</v>
      </c>
      <c r="Z10" s="31">
        <v>47.74</v>
      </c>
      <c r="AA10" s="32">
        <v>3095008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687720</v>
      </c>
      <c r="F12" s="8">
        <v>687720</v>
      </c>
      <c r="G12" s="8">
        <v>15454</v>
      </c>
      <c r="H12" s="8">
        <v>16187</v>
      </c>
      <c r="I12" s="8">
        <v>14926</v>
      </c>
      <c r="J12" s="8">
        <v>46567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46567</v>
      </c>
      <c r="X12" s="8">
        <v>157689</v>
      </c>
      <c r="Y12" s="8">
        <v>-111122</v>
      </c>
      <c r="Z12" s="2">
        <v>-70.47</v>
      </c>
      <c r="AA12" s="6">
        <v>687720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760000</v>
      </c>
      <c r="F13" s="8">
        <v>760000</v>
      </c>
      <c r="G13" s="8">
        <v>11717</v>
      </c>
      <c r="H13" s="8">
        <v>40064</v>
      </c>
      <c r="I13" s="8">
        <v>13697</v>
      </c>
      <c r="J13" s="8">
        <v>65478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65478</v>
      </c>
      <c r="X13" s="8">
        <v>215755</v>
      </c>
      <c r="Y13" s="8">
        <v>-150277</v>
      </c>
      <c r="Z13" s="2">
        <v>-69.65</v>
      </c>
      <c r="AA13" s="6">
        <v>760000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-38202</v>
      </c>
      <c r="H14" s="8">
        <v>0</v>
      </c>
      <c r="I14" s="8">
        <v>133334</v>
      </c>
      <c r="J14" s="8">
        <v>95132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95132</v>
      </c>
      <c r="X14" s="8">
        <v>0</v>
      </c>
      <c r="Y14" s="8">
        <v>95132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100000</v>
      </c>
      <c r="F15" s="8">
        <v>100000</v>
      </c>
      <c r="G15" s="8">
        <v>0</v>
      </c>
      <c r="H15" s="8">
        <v>0</v>
      </c>
      <c r="I15" s="8">
        <v>20178</v>
      </c>
      <c r="J15" s="8">
        <v>20178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20178</v>
      </c>
      <c r="X15" s="8">
        <v>0</v>
      </c>
      <c r="Y15" s="8">
        <v>20178</v>
      </c>
      <c r="Z15" s="2">
        <v>0</v>
      </c>
      <c r="AA15" s="6">
        <v>100000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375000</v>
      </c>
      <c r="F16" s="8">
        <v>375000</v>
      </c>
      <c r="G16" s="8">
        <v>11800</v>
      </c>
      <c r="H16" s="8">
        <v>8650</v>
      </c>
      <c r="I16" s="8">
        <v>20550</v>
      </c>
      <c r="J16" s="8">
        <v>41000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41000</v>
      </c>
      <c r="X16" s="8">
        <v>65349</v>
      </c>
      <c r="Y16" s="8">
        <v>-24349</v>
      </c>
      <c r="Z16" s="2">
        <v>-37.26</v>
      </c>
      <c r="AA16" s="6">
        <v>375000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200</v>
      </c>
      <c r="H17" s="8">
        <v>600</v>
      </c>
      <c r="I17" s="8">
        <v>1000</v>
      </c>
      <c r="J17" s="8">
        <v>1800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1800</v>
      </c>
      <c r="X17" s="8">
        <v>0</v>
      </c>
      <c r="Y17" s="8">
        <v>1800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8212</v>
      </c>
      <c r="H18" s="8">
        <v>8181</v>
      </c>
      <c r="I18" s="8">
        <v>7890</v>
      </c>
      <c r="J18" s="8">
        <v>24283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24283</v>
      </c>
      <c r="X18" s="8">
        <v>0</v>
      </c>
      <c r="Y18" s="8">
        <v>24283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66028000</v>
      </c>
      <c r="F19" s="8">
        <v>66028000</v>
      </c>
      <c r="G19" s="8">
        <v>24266727</v>
      </c>
      <c r="H19" s="8">
        <v>-302959</v>
      </c>
      <c r="I19" s="8">
        <v>-303846</v>
      </c>
      <c r="J19" s="8">
        <v>23659922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23659922</v>
      </c>
      <c r="X19" s="8">
        <v>33053333</v>
      </c>
      <c r="Y19" s="8">
        <v>-9393411</v>
      </c>
      <c r="Z19" s="2">
        <v>-28.42</v>
      </c>
      <c r="AA19" s="6">
        <v>66028000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1062525</v>
      </c>
      <c r="F20" s="30">
        <v>1062525</v>
      </c>
      <c r="G20" s="30">
        <v>103339</v>
      </c>
      <c r="H20" s="30">
        <v>40504</v>
      </c>
      <c r="I20" s="30">
        <v>90846</v>
      </c>
      <c r="J20" s="30">
        <v>234689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234689</v>
      </c>
      <c r="X20" s="30">
        <v>319229</v>
      </c>
      <c r="Y20" s="30">
        <v>-84540</v>
      </c>
      <c r="Z20" s="31">
        <v>-26.48</v>
      </c>
      <c r="AA20" s="32">
        <v>1062525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112142419</v>
      </c>
      <c r="F22" s="39">
        <f t="shared" si="0"/>
        <v>112142419</v>
      </c>
      <c r="G22" s="39">
        <f t="shared" si="0"/>
        <v>15015230</v>
      </c>
      <c r="H22" s="39">
        <f t="shared" si="0"/>
        <v>26727869</v>
      </c>
      <c r="I22" s="39">
        <f t="shared" si="0"/>
        <v>3805984</v>
      </c>
      <c r="J22" s="39">
        <f t="shared" si="0"/>
        <v>45549083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45549083</v>
      </c>
      <c r="X22" s="39">
        <f t="shared" si="0"/>
        <v>42512412</v>
      </c>
      <c r="Y22" s="39">
        <f t="shared" si="0"/>
        <v>3036671</v>
      </c>
      <c r="Z22" s="40">
        <f>+IF(X22&lt;&gt;0,+(Y22/X22)*100,0)</f>
        <v>7.1430221366879865</v>
      </c>
      <c r="AA22" s="37">
        <f>SUM(AA5:AA21)</f>
        <v>112142419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45880892</v>
      </c>
      <c r="F25" s="8">
        <v>45880892</v>
      </c>
      <c r="G25" s="8">
        <v>3869512</v>
      </c>
      <c r="H25" s="8">
        <v>3971204</v>
      </c>
      <c r="I25" s="8">
        <v>3999468</v>
      </c>
      <c r="J25" s="8">
        <v>11840184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11840184</v>
      </c>
      <c r="X25" s="8">
        <v>11469417</v>
      </c>
      <c r="Y25" s="8">
        <v>370767</v>
      </c>
      <c r="Z25" s="2">
        <v>3.23</v>
      </c>
      <c r="AA25" s="6">
        <v>45880892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4793736</v>
      </c>
      <c r="F26" s="8">
        <v>4793736</v>
      </c>
      <c r="G26" s="8">
        <v>414508</v>
      </c>
      <c r="H26" s="8">
        <v>408831</v>
      </c>
      <c r="I26" s="8">
        <v>430775</v>
      </c>
      <c r="J26" s="8">
        <v>1254114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1254114</v>
      </c>
      <c r="X26" s="8">
        <v>1198500</v>
      </c>
      <c r="Y26" s="8">
        <v>55614</v>
      </c>
      <c r="Z26" s="2">
        <v>4.64</v>
      </c>
      <c r="AA26" s="6">
        <v>4793736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2500500</v>
      </c>
      <c r="F27" s="8">
        <v>2500500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2500500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2081688</v>
      </c>
      <c r="F29" s="8">
        <v>2081688</v>
      </c>
      <c r="G29" s="8">
        <v>34</v>
      </c>
      <c r="H29" s="8">
        <v>0</v>
      </c>
      <c r="I29" s="8">
        <v>0</v>
      </c>
      <c r="J29" s="8">
        <v>34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</v>
      </c>
      <c r="X29" s="8">
        <v>0</v>
      </c>
      <c r="Y29" s="8">
        <v>34</v>
      </c>
      <c r="Z29" s="2">
        <v>0</v>
      </c>
      <c r="AA29" s="6">
        <v>2081688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22100000</v>
      </c>
      <c r="F30" s="8">
        <v>22100000</v>
      </c>
      <c r="G30" s="8">
        <v>3190642</v>
      </c>
      <c r="H30" s="8">
        <v>3778881</v>
      </c>
      <c r="I30" s="8">
        <v>3277380</v>
      </c>
      <c r="J30" s="8">
        <v>10246903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10246903</v>
      </c>
      <c r="X30" s="8">
        <v>6256140</v>
      </c>
      <c r="Y30" s="8">
        <v>3990763</v>
      </c>
      <c r="Z30" s="2">
        <v>63.79</v>
      </c>
      <c r="AA30" s="6">
        <v>22100000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5870000</v>
      </c>
      <c r="F31" s="8">
        <v>5870000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458825</v>
      </c>
      <c r="Y31" s="8">
        <v>-458825</v>
      </c>
      <c r="Z31" s="2">
        <v>-100</v>
      </c>
      <c r="AA31" s="6">
        <v>5870000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5500</v>
      </c>
      <c r="H32" s="8">
        <v>0</v>
      </c>
      <c r="I32" s="8">
        <v>17710</v>
      </c>
      <c r="J32" s="8">
        <v>23210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23210</v>
      </c>
      <c r="X32" s="8">
        <v>0</v>
      </c>
      <c r="Y32" s="8">
        <v>23210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181825</v>
      </c>
      <c r="H33" s="8">
        <v>405788</v>
      </c>
      <c r="I33" s="8">
        <v>425265</v>
      </c>
      <c r="J33" s="8">
        <v>1012878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1012878</v>
      </c>
      <c r="X33" s="8">
        <v>0</v>
      </c>
      <c r="Y33" s="8">
        <v>1012878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30294856</v>
      </c>
      <c r="F34" s="8">
        <v>30294856</v>
      </c>
      <c r="G34" s="8">
        <v>2570411</v>
      </c>
      <c r="H34" s="8">
        <v>1809909</v>
      </c>
      <c r="I34" s="8">
        <v>3750797</v>
      </c>
      <c r="J34" s="8">
        <v>8131117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8131117</v>
      </c>
      <c r="X34" s="8">
        <v>7079040</v>
      </c>
      <c r="Y34" s="8">
        <v>1052077</v>
      </c>
      <c r="Z34" s="2">
        <v>14.86</v>
      </c>
      <c r="AA34" s="6">
        <v>30294856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113521672</v>
      </c>
      <c r="F36" s="39">
        <f t="shared" si="1"/>
        <v>113521672</v>
      </c>
      <c r="G36" s="39">
        <f t="shared" si="1"/>
        <v>10232432</v>
      </c>
      <c r="H36" s="39">
        <f t="shared" si="1"/>
        <v>10374613</v>
      </c>
      <c r="I36" s="39">
        <f t="shared" si="1"/>
        <v>11901395</v>
      </c>
      <c r="J36" s="39">
        <f t="shared" si="1"/>
        <v>32508440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32508440</v>
      </c>
      <c r="X36" s="39">
        <f t="shared" si="1"/>
        <v>26461922</v>
      </c>
      <c r="Y36" s="39">
        <f t="shared" si="1"/>
        <v>6046518</v>
      </c>
      <c r="Z36" s="40">
        <f>+IF(X36&lt;&gt;0,+(Y36/X36)*100,0)</f>
        <v>22.84988218164954</v>
      </c>
      <c r="AA36" s="37">
        <f>SUM(AA25:AA35)</f>
        <v>113521672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-1379253</v>
      </c>
      <c r="F38" s="52">
        <f t="shared" si="2"/>
        <v>-1379253</v>
      </c>
      <c r="G38" s="52">
        <f t="shared" si="2"/>
        <v>4782798</v>
      </c>
      <c r="H38" s="52">
        <f t="shared" si="2"/>
        <v>16353256</v>
      </c>
      <c r="I38" s="52">
        <f t="shared" si="2"/>
        <v>-8095411</v>
      </c>
      <c r="J38" s="52">
        <f t="shared" si="2"/>
        <v>13040643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13040643</v>
      </c>
      <c r="X38" s="52">
        <f>IF(F22=F36,0,X22-X36)</f>
        <v>16050490</v>
      </c>
      <c r="Y38" s="52">
        <f t="shared" si="2"/>
        <v>-3009847</v>
      </c>
      <c r="Z38" s="53">
        <f>+IF(X38&lt;&gt;0,+(Y38/X38)*100,0)</f>
        <v>-18.75236830775883</v>
      </c>
      <c r="AA38" s="50">
        <f>+AA22-AA36</f>
        <v>-1379253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23703000</v>
      </c>
      <c r="F39" s="8">
        <v>23703000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5118941</v>
      </c>
      <c r="Y39" s="8">
        <v>-5118941</v>
      </c>
      <c r="Z39" s="2">
        <v>-100</v>
      </c>
      <c r="AA39" s="6">
        <v>23703000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22323747</v>
      </c>
      <c r="F42" s="61">
        <f t="shared" si="3"/>
        <v>22323747</v>
      </c>
      <c r="G42" s="61">
        <f t="shared" si="3"/>
        <v>4782798</v>
      </c>
      <c r="H42" s="61">
        <f t="shared" si="3"/>
        <v>16353256</v>
      </c>
      <c r="I42" s="61">
        <f t="shared" si="3"/>
        <v>-8095411</v>
      </c>
      <c r="J42" s="61">
        <f t="shared" si="3"/>
        <v>13040643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13040643</v>
      </c>
      <c r="X42" s="61">
        <f t="shared" si="3"/>
        <v>21169431</v>
      </c>
      <c r="Y42" s="61">
        <f t="shared" si="3"/>
        <v>-8128788</v>
      </c>
      <c r="Z42" s="62">
        <f>+IF(X42&lt;&gt;0,+(Y42/X42)*100,0)</f>
        <v>-38.39870802384816</v>
      </c>
      <c r="AA42" s="59">
        <f>SUM(AA38:AA41)</f>
        <v>22323747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22323747</v>
      </c>
      <c r="F44" s="69">
        <f t="shared" si="4"/>
        <v>22323747</v>
      </c>
      <c r="G44" s="69">
        <f t="shared" si="4"/>
        <v>4782798</v>
      </c>
      <c r="H44" s="69">
        <f t="shared" si="4"/>
        <v>16353256</v>
      </c>
      <c r="I44" s="69">
        <f t="shared" si="4"/>
        <v>-8095411</v>
      </c>
      <c r="J44" s="69">
        <f t="shared" si="4"/>
        <v>13040643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13040643</v>
      </c>
      <c r="X44" s="69">
        <f t="shared" si="4"/>
        <v>21169431</v>
      </c>
      <c r="Y44" s="69">
        <f t="shared" si="4"/>
        <v>-8128788</v>
      </c>
      <c r="Z44" s="70">
        <f>+IF(X44&lt;&gt;0,+(Y44/X44)*100,0)</f>
        <v>-38.39870802384816</v>
      </c>
      <c r="AA44" s="67">
        <f>+AA42-AA43</f>
        <v>22323747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22323747</v>
      </c>
      <c r="F46" s="61">
        <f t="shared" si="5"/>
        <v>22323747</v>
      </c>
      <c r="G46" s="61">
        <f t="shared" si="5"/>
        <v>4782798</v>
      </c>
      <c r="H46" s="61">
        <f t="shared" si="5"/>
        <v>16353256</v>
      </c>
      <c r="I46" s="61">
        <f t="shared" si="5"/>
        <v>-8095411</v>
      </c>
      <c r="J46" s="61">
        <f t="shared" si="5"/>
        <v>13040643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13040643</v>
      </c>
      <c r="X46" s="61">
        <f t="shared" si="5"/>
        <v>21169431</v>
      </c>
      <c r="Y46" s="61">
        <f t="shared" si="5"/>
        <v>-8128788</v>
      </c>
      <c r="Z46" s="62">
        <f>+IF(X46&lt;&gt;0,+(Y46/X46)*100,0)</f>
        <v>-38.39870802384816</v>
      </c>
      <c r="AA46" s="59">
        <f>SUM(AA44:AA45)</f>
        <v>22323747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22323747</v>
      </c>
      <c r="F48" s="77">
        <f t="shared" si="6"/>
        <v>22323747</v>
      </c>
      <c r="G48" s="77">
        <f t="shared" si="6"/>
        <v>4782798</v>
      </c>
      <c r="H48" s="78">
        <f t="shared" si="6"/>
        <v>16353256</v>
      </c>
      <c r="I48" s="78">
        <f t="shared" si="6"/>
        <v>-8095411</v>
      </c>
      <c r="J48" s="78">
        <f t="shared" si="6"/>
        <v>13040643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13040643</v>
      </c>
      <c r="X48" s="78">
        <f t="shared" si="6"/>
        <v>21169431</v>
      </c>
      <c r="Y48" s="78">
        <f t="shared" si="6"/>
        <v>-8128788</v>
      </c>
      <c r="Z48" s="79">
        <f>+IF(X48&lt;&gt;0,+(Y48/X48)*100,0)</f>
        <v>-38.39870802384816</v>
      </c>
      <c r="AA48" s="80">
        <f>SUM(AA46:AA47)</f>
        <v>22323747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2014-11-17T08:43:32Z</dcterms:created>
  <dcterms:modified xsi:type="dcterms:W3CDTF">2014-11-17T08:43:32Z</dcterms:modified>
  <cp:category/>
  <cp:version/>
  <cp:contentType/>
  <cp:contentStatus/>
</cp:coreProperties>
</file>