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EKU" sheetId="1" r:id="rId1"/>
    <sheet name="JHB" sheetId="2" r:id="rId2"/>
    <sheet name="TSH" sheetId="3" r:id="rId3"/>
    <sheet name="GT421" sheetId="4" r:id="rId4"/>
    <sheet name="GT422" sheetId="5" r:id="rId5"/>
    <sheet name="GT423" sheetId="6" r:id="rId6"/>
    <sheet name="DC42" sheetId="7" r:id="rId7"/>
    <sheet name="GT481" sheetId="8" r:id="rId8"/>
    <sheet name="GT482" sheetId="9" r:id="rId9"/>
    <sheet name="GT483" sheetId="10" r:id="rId10"/>
    <sheet name="GT484" sheetId="11" r:id="rId11"/>
    <sheet name="DC48" sheetId="12" r:id="rId12"/>
    <sheet name="Summary" sheetId="13" r:id="rId13"/>
  </sheets>
  <definedNames>
    <definedName name="_xlnm.Print_Area" localSheetId="6">'DC42'!$A$1:$AA$57</definedName>
    <definedName name="_xlnm.Print_Area" localSheetId="11">'DC48'!$A$1:$AA$57</definedName>
    <definedName name="_xlnm.Print_Area" localSheetId="0">'EKU'!$A$1:$AA$57</definedName>
    <definedName name="_xlnm.Print_Area" localSheetId="3">'GT421'!$A$1:$AA$57</definedName>
    <definedName name="_xlnm.Print_Area" localSheetId="4">'GT422'!$A$1:$AA$57</definedName>
    <definedName name="_xlnm.Print_Area" localSheetId="5">'GT423'!$A$1:$AA$57</definedName>
    <definedName name="_xlnm.Print_Area" localSheetId="7">'GT481'!$A$1:$AA$57</definedName>
    <definedName name="_xlnm.Print_Area" localSheetId="8">'GT482'!$A$1:$AA$57</definedName>
    <definedName name="_xlnm.Print_Area" localSheetId="9">'GT483'!$A$1:$AA$57</definedName>
    <definedName name="_xlnm.Print_Area" localSheetId="10">'GT484'!$A$1:$AA$57</definedName>
    <definedName name="_xlnm.Print_Area" localSheetId="1">'JHB'!$A$1:$AA$57</definedName>
    <definedName name="_xlnm.Print_Area" localSheetId="12">'Summary'!$A$1:$AA$57</definedName>
    <definedName name="_xlnm.Print_Area" localSheetId="2">'TSH'!$A$1:$AA$57</definedName>
  </definedNames>
  <calcPr calcMode="manual" fullCalcOnLoad="1"/>
</workbook>
</file>

<file path=xl/sharedStrings.xml><?xml version="1.0" encoding="utf-8"?>
<sst xmlns="http://schemas.openxmlformats.org/spreadsheetml/2006/main" count="988" uniqueCount="87">
  <si>
    <t>Gauteng: Ekurhuleni Metro(EKU) - Table C4 Quarterly Budget Statement - Financial Performance (revenue and expenditure)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</si>
  <si>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</si>
  <si>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</si>
  <si>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</si>
  <si>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</si>
  <si>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</si>
  <si>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</si>
  <si>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</si>
  <si>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</si>
  <si>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</si>
  <si>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</si>
  <si>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</si>
  <si>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</si>
  <si>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</si>
  <si>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</si>
  <si>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</si>
  <si>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</si>
  <si>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</si>
  <si>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</si>
  <si>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</si>
  <si>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</si>
  <si>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</si>
  <si>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</si>
  <si>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</si>
  <si>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</si>
  <si>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</si>
  <si>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</si>
  <si>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</si>
  <si>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</si>
  <si>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</si>
  <si>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</si>
  <si>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</si>
  <si>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</si>
  <si>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</si>
  <si>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</si>
  <si>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</si>
  <si>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</si>
  <si>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</si>
  <si>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</si>
  <si>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</si>
  <si>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</si>
  <si>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</si>
  <si>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</si>
  <si>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</si>
  <si>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</si>
  <si>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</si>
  <si>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</si>
  <si>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</si>
  <si>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</si>
  <si>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</si>
  <si>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</si>
  <si>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</si>
  <si>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</si>
  <si>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</si>
  <si>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</si>
  <si>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</si>
  <si>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</si>
  <si>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</si>
  <si>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</si>
  <si>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</si>
  <si>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</si>
  <si>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</si>
  <si>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</si>
  <si>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</si>
  <si>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</si>
  <si>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</si>
  <si>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</si>
  <si>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</si>
  <si>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</si>
  <si>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</si>
  <si>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</si>
  <si>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</si>
  <si>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</si>
  <si>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</si>
  <si>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Gauteng: City Of Johannesburg(JHB) - Table C4 Quarterly Budget Statement - Financial Performance (revenue and expenditure) for 1st Quarter ended 30 September 2014 (Figures Finalised as at 2014/10/30)</t>
  </si>
  <si>
    <t>Gauteng: City Of Tshwane(TSH) - Table C4 Quarterly Budget Statement - Financial Performance (revenue and expenditure) for 1st Quarter ended 30 September 2014 (Figures Finalised as at 2014/10/30)</t>
  </si>
  <si>
    <t>Gauteng: Emfuleni(GT421) - Table C4 Quarterly Budget Statement - Financial Performance (revenue and expenditure) for 1st Quarter ended 30 September 2014 (Figures Finalised as at 2014/10/30)</t>
  </si>
  <si>
    <t>Gauteng: Midvaal(GT422) - Table C4 Quarterly Budget Statement - Financial Performance (revenue and expenditure) for 1st Quarter ended 30 September 2014 (Figures Finalised as at 2014/10/30)</t>
  </si>
  <si>
    <t>Gauteng: Lesedi(GT423) - Table C4 Quarterly Budget Statement - Financial Performance (revenue and expenditure) for 1st Quarter ended 30 September 2014 (Figures Finalised as at 2014/10/30)</t>
  </si>
  <si>
    <t>Gauteng: Sedibeng(DC42) - Table C4 Quarterly Budget Statement - Financial Performance (revenue and expenditure) for 1st Quarter ended 30 September 2014 (Figures Finalised as at 2014/10/30)</t>
  </si>
  <si>
    <t>Gauteng: Mogale City(GT481) - Table C4 Quarterly Budget Statement - Financial Performance (revenue and expenditure) for 1st Quarter ended 30 September 2014 (Figures Finalised as at 2014/10/30)</t>
  </si>
  <si>
    <t>Gauteng: Randfontein(GT482) - Table C4 Quarterly Budget Statement - Financial Performance (revenue and expenditure) for 1st Quarter ended 30 September 2014 (Figures Finalised as at 2014/10/30)</t>
  </si>
  <si>
    <t>Gauteng: Westonaria(GT483) - Table C4 Quarterly Budget Statement - Financial Performance (revenue and expenditure) for 1st Quarter ended 30 September 2014 (Figures Finalised as at 2014/10/30)</t>
  </si>
  <si>
    <t>Gauteng: Merafong City(GT484) - Table C4 Quarterly Budget Statement - Financial Performance (revenue and expenditure) for 1st Quarter ended 30 September 2014 (Figures Finalised as at 2014/10/30)</t>
  </si>
  <si>
    <t>Gauteng: West Rand(DC48) - Table C4 Quarterly Budget Statement - Financial Performance (revenue and expenditure) for 1st Quarter ended 30 September 2014 (Figures Finalised as at 2014/10/30)</t>
  </si>
  <si>
    <t>Summary - Table C4 Quarterly Budget Statement - Financial Performance (revenue and expenditure) for 1st Quarter ended 30 September 2014 (Figures Finalised as at 2014/10/30)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</si>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</sst>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3427709390</v>
      </c>
      <c r="D5" s="6">
        <v>0</v>
      </c>
      <c r="E5" s="7">
        <v>4025720996</v>
      </c>
      <c r="F5" s="8">
        <v>4025720996</v>
      </c>
      <c r="G5" s="8">
        <v>332037827</v>
      </c>
      <c r="H5" s="8">
        <v>334634046</v>
      </c>
      <c r="I5" s="8">
        <v>337979124</v>
      </c>
      <c r="J5" s="8">
        <v>1004650997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1004650997</v>
      </c>
      <c r="X5" s="8">
        <v>979724300</v>
      </c>
      <c r="Y5" s="8">
        <v>24926697</v>
      </c>
      <c r="Z5" s="2">
        <v>2.54</v>
      </c>
      <c r="AA5" s="6">
        <v>4025720996</v>
      </c>
    </row>
    <row r="6" spans="1:27" ht="13.5">
      <c r="A6" s="27" t="s">
        <v>33</v>
      </c>
      <c r="B6" s="28"/>
      <c r="C6" s="6">
        <v>106611391</v>
      </c>
      <c r="D6" s="6">
        <v>0</v>
      </c>
      <c r="E6" s="7">
        <v>108988649</v>
      </c>
      <c r="F6" s="8">
        <v>108988649</v>
      </c>
      <c r="G6" s="8">
        <v>7042330</v>
      </c>
      <c r="H6" s="8">
        <v>7863062</v>
      </c>
      <c r="I6" s="8">
        <v>7194697</v>
      </c>
      <c r="J6" s="8">
        <v>22100089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22100089</v>
      </c>
      <c r="X6" s="8">
        <v>22887615</v>
      </c>
      <c r="Y6" s="8">
        <v>-787526</v>
      </c>
      <c r="Z6" s="2">
        <v>-3.44</v>
      </c>
      <c r="AA6" s="6">
        <v>108988649</v>
      </c>
    </row>
    <row r="7" spans="1:27" ht="13.5">
      <c r="A7" s="29" t="s">
        <v>34</v>
      </c>
      <c r="B7" s="28"/>
      <c r="C7" s="6">
        <v>10358668615</v>
      </c>
      <c r="D7" s="6">
        <v>0</v>
      </c>
      <c r="E7" s="7">
        <v>11717499438</v>
      </c>
      <c r="F7" s="8">
        <v>11717499438</v>
      </c>
      <c r="G7" s="8">
        <v>1086614127</v>
      </c>
      <c r="H7" s="8">
        <v>1192142802</v>
      </c>
      <c r="I7" s="8">
        <v>1213842186</v>
      </c>
      <c r="J7" s="8">
        <v>3492599115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3492599115</v>
      </c>
      <c r="X7" s="8">
        <v>3400980041</v>
      </c>
      <c r="Y7" s="8">
        <v>91619074</v>
      </c>
      <c r="Z7" s="2">
        <v>2.69</v>
      </c>
      <c r="AA7" s="6">
        <v>11717499438</v>
      </c>
    </row>
    <row r="8" spans="1:27" ht="13.5">
      <c r="A8" s="29" t="s">
        <v>35</v>
      </c>
      <c r="B8" s="28"/>
      <c r="C8" s="6">
        <v>2576372920</v>
      </c>
      <c r="D8" s="6">
        <v>0</v>
      </c>
      <c r="E8" s="7">
        <v>2867860972</v>
      </c>
      <c r="F8" s="8">
        <v>2867860972</v>
      </c>
      <c r="G8" s="8">
        <v>247095620</v>
      </c>
      <c r="H8" s="8">
        <v>212680982</v>
      </c>
      <c r="I8" s="8">
        <v>248005436</v>
      </c>
      <c r="J8" s="8">
        <v>707782038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707782038</v>
      </c>
      <c r="X8" s="8">
        <v>529964261</v>
      </c>
      <c r="Y8" s="8">
        <v>177817777</v>
      </c>
      <c r="Z8" s="2">
        <v>33.55</v>
      </c>
      <c r="AA8" s="6">
        <v>2867860972</v>
      </c>
    </row>
    <row r="9" spans="1:27" ht="13.5">
      <c r="A9" s="29" t="s">
        <v>36</v>
      </c>
      <c r="B9" s="28"/>
      <c r="C9" s="6">
        <v>895456299</v>
      </c>
      <c r="D9" s="6">
        <v>0</v>
      </c>
      <c r="E9" s="7">
        <v>995311140</v>
      </c>
      <c r="F9" s="8">
        <v>995311140</v>
      </c>
      <c r="G9" s="8">
        <v>78243261</v>
      </c>
      <c r="H9" s="8">
        <v>79302255</v>
      </c>
      <c r="I9" s="8">
        <v>87381097</v>
      </c>
      <c r="J9" s="8">
        <v>244926613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244926613</v>
      </c>
      <c r="X9" s="8">
        <v>202278447</v>
      </c>
      <c r="Y9" s="8">
        <v>42648166</v>
      </c>
      <c r="Z9" s="2">
        <v>21.08</v>
      </c>
      <c r="AA9" s="6">
        <v>995311140</v>
      </c>
    </row>
    <row r="10" spans="1:27" ht="13.5">
      <c r="A10" s="29" t="s">
        <v>37</v>
      </c>
      <c r="B10" s="28"/>
      <c r="C10" s="6">
        <v>962651746</v>
      </c>
      <c r="D10" s="6">
        <v>0</v>
      </c>
      <c r="E10" s="7">
        <v>1231349159</v>
      </c>
      <c r="F10" s="30">
        <v>1231349159</v>
      </c>
      <c r="G10" s="30">
        <v>85222748</v>
      </c>
      <c r="H10" s="30">
        <v>116704949</v>
      </c>
      <c r="I10" s="30">
        <v>101492635</v>
      </c>
      <c r="J10" s="30">
        <v>303420332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303420332</v>
      </c>
      <c r="X10" s="30">
        <v>286407291</v>
      </c>
      <c r="Y10" s="30">
        <v>17013041</v>
      </c>
      <c r="Z10" s="31">
        <v>5.94</v>
      </c>
      <c r="AA10" s="32">
        <v>1231349159</v>
      </c>
    </row>
    <row r="11" spans="1:27" ht="13.5">
      <c r="A11" s="29" t="s">
        <v>38</v>
      </c>
      <c r="B11" s="33"/>
      <c r="C11" s="6">
        <v>67888786</v>
      </c>
      <c r="D11" s="6">
        <v>0</v>
      </c>
      <c r="E11" s="7">
        <v>78332753</v>
      </c>
      <c r="F11" s="8">
        <v>78332753</v>
      </c>
      <c r="G11" s="8">
        <v>6817037</v>
      </c>
      <c r="H11" s="8">
        <v>5882070</v>
      </c>
      <c r="I11" s="8">
        <v>4708112</v>
      </c>
      <c r="J11" s="8">
        <v>17407219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17407219</v>
      </c>
      <c r="X11" s="8">
        <v>19246416</v>
      </c>
      <c r="Y11" s="8">
        <v>-1839197</v>
      </c>
      <c r="Z11" s="2">
        <v>-9.56</v>
      </c>
      <c r="AA11" s="6">
        <v>78332753</v>
      </c>
    </row>
    <row r="12" spans="1:27" ht="13.5">
      <c r="A12" s="29" t="s">
        <v>39</v>
      </c>
      <c r="B12" s="33"/>
      <c r="C12" s="6">
        <v>55704908</v>
      </c>
      <c r="D12" s="6">
        <v>0</v>
      </c>
      <c r="E12" s="7">
        <v>65945354</v>
      </c>
      <c r="F12" s="8">
        <v>65945354</v>
      </c>
      <c r="G12" s="8">
        <v>3811979</v>
      </c>
      <c r="H12" s="8">
        <v>5398988</v>
      </c>
      <c r="I12" s="8">
        <v>4731563</v>
      </c>
      <c r="J12" s="8">
        <v>13942530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13942530</v>
      </c>
      <c r="X12" s="8">
        <v>17087029</v>
      </c>
      <c r="Y12" s="8">
        <v>-3144499</v>
      </c>
      <c r="Z12" s="2">
        <v>-18.4</v>
      </c>
      <c r="AA12" s="6">
        <v>65945354</v>
      </c>
    </row>
    <row r="13" spans="1:27" ht="13.5">
      <c r="A13" s="27" t="s">
        <v>40</v>
      </c>
      <c r="B13" s="33"/>
      <c r="C13" s="6">
        <v>370295276</v>
      </c>
      <c r="D13" s="6">
        <v>0</v>
      </c>
      <c r="E13" s="7">
        <v>220042500</v>
      </c>
      <c r="F13" s="8">
        <v>220042500</v>
      </c>
      <c r="G13" s="8">
        <v>29466889</v>
      </c>
      <c r="H13" s="8">
        <v>32119306</v>
      </c>
      <c r="I13" s="8">
        <v>31808854</v>
      </c>
      <c r="J13" s="8">
        <v>93395049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93395049</v>
      </c>
      <c r="X13" s="8">
        <v>52105861</v>
      </c>
      <c r="Y13" s="8">
        <v>41289188</v>
      </c>
      <c r="Z13" s="2">
        <v>79.24</v>
      </c>
      <c r="AA13" s="6">
        <v>220042500</v>
      </c>
    </row>
    <row r="14" spans="1:27" ht="13.5">
      <c r="A14" s="27" t="s">
        <v>41</v>
      </c>
      <c r="B14" s="33"/>
      <c r="C14" s="6">
        <v>362065026</v>
      </c>
      <c r="D14" s="6">
        <v>0</v>
      </c>
      <c r="E14" s="7">
        <v>219921038</v>
      </c>
      <c r="F14" s="8">
        <v>219921038</v>
      </c>
      <c r="G14" s="8">
        <v>25190509</v>
      </c>
      <c r="H14" s="8">
        <v>25027247</v>
      </c>
      <c r="I14" s="8">
        <v>22893829</v>
      </c>
      <c r="J14" s="8">
        <v>73111585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73111585</v>
      </c>
      <c r="X14" s="8">
        <v>38547567</v>
      </c>
      <c r="Y14" s="8">
        <v>34564018</v>
      </c>
      <c r="Z14" s="2">
        <v>89.67</v>
      </c>
      <c r="AA14" s="6">
        <v>219921038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167705348</v>
      </c>
      <c r="D16" s="6">
        <v>0</v>
      </c>
      <c r="E16" s="7">
        <v>253115614</v>
      </c>
      <c r="F16" s="8">
        <v>253115614</v>
      </c>
      <c r="G16" s="8">
        <v>9499144</v>
      </c>
      <c r="H16" s="8">
        <v>7805016</v>
      </c>
      <c r="I16" s="8">
        <v>10966805</v>
      </c>
      <c r="J16" s="8">
        <v>28270965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28270965</v>
      </c>
      <c r="X16" s="8">
        <v>56116427</v>
      </c>
      <c r="Y16" s="8">
        <v>-27845462</v>
      </c>
      <c r="Z16" s="2">
        <v>-49.62</v>
      </c>
      <c r="AA16" s="6">
        <v>253115614</v>
      </c>
    </row>
    <row r="17" spans="1:27" ht="13.5">
      <c r="A17" s="27" t="s">
        <v>44</v>
      </c>
      <c r="B17" s="33"/>
      <c r="C17" s="6">
        <v>41011475</v>
      </c>
      <c r="D17" s="6">
        <v>0</v>
      </c>
      <c r="E17" s="7">
        <v>45416893</v>
      </c>
      <c r="F17" s="8">
        <v>45416893</v>
      </c>
      <c r="G17" s="8">
        <v>1899882</v>
      </c>
      <c r="H17" s="8">
        <v>4032518</v>
      </c>
      <c r="I17" s="8">
        <v>6247266</v>
      </c>
      <c r="J17" s="8">
        <v>12179666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12179666</v>
      </c>
      <c r="X17" s="8">
        <v>12200837</v>
      </c>
      <c r="Y17" s="8">
        <v>-21171</v>
      </c>
      <c r="Z17" s="2">
        <v>-0.17</v>
      </c>
      <c r="AA17" s="6">
        <v>45416893</v>
      </c>
    </row>
    <row r="18" spans="1:27" ht="13.5">
      <c r="A18" s="29" t="s">
        <v>45</v>
      </c>
      <c r="B18" s="28"/>
      <c r="C18" s="6">
        <v>235640654</v>
      </c>
      <c r="D18" s="6">
        <v>0</v>
      </c>
      <c r="E18" s="7">
        <v>258556762</v>
      </c>
      <c r="F18" s="8">
        <v>258556762</v>
      </c>
      <c r="G18" s="8">
        <v>22775930</v>
      </c>
      <c r="H18" s="8">
        <v>21003677</v>
      </c>
      <c r="I18" s="8">
        <v>21508011</v>
      </c>
      <c r="J18" s="8">
        <v>65287618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65287618</v>
      </c>
      <c r="X18" s="8">
        <v>65747163</v>
      </c>
      <c r="Y18" s="8">
        <v>-459545</v>
      </c>
      <c r="Z18" s="2">
        <v>-0.7</v>
      </c>
      <c r="AA18" s="6">
        <v>258556762</v>
      </c>
    </row>
    <row r="19" spans="1:27" ht="13.5">
      <c r="A19" s="27" t="s">
        <v>46</v>
      </c>
      <c r="B19" s="33"/>
      <c r="C19" s="6">
        <v>3824178301</v>
      </c>
      <c r="D19" s="6">
        <v>0</v>
      </c>
      <c r="E19" s="7">
        <v>2683115344</v>
      </c>
      <c r="F19" s="8">
        <v>2683115344</v>
      </c>
      <c r="G19" s="8">
        <v>809034709</v>
      </c>
      <c r="H19" s="8">
        <v>63628831</v>
      </c>
      <c r="I19" s="8">
        <v>12968257</v>
      </c>
      <c r="J19" s="8">
        <v>885631797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885631797</v>
      </c>
      <c r="X19" s="8">
        <v>784744210</v>
      </c>
      <c r="Y19" s="8">
        <v>100887587</v>
      </c>
      <c r="Z19" s="2">
        <v>12.86</v>
      </c>
      <c r="AA19" s="6">
        <v>2683115344</v>
      </c>
    </row>
    <row r="20" spans="1:27" ht="13.5">
      <c r="A20" s="27" t="s">
        <v>47</v>
      </c>
      <c r="B20" s="33"/>
      <c r="C20" s="6">
        <v>96646706</v>
      </c>
      <c r="D20" s="6">
        <v>0</v>
      </c>
      <c r="E20" s="7">
        <v>1534524150</v>
      </c>
      <c r="F20" s="30">
        <v>1534524150</v>
      </c>
      <c r="G20" s="30">
        <v>3348837</v>
      </c>
      <c r="H20" s="30">
        <v>499507125</v>
      </c>
      <c r="I20" s="30">
        <v>9856077</v>
      </c>
      <c r="J20" s="30">
        <v>512712039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512712039</v>
      </c>
      <c r="X20" s="30">
        <v>367598872</v>
      </c>
      <c r="Y20" s="30">
        <v>145113167</v>
      </c>
      <c r="Z20" s="31">
        <v>39.48</v>
      </c>
      <c r="AA20" s="32">
        <v>1534524150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5000000</v>
      </c>
      <c r="F21" s="8">
        <v>5000000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5000000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23548606841</v>
      </c>
      <c r="D22" s="37">
        <f>SUM(D5:D21)</f>
        <v>0</v>
      </c>
      <c r="E22" s="38">
        <f t="shared" si="0"/>
        <v>26310700762</v>
      </c>
      <c r="F22" s="39">
        <f t="shared" si="0"/>
        <v>26310700762</v>
      </c>
      <c r="G22" s="39">
        <f t="shared" si="0"/>
        <v>2748100829</v>
      </c>
      <c r="H22" s="39">
        <f t="shared" si="0"/>
        <v>2607732874</v>
      </c>
      <c r="I22" s="39">
        <f t="shared" si="0"/>
        <v>2121583949</v>
      </c>
      <c r="J22" s="39">
        <f t="shared" si="0"/>
        <v>7477417652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7477417652</v>
      </c>
      <c r="X22" s="39">
        <f t="shared" si="0"/>
        <v>6835636337</v>
      </c>
      <c r="Y22" s="39">
        <f t="shared" si="0"/>
        <v>641781315</v>
      </c>
      <c r="Z22" s="40">
        <f>+IF(X22&lt;&gt;0,+(Y22/X22)*100,0)</f>
        <v>9.388757437638391</v>
      </c>
      <c r="AA22" s="37">
        <f>SUM(AA5:AA21)</f>
        <v>26310700762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4766617617</v>
      </c>
      <c r="D25" s="6">
        <v>0</v>
      </c>
      <c r="E25" s="7">
        <v>5446787652</v>
      </c>
      <c r="F25" s="8">
        <v>5446787652</v>
      </c>
      <c r="G25" s="8">
        <v>420172038</v>
      </c>
      <c r="H25" s="8">
        <v>405121050</v>
      </c>
      <c r="I25" s="8">
        <v>414276596</v>
      </c>
      <c r="J25" s="8">
        <v>1239569684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1239569684</v>
      </c>
      <c r="X25" s="8">
        <v>1276483664</v>
      </c>
      <c r="Y25" s="8">
        <v>-36913980</v>
      </c>
      <c r="Z25" s="2">
        <v>-2.89</v>
      </c>
      <c r="AA25" s="6">
        <v>5446787652</v>
      </c>
    </row>
    <row r="26" spans="1:27" ht="13.5">
      <c r="A26" s="29" t="s">
        <v>52</v>
      </c>
      <c r="B26" s="28"/>
      <c r="C26" s="6">
        <v>94141267</v>
      </c>
      <c r="D26" s="6">
        <v>0</v>
      </c>
      <c r="E26" s="7">
        <v>101918572</v>
      </c>
      <c r="F26" s="8">
        <v>101918572</v>
      </c>
      <c r="G26" s="8">
        <v>7875275</v>
      </c>
      <c r="H26" s="8">
        <v>7865718</v>
      </c>
      <c r="I26" s="8">
        <v>7865718</v>
      </c>
      <c r="J26" s="8">
        <v>23606711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23606711</v>
      </c>
      <c r="X26" s="8">
        <v>22400555</v>
      </c>
      <c r="Y26" s="8">
        <v>1206156</v>
      </c>
      <c r="Z26" s="2">
        <v>5.38</v>
      </c>
      <c r="AA26" s="6">
        <v>101918572</v>
      </c>
    </row>
    <row r="27" spans="1:27" ht="13.5">
      <c r="A27" s="29" t="s">
        <v>53</v>
      </c>
      <c r="B27" s="28"/>
      <c r="C27" s="6">
        <v>1343750066</v>
      </c>
      <c r="D27" s="6">
        <v>0</v>
      </c>
      <c r="E27" s="7">
        <v>1230204146</v>
      </c>
      <c r="F27" s="8">
        <v>1230204146</v>
      </c>
      <c r="G27" s="8">
        <v>102517011</v>
      </c>
      <c r="H27" s="8">
        <v>102517011</v>
      </c>
      <c r="I27" s="8">
        <v>102517011</v>
      </c>
      <c r="J27" s="8">
        <v>307551033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307551033</v>
      </c>
      <c r="X27" s="8">
        <v>321482728</v>
      </c>
      <c r="Y27" s="8">
        <v>-13931695</v>
      </c>
      <c r="Z27" s="2">
        <v>-4.33</v>
      </c>
      <c r="AA27" s="6">
        <v>1230204146</v>
      </c>
    </row>
    <row r="28" spans="1:27" ht="13.5">
      <c r="A28" s="29" t="s">
        <v>54</v>
      </c>
      <c r="B28" s="28"/>
      <c r="C28" s="6">
        <v>1919699925</v>
      </c>
      <c r="D28" s="6">
        <v>0</v>
      </c>
      <c r="E28" s="7">
        <v>1431820255</v>
      </c>
      <c r="F28" s="8">
        <v>1431820255</v>
      </c>
      <c r="G28" s="8">
        <v>-29184804</v>
      </c>
      <c r="H28" s="8">
        <v>267821510</v>
      </c>
      <c r="I28" s="8">
        <v>119318353</v>
      </c>
      <c r="J28" s="8">
        <v>357955059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357955059</v>
      </c>
      <c r="X28" s="8">
        <v>343636860</v>
      </c>
      <c r="Y28" s="8">
        <v>14318199</v>
      </c>
      <c r="Z28" s="2">
        <v>4.17</v>
      </c>
      <c r="AA28" s="6">
        <v>1431820255</v>
      </c>
    </row>
    <row r="29" spans="1:27" ht="13.5">
      <c r="A29" s="29" t="s">
        <v>55</v>
      </c>
      <c r="B29" s="28"/>
      <c r="C29" s="6">
        <v>572960410</v>
      </c>
      <c r="D29" s="6">
        <v>0</v>
      </c>
      <c r="E29" s="7">
        <v>706964374</v>
      </c>
      <c r="F29" s="8">
        <v>706964374</v>
      </c>
      <c r="G29" s="8">
        <v>43032000</v>
      </c>
      <c r="H29" s="8">
        <v>20390635</v>
      </c>
      <c r="I29" s="8">
        <v>53099871</v>
      </c>
      <c r="J29" s="8">
        <v>116522506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116522506</v>
      </c>
      <c r="X29" s="8">
        <v>12613973</v>
      </c>
      <c r="Y29" s="8">
        <v>103908533</v>
      </c>
      <c r="Z29" s="2">
        <v>823.76</v>
      </c>
      <c r="AA29" s="6">
        <v>706964374</v>
      </c>
    </row>
    <row r="30" spans="1:27" ht="13.5">
      <c r="A30" s="29" t="s">
        <v>56</v>
      </c>
      <c r="B30" s="28"/>
      <c r="C30" s="6">
        <v>9485710668</v>
      </c>
      <c r="D30" s="6">
        <v>0</v>
      </c>
      <c r="E30" s="7">
        <v>10290877077</v>
      </c>
      <c r="F30" s="8">
        <v>10290877077</v>
      </c>
      <c r="G30" s="8">
        <v>1240615634</v>
      </c>
      <c r="H30" s="8">
        <v>1075175099</v>
      </c>
      <c r="I30" s="8">
        <v>775998011</v>
      </c>
      <c r="J30" s="8">
        <v>3091788744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3091788744</v>
      </c>
      <c r="X30" s="8">
        <v>3098805982</v>
      </c>
      <c r="Y30" s="8">
        <v>-7017238</v>
      </c>
      <c r="Z30" s="2">
        <v>-0.23</v>
      </c>
      <c r="AA30" s="6">
        <v>10290877077</v>
      </c>
    </row>
    <row r="31" spans="1:27" ht="13.5">
      <c r="A31" s="29" t="s">
        <v>57</v>
      </c>
      <c r="B31" s="28"/>
      <c r="C31" s="6">
        <v>2001801054</v>
      </c>
      <c r="D31" s="6">
        <v>0</v>
      </c>
      <c r="E31" s="7">
        <v>2355213526</v>
      </c>
      <c r="F31" s="8">
        <v>2355213526</v>
      </c>
      <c r="G31" s="8">
        <v>75309196</v>
      </c>
      <c r="H31" s="8">
        <v>111581231</v>
      </c>
      <c r="I31" s="8">
        <v>137554094</v>
      </c>
      <c r="J31" s="8">
        <v>324444521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324444521</v>
      </c>
      <c r="X31" s="8">
        <v>518146976</v>
      </c>
      <c r="Y31" s="8">
        <v>-193702455</v>
      </c>
      <c r="Z31" s="2">
        <v>-37.38</v>
      </c>
      <c r="AA31" s="6">
        <v>2355213526</v>
      </c>
    </row>
    <row r="32" spans="1:27" ht="13.5">
      <c r="A32" s="29" t="s">
        <v>58</v>
      </c>
      <c r="B32" s="28"/>
      <c r="C32" s="6">
        <v>685924859</v>
      </c>
      <c r="D32" s="6">
        <v>0</v>
      </c>
      <c r="E32" s="7">
        <v>902139256</v>
      </c>
      <c r="F32" s="8">
        <v>902139256</v>
      </c>
      <c r="G32" s="8">
        <v>445411</v>
      </c>
      <c r="H32" s="8">
        <v>25673516</v>
      </c>
      <c r="I32" s="8">
        <v>55702483</v>
      </c>
      <c r="J32" s="8">
        <v>81821410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81821410</v>
      </c>
      <c r="X32" s="8">
        <v>153363674</v>
      </c>
      <c r="Y32" s="8">
        <v>-71542264</v>
      </c>
      <c r="Z32" s="2">
        <v>-46.65</v>
      </c>
      <c r="AA32" s="6">
        <v>902139256</v>
      </c>
    </row>
    <row r="33" spans="1:27" ht="13.5">
      <c r="A33" s="29" t="s">
        <v>59</v>
      </c>
      <c r="B33" s="28"/>
      <c r="C33" s="6">
        <v>1065771012</v>
      </c>
      <c r="D33" s="6">
        <v>0</v>
      </c>
      <c r="E33" s="7">
        <v>1048821207</v>
      </c>
      <c r="F33" s="8">
        <v>1048821207</v>
      </c>
      <c r="G33" s="8">
        <v>22133528</v>
      </c>
      <c r="H33" s="8">
        <v>101890570</v>
      </c>
      <c r="I33" s="8">
        <v>65894825</v>
      </c>
      <c r="J33" s="8">
        <v>189918923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189918923</v>
      </c>
      <c r="X33" s="8">
        <v>222037231</v>
      </c>
      <c r="Y33" s="8">
        <v>-32118308</v>
      </c>
      <c r="Z33" s="2">
        <v>-14.47</v>
      </c>
      <c r="AA33" s="6">
        <v>1048821207</v>
      </c>
    </row>
    <row r="34" spans="1:27" ht="13.5">
      <c r="A34" s="29" t="s">
        <v>60</v>
      </c>
      <c r="B34" s="28"/>
      <c r="C34" s="6">
        <v>1250543052</v>
      </c>
      <c r="D34" s="6">
        <v>0</v>
      </c>
      <c r="E34" s="7">
        <v>2655071417</v>
      </c>
      <c r="F34" s="8">
        <v>2655071417</v>
      </c>
      <c r="G34" s="8">
        <v>37628147</v>
      </c>
      <c r="H34" s="8">
        <v>81787411</v>
      </c>
      <c r="I34" s="8">
        <v>135481837</v>
      </c>
      <c r="J34" s="8">
        <v>254897395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254897395</v>
      </c>
      <c r="X34" s="8">
        <v>584115712</v>
      </c>
      <c r="Y34" s="8">
        <v>-329218317</v>
      </c>
      <c r="Z34" s="2">
        <v>-56.36</v>
      </c>
      <c r="AA34" s="6">
        <v>2655071417</v>
      </c>
    </row>
    <row r="35" spans="1:27" ht="13.5">
      <c r="A35" s="27" t="s">
        <v>61</v>
      </c>
      <c r="B35" s="33"/>
      <c r="C35" s="6">
        <v>720777</v>
      </c>
      <c r="D35" s="6">
        <v>0</v>
      </c>
      <c r="E35" s="7">
        <v>25000000</v>
      </c>
      <c r="F35" s="8">
        <v>25000000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25000000</v>
      </c>
    </row>
    <row r="36" spans="1:27" ht="12.75">
      <c r="A36" s="44" t="s">
        <v>62</v>
      </c>
      <c r="B36" s="36"/>
      <c r="C36" s="37">
        <f aca="true" t="shared" si="1" ref="C36:Y36">SUM(C25:C35)</f>
        <v>23187640707</v>
      </c>
      <c r="D36" s="37">
        <f>SUM(D25:D35)</f>
        <v>0</v>
      </c>
      <c r="E36" s="38">
        <f t="shared" si="1"/>
        <v>26194817482</v>
      </c>
      <c r="F36" s="39">
        <f t="shared" si="1"/>
        <v>26194817482</v>
      </c>
      <c r="G36" s="39">
        <f t="shared" si="1"/>
        <v>1920543436</v>
      </c>
      <c r="H36" s="39">
        <f t="shared" si="1"/>
        <v>2199823751</v>
      </c>
      <c r="I36" s="39">
        <f t="shared" si="1"/>
        <v>1867708799</v>
      </c>
      <c r="J36" s="39">
        <f t="shared" si="1"/>
        <v>5988075986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5988075986</v>
      </c>
      <c r="X36" s="39">
        <f t="shared" si="1"/>
        <v>6553087355</v>
      </c>
      <c r="Y36" s="39">
        <f t="shared" si="1"/>
        <v>-565011369</v>
      </c>
      <c r="Z36" s="40">
        <f>+IF(X36&lt;&gt;0,+(Y36/X36)*100,0)</f>
        <v>-8.622063744791939</v>
      </c>
      <c r="AA36" s="37">
        <f>SUM(AA25:AA35)</f>
        <v>26194817482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360966134</v>
      </c>
      <c r="D38" s="50">
        <f>+D22-D36</f>
        <v>0</v>
      </c>
      <c r="E38" s="51">
        <f t="shared" si="2"/>
        <v>115883280</v>
      </c>
      <c r="F38" s="52">
        <f t="shared" si="2"/>
        <v>115883280</v>
      </c>
      <c r="G38" s="52">
        <f t="shared" si="2"/>
        <v>827557393</v>
      </c>
      <c r="H38" s="52">
        <f t="shared" si="2"/>
        <v>407909123</v>
      </c>
      <c r="I38" s="52">
        <f t="shared" si="2"/>
        <v>253875150</v>
      </c>
      <c r="J38" s="52">
        <f t="shared" si="2"/>
        <v>1489341666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1489341666</v>
      </c>
      <c r="X38" s="52">
        <f>IF(F22=F36,0,X22-X36)</f>
        <v>282548982</v>
      </c>
      <c r="Y38" s="52">
        <f t="shared" si="2"/>
        <v>1206792684</v>
      </c>
      <c r="Z38" s="53">
        <f>+IF(X38&lt;&gt;0,+(Y38/X38)*100,0)</f>
        <v>427.1091955305647</v>
      </c>
      <c r="AA38" s="50">
        <f>+AA22-AA36</f>
        <v>115883280</v>
      </c>
    </row>
    <row r="39" spans="1:27" ht="13.5">
      <c r="A39" s="27" t="s">
        <v>64</v>
      </c>
      <c r="B39" s="33"/>
      <c r="C39" s="6">
        <v>1516156548</v>
      </c>
      <c r="D39" s="6">
        <v>0</v>
      </c>
      <c r="E39" s="7">
        <v>2003181134</v>
      </c>
      <c r="F39" s="8">
        <v>2003181134</v>
      </c>
      <c r="G39" s="8">
        <v>0</v>
      </c>
      <c r="H39" s="8">
        <v>45514626</v>
      </c>
      <c r="I39" s="8">
        <v>135876389</v>
      </c>
      <c r="J39" s="8">
        <v>181391015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181391015</v>
      </c>
      <c r="X39" s="8">
        <v>480823473</v>
      </c>
      <c r="Y39" s="8">
        <v>-299432458</v>
      </c>
      <c r="Z39" s="2">
        <v>-62.27</v>
      </c>
      <c r="AA39" s="6">
        <v>2003181134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-113000000</v>
      </c>
      <c r="F41" s="8">
        <v>-113000000</v>
      </c>
      <c r="G41" s="55">
        <v>-9416667</v>
      </c>
      <c r="H41" s="55">
        <v>-9416667</v>
      </c>
      <c r="I41" s="55">
        <v>-9416667</v>
      </c>
      <c r="J41" s="8">
        <v>-28250001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-28250001</v>
      </c>
      <c r="X41" s="8">
        <v>-28200000</v>
      </c>
      <c r="Y41" s="55">
        <v>-50001</v>
      </c>
      <c r="Z41" s="56">
        <v>0.18</v>
      </c>
      <c r="AA41" s="57">
        <v>-113000000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1877122682</v>
      </c>
      <c r="D42" s="59">
        <f>SUM(D38:D41)</f>
        <v>0</v>
      </c>
      <c r="E42" s="60">
        <f t="shared" si="3"/>
        <v>2006064414</v>
      </c>
      <c r="F42" s="61">
        <f t="shared" si="3"/>
        <v>2006064414</v>
      </c>
      <c r="G42" s="61">
        <f t="shared" si="3"/>
        <v>818140726</v>
      </c>
      <c r="H42" s="61">
        <f t="shared" si="3"/>
        <v>444007082</v>
      </c>
      <c r="I42" s="61">
        <f t="shared" si="3"/>
        <v>380334872</v>
      </c>
      <c r="J42" s="61">
        <f t="shared" si="3"/>
        <v>1642482680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1642482680</v>
      </c>
      <c r="X42" s="61">
        <f t="shared" si="3"/>
        <v>735172455</v>
      </c>
      <c r="Y42" s="61">
        <f t="shared" si="3"/>
        <v>907310225</v>
      </c>
      <c r="Z42" s="62">
        <f>+IF(X42&lt;&gt;0,+(Y42/X42)*100,0)</f>
        <v>123.41461092962194</v>
      </c>
      <c r="AA42" s="59">
        <f>SUM(AA38:AA41)</f>
        <v>2006064414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1877122682</v>
      </c>
      <c r="D44" s="67">
        <f>+D42-D43</f>
        <v>0</v>
      </c>
      <c r="E44" s="68">
        <f t="shared" si="4"/>
        <v>2006064414</v>
      </c>
      <c r="F44" s="69">
        <f t="shared" si="4"/>
        <v>2006064414</v>
      </c>
      <c r="G44" s="69">
        <f t="shared" si="4"/>
        <v>818140726</v>
      </c>
      <c r="H44" s="69">
        <f t="shared" si="4"/>
        <v>444007082</v>
      </c>
      <c r="I44" s="69">
        <f t="shared" si="4"/>
        <v>380334872</v>
      </c>
      <c r="J44" s="69">
        <f t="shared" si="4"/>
        <v>1642482680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1642482680</v>
      </c>
      <c r="X44" s="69">
        <f t="shared" si="4"/>
        <v>735172455</v>
      </c>
      <c r="Y44" s="69">
        <f t="shared" si="4"/>
        <v>907310225</v>
      </c>
      <c r="Z44" s="70">
        <f>+IF(X44&lt;&gt;0,+(Y44/X44)*100,0)</f>
        <v>123.41461092962194</v>
      </c>
      <c r="AA44" s="67">
        <f>+AA42-AA43</f>
        <v>2006064414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1877122682</v>
      </c>
      <c r="D46" s="59">
        <f>SUM(D44:D45)</f>
        <v>0</v>
      </c>
      <c r="E46" s="60">
        <f t="shared" si="5"/>
        <v>2006064414</v>
      </c>
      <c r="F46" s="61">
        <f t="shared" si="5"/>
        <v>2006064414</v>
      </c>
      <c r="G46" s="61">
        <f t="shared" si="5"/>
        <v>818140726</v>
      </c>
      <c r="H46" s="61">
        <f t="shared" si="5"/>
        <v>444007082</v>
      </c>
      <c r="I46" s="61">
        <f t="shared" si="5"/>
        <v>380334872</v>
      </c>
      <c r="J46" s="61">
        <f t="shared" si="5"/>
        <v>1642482680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1642482680</v>
      </c>
      <c r="X46" s="61">
        <f t="shared" si="5"/>
        <v>735172455</v>
      </c>
      <c r="Y46" s="61">
        <f t="shared" si="5"/>
        <v>907310225</v>
      </c>
      <c r="Z46" s="62">
        <f>+IF(X46&lt;&gt;0,+(Y46/X46)*100,0)</f>
        <v>123.41461092962194</v>
      </c>
      <c r="AA46" s="59">
        <f>SUM(AA44:AA45)</f>
        <v>2006064414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1877122682</v>
      </c>
      <c r="D48" s="75">
        <f>SUM(D46:D47)</f>
        <v>0</v>
      </c>
      <c r="E48" s="76">
        <f t="shared" si="6"/>
        <v>2006064414</v>
      </c>
      <c r="F48" s="77">
        <f t="shared" si="6"/>
        <v>2006064414</v>
      </c>
      <c r="G48" s="77">
        <f t="shared" si="6"/>
        <v>818140726</v>
      </c>
      <c r="H48" s="78">
        <f t="shared" si="6"/>
        <v>444007082</v>
      </c>
      <c r="I48" s="78">
        <f t="shared" si="6"/>
        <v>380334872</v>
      </c>
      <c r="J48" s="78">
        <f t="shared" si="6"/>
        <v>1642482680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1642482680</v>
      </c>
      <c r="X48" s="78">
        <f t="shared" si="6"/>
        <v>735172455</v>
      </c>
      <c r="Y48" s="78">
        <f t="shared" si="6"/>
        <v>907310225</v>
      </c>
      <c r="Z48" s="79">
        <f>+IF(X48&lt;&gt;0,+(Y48/X48)*100,0)</f>
        <v>123.41461092962194</v>
      </c>
      <c r="AA48" s="80">
        <f>SUM(AA46:AA47)</f>
        <v>2006064414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62195000</v>
      </c>
      <c r="F5" s="8">
        <v>62195000</v>
      </c>
      <c r="G5" s="8">
        <v>10478145</v>
      </c>
      <c r="H5" s="8">
        <v>35184343</v>
      </c>
      <c r="I5" s="8">
        <v>18199635</v>
      </c>
      <c r="J5" s="8">
        <v>63862123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63862123</v>
      </c>
      <c r="X5" s="8">
        <v>15549000</v>
      </c>
      <c r="Y5" s="8">
        <v>48313123</v>
      </c>
      <c r="Z5" s="2">
        <v>310.72</v>
      </c>
      <c r="AA5" s="6">
        <v>62195000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86500440</v>
      </c>
      <c r="F7" s="8">
        <v>86500440</v>
      </c>
      <c r="G7" s="8">
        <v>9975979</v>
      </c>
      <c r="H7" s="8">
        <v>10372642</v>
      </c>
      <c r="I7" s="8">
        <v>8795582</v>
      </c>
      <c r="J7" s="8">
        <v>29144203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29144203</v>
      </c>
      <c r="X7" s="8">
        <v>23846000</v>
      </c>
      <c r="Y7" s="8">
        <v>5298203</v>
      </c>
      <c r="Z7" s="2">
        <v>22.22</v>
      </c>
      <c r="AA7" s="6">
        <v>86500440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111632400</v>
      </c>
      <c r="F8" s="8">
        <v>111632400</v>
      </c>
      <c r="G8" s="8">
        <v>11091097</v>
      </c>
      <c r="H8" s="8">
        <v>12054753</v>
      </c>
      <c r="I8" s="8">
        <v>14938894</v>
      </c>
      <c r="J8" s="8">
        <v>38084744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38084744</v>
      </c>
      <c r="X8" s="8">
        <v>28890000</v>
      </c>
      <c r="Y8" s="8">
        <v>9194744</v>
      </c>
      <c r="Z8" s="2">
        <v>31.83</v>
      </c>
      <c r="AA8" s="6">
        <v>111632400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16132000</v>
      </c>
      <c r="F9" s="8">
        <v>16132000</v>
      </c>
      <c r="G9" s="8">
        <v>1894268</v>
      </c>
      <c r="H9" s="8">
        <v>2050816</v>
      </c>
      <c r="I9" s="8">
        <v>2839109</v>
      </c>
      <c r="J9" s="8">
        <v>6784193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6784193</v>
      </c>
      <c r="X9" s="8">
        <v>4014000</v>
      </c>
      <c r="Y9" s="8">
        <v>2770193</v>
      </c>
      <c r="Z9" s="2">
        <v>69.01</v>
      </c>
      <c r="AA9" s="6">
        <v>16132000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15031000</v>
      </c>
      <c r="F10" s="30">
        <v>15031000</v>
      </c>
      <c r="G10" s="30">
        <v>0</v>
      </c>
      <c r="H10" s="30">
        <v>1303760</v>
      </c>
      <c r="I10" s="30">
        <v>1165409</v>
      </c>
      <c r="J10" s="30">
        <v>2469169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2469169</v>
      </c>
      <c r="X10" s="30">
        <v>3884000</v>
      </c>
      <c r="Y10" s="30">
        <v>-1414831</v>
      </c>
      <c r="Z10" s="31">
        <v>-36.43</v>
      </c>
      <c r="AA10" s="32">
        <v>15031000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423000</v>
      </c>
      <c r="F12" s="8">
        <v>423000</v>
      </c>
      <c r="G12" s="8">
        <v>43067</v>
      </c>
      <c r="H12" s="8">
        <v>27379</v>
      </c>
      <c r="I12" s="8">
        <v>32334</v>
      </c>
      <c r="J12" s="8">
        <v>102780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102780</v>
      </c>
      <c r="X12" s="8">
        <v>124000</v>
      </c>
      <c r="Y12" s="8">
        <v>-21220</v>
      </c>
      <c r="Z12" s="2">
        <v>-17.11</v>
      </c>
      <c r="AA12" s="6">
        <v>423000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500000</v>
      </c>
      <c r="F13" s="8">
        <v>500000</v>
      </c>
      <c r="G13" s="8">
        <v>39686</v>
      </c>
      <c r="H13" s="8">
        <v>0</v>
      </c>
      <c r="I13" s="8">
        <v>-238222</v>
      </c>
      <c r="J13" s="8">
        <v>-198536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-198536</v>
      </c>
      <c r="X13" s="8">
        <v>125000</v>
      </c>
      <c r="Y13" s="8">
        <v>-323536</v>
      </c>
      <c r="Z13" s="2">
        <v>-258.83</v>
      </c>
      <c r="AA13" s="6">
        <v>500000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7400000</v>
      </c>
      <c r="F16" s="8">
        <v>7400000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1705000</v>
      </c>
      <c r="Y16" s="8">
        <v>-1705000</v>
      </c>
      <c r="Z16" s="2">
        <v>-100</v>
      </c>
      <c r="AA16" s="6">
        <v>7400000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5500000</v>
      </c>
      <c r="F17" s="8">
        <v>5500000</v>
      </c>
      <c r="G17" s="8">
        <v>0</v>
      </c>
      <c r="H17" s="8">
        <v>114</v>
      </c>
      <c r="I17" s="8">
        <v>57</v>
      </c>
      <c r="J17" s="8">
        <v>171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171</v>
      </c>
      <c r="X17" s="8">
        <v>1388000</v>
      </c>
      <c r="Y17" s="8">
        <v>-1387829</v>
      </c>
      <c r="Z17" s="2">
        <v>-99.99</v>
      </c>
      <c r="AA17" s="6">
        <v>5500000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5886000</v>
      </c>
      <c r="F18" s="8">
        <v>5886000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1579000</v>
      </c>
      <c r="Y18" s="8">
        <v>-1579000</v>
      </c>
      <c r="Z18" s="2">
        <v>-100</v>
      </c>
      <c r="AA18" s="6">
        <v>5886000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125884000</v>
      </c>
      <c r="F19" s="8">
        <v>125884000</v>
      </c>
      <c r="G19" s="8">
        <v>45100665</v>
      </c>
      <c r="H19" s="8">
        <v>0</v>
      </c>
      <c r="I19" s="8">
        <v>0</v>
      </c>
      <c r="J19" s="8">
        <v>45100665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45100665</v>
      </c>
      <c r="X19" s="8">
        <v>44000000</v>
      </c>
      <c r="Y19" s="8">
        <v>1100665</v>
      </c>
      <c r="Z19" s="2">
        <v>2.5</v>
      </c>
      <c r="AA19" s="6">
        <v>125884000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37173040</v>
      </c>
      <c r="F20" s="30">
        <v>37173040</v>
      </c>
      <c r="G20" s="30">
        <v>2569498</v>
      </c>
      <c r="H20" s="30">
        <v>151709</v>
      </c>
      <c r="I20" s="30">
        <v>119302</v>
      </c>
      <c r="J20" s="30">
        <v>2840509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2840509</v>
      </c>
      <c r="X20" s="30">
        <v>13098000</v>
      </c>
      <c r="Y20" s="30">
        <v>-10257491</v>
      </c>
      <c r="Z20" s="31">
        <v>-78.31</v>
      </c>
      <c r="AA20" s="32">
        <v>37173040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474256880</v>
      </c>
      <c r="F22" s="39">
        <f t="shared" si="0"/>
        <v>474256880</v>
      </c>
      <c r="G22" s="39">
        <f t="shared" si="0"/>
        <v>81192405</v>
      </c>
      <c r="H22" s="39">
        <f t="shared" si="0"/>
        <v>61145516</v>
      </c>
      <c r="I22" s="39">
        <f t="shared" si="0"/>
        <v>45852100</v>
      </c>
      <c r="J22" s="39">
        <f t="shared" si="0"/>
        <v>188190021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188190021</v>
      </c>
      <c r="X22" s="39">
        <f t="shared" si="0"/>
        <v>138202000</v>
      </c>
      <c r="Y22" s="39">
        <f t="shared" si="0"/>
        <v>49988021</v>
      </c>
      <c r="Z22" s="40">
        <f>+IF(X22&lt;&gt;0,+(Y22/X22)*100,0)</f>
        <v>36.17025875168232</v>
      </c>
      <c r="AA22" s="37">
        <f>SUM(AA5:AA21)</f>
        <v>474256880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136495000</v>
      </c>
      <c r="F25" s="8">
        <v>136495000</v>
      </c>
      <c r="G25" s="8">
        <v>10280250</v>
      </c>
      <c r="H25" s="8">
        <v>10791047</v>
      </c>
      <c r="I25" s="8">
        <v>11592114</v>
      </c>
      <c r="J25" s="8">
        <v>32663411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32663411</v>
      </c>
      <c r="X25" s="8">
        <v>31800000</v>
      </c>
      <c r="Y25" s="8">
        <v>863411</v>
      </c>
      <c r="Z25" s="2">
        <v>2.72</v>
      </c>
      <c r="AA25" s="6">
        <v>136495000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11626000</v>
      </c>
      <c r="F26" s="8">
        <v>11626000</v>
      </c>
      <c r="G26" s="8">
        <v>840097</v>
      </c>
      <c r="H26" s="8">
        <v>508768</v>
      </c>
      <c r="I26" s="8">
        <v>508768</v>
      </c>
      <c r="J26" s="8">
        <v>1857633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1857633</v>
      </c>
      <c r="X26" s="8">
        <v>2907000</v>
      </c>
      <c r="Y26" s="8">
        <v>-1049367</v>
      </c>
      <c r="Z26" s="2">
        <v>-36.1</v>
      </c>
      <c r="AA26" s="6">
        <v>11626000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75000000</v>
      </c>
      <c r="F27" s="8">
        <v>75000000</v>
      </c>
      <c r="G27" s="8">
        <v>601522</v>
      </c>
      <c r="H27" s="8">
        <v>360891</v>
      </c>
      <c r="I27" s="8">
        <v>358233</v>
      </c>
      <c r="J27" s="8">
        <v>1320646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1320646</v>
      </c>
      <c r="X27" s="8">
        <v>18750000</v>
      </c>
      <c r="Y27" s="8">
        <v>-17429354</v>
      </c>
      <c r="Z27" s="2">
        <v>-92.96</v>
      </c>
      <c r="AA27" s="6">
        <v>75000000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117500000</v>
      </c>
      <c r="F28" s="8">
        <v>117500000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29376000</v>
      </c>
      <c r="Y28" s="8">
        <v>-29376000</v>
      </c>
      <c r="Z28" s="2">
        <v>-100</v>
      </c>
      <c r="AA28" s="6">
        <v>117500000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1835909</v>
      </c>
      <c r="F29" s="8">
        <v>1835909</v>
      </c>
      <c r="G29" s="8">
        <v>835857</v>
      </c>
      <c r="H29" s="8">
        <v>204961</v>
      </c>
      <c r="I29" s="8">
        <v>969859</v>
      </c>
      <c r="J29" s="8">
        <v>2010677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2010677</v>
      </c>
      <c r="X29" s="8">
        <v>459000</v>
      </c>
      <c r="Y29" s="8">
        <v>1551677</v>
      </c>
      <c r="Z29" s="2">
        <v>338.06</v>
      </c>
      <c r="AA29" s="6">
        <v>1835909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173807055</v>
      </c>
      <c r="F30" s="8">
        <v>173807055</v>
      </c>
      <c r="G30" s="8">
        <v>18261720</v>
      </c>
      <c r="H30" s="8">
        <v>12165730</v>
      </c>
      <c r="I30" s="8">
        <v>18757106</v>
      </c>
      <c r="J30" s="8">
        <v>49184556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49184556</v>
      </c>
      <c r="X30" s="8">
        <v>40432000</v>
      </c>
      <c r="Y30" s="8">
        <v>8752556</v>
      </c>
      <c r="Z30" s="2">
        <v>21.65</v>
      </c>
      <c r="AA30" s="6">
        <v>173807055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455000</v>
      </c>
      <c r="F31" s="8">
        <v>455000</v>
      </c>
      <c r="G31" s="8">
        <v>90145</v>
      </c>
      <c r="H31" s="8">
        <v>0</v>
      </c>
      <c r="I31" s="8">
        <v>0</v>
      </c>
      <c r="J31" s="8">
        <v>90145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90145</v>
      </c>
      <c r="X31" s="8">
        <v>114000</v>
      </c>
      <c r="Y31" s="8">
        <v>-23855</v>
      </c>
      <c r="Z31" s="2">
        <v>-20.93</v>
      </c>
      <c r="AA31" s="6">
        <v>455000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14900000</v>
      </c>
      <c r="F32" s="8">
        <v>14900000</v>
      </c>
      <c r="G32" s="8">
        <v>551064</v>
      </c>
      <c r="H32" s="8">
        <v>34436</v>
      </c>
      <c r="I32" s="8">
        <v>41772</v>
      </c>
      <c r="J32" s="8">
        <v>627272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627272</v>
      </c>
      <c r="X32" s="8">
        <v>3726000</v>
      </c>
      <c r="Y32" s="8">
        <v>-3098728</v>
      </c>
      <c r="Z32" s="2">
        <v>-83.17</v>
      </c>
      <c r="AA32" s="6">
        <v>14900000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38277000</v>
      </c>
      <c r="F34" s="8">
        <v>38277000</v>
      </c>
      <c r="G34" s="8">
        <v>1035641</v>
      </c>
      <c r="H34" s="8">
        <v>5004660</v>
      </c>
      <c r="I34" s="8">
        <v>8160446</v>
      </c>
      <c r="J34" s="8">
        <v>14200747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14200747</v>
      </c>
      <c r="X34" s="8">
        <v>9090000</v>
      </c>
      <c r="Y34" s="8">
        <v>5110747</v>
      </c>
      <c r="Z34" s="2">
        <v>56.22</v>
      </c>
      <c r="AA34" s="6">
        <v>38277000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569895964</v>
      </c>
      <c r="F36" s="39">
        <f t="shared" si="1"/>
        <v>569895964</v>
      </c>
      <c r="G36" s="39">
        <f t="shared" si="1"/>
        <v>32496296</v>
      </c>
      <c r="H36" s="39">
        <f t="shared" si="1"/>
        <v>29070493</v>
      </c>
      <c r="I36" s="39">
        <f t="shared" si="1"/>
        <v>40388298</v>
      </c>
      <c r="J36" s="39">
        <f t="shared" si="1"/>
        <v>101955087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101955087</v>
      </c>
      <c r="X36" s="39">
        <f t="shared" si="1"/>
        <v>136654000</v>
      </c>
      <c r="Y36" s="39">
        <f t="shared" si="1"/>
        <v>-34698913</v>
      </c>
      <c r="Z36" s="40">
        <f>+IF(X36&lt;&gt;0,+(Y36/X36)*100,0)</f>
        <v>-25.391801923105067</v>
      </c>
      <c r="AA36" s="37">
        <f>SUM(AA25:AA35)</f>
        <v>569895964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-95639084</v>
      </c>
      <c r="F38" s="52">
        <f t="shared" si="2"/>
        <v>-95639084</v>
      </c>
      <c r="G38" s="52">
        <f t="shared" si="2"/>
        <v>48696109</v>
      </c>
      <c r="H38" s="52">
        <f t="shared" si="2"/>
        <v>32075023</v>
      </c>
      <c r="I38" s="52">
        <f t="shared" si="2"/>
        <v>5463802</v>
      </c>
      <c r="J38" s="52">
        <f t="shared" si="2"/>
        <v>86234934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86234934</v>
      </c>
      <c r="X38" s="52">
        <f>IF(F22=F36,0,X22-X36)</f>
        <v>1548000</v>
      </c>
      <c r="Y38" s="52">
        <f t="shared" si="2"/>
        <v>84686934</v>
      </c>
      <c r="Z38" s="53">
        <f>+IF(X38&lt;&gt;0,+(Y38/X38)*100,0)</f>
        <v>5470.732170542636</v>
      </c>
      <c r="AA38" s="50">
        <f>+AA22-AA36</f>
        <v>-95639084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-16760000</v>
      </c>
      <c r="F39" s="8">
        <v>-16760000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-3900000</v>
      </c>
      <c r="Y39" s="8">
        <v>3900000</v>
      </c>
      <c r="Z39" s="2">
        <v>-100</v>
      </c>
      <c r="AA39" s="6">
        <v>-16760000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-112399084</v>
      </c>
      <c r="F42" s="61">
        <f t="shared" si="3"/>
        <v>-112399084</v>
      </c>
      <c r="G42" s="61">
        <f t="shared" si="3"/>
        <v>48696109</v>
      </c>
      <c r="H42" s="61">
        <f t="shared" si="3"/>
        <v>32075023</v>
      </c>
      <c r="I42" s="61">
        <f t="shared" si="3"/>
        <v>5463802</v>
      </c>
      <c r="J42" s="61">
        <f t="shared" si="3"/>
        <v>86234934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86234934</v>
      </c>
      <c r="X42" s="61">
        <f t="shared" si="3"/>
        <v>-2352000</v>
      </c>
      <c r="Y42" s="61">
        <f t="shared" si="3"/>
        <v>88586934</v>
      </c>
      <c r="Z42" s="62">
        <f>+IF(X42&lt;&gt;0,+(Y42/X42)*100,0)</f>
        <v>-3766.4512755102037</v>
      </c>
      <c r="AA42" s="59">
        <f>SUM(AA38:AA41)</f>
        <v>-112399084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-112399084</v>
      </c>
      <c r="F44" s="69">
        <f t="shared" si="4"/>
        <v>-112399084</v>
      </c>
      <c r="G44" s="69">
        <f t="shared" si="4"/>
        <v>48696109</v>
      </c>
      <c r="H44" s="69">
        <f t="shared" si="4"/>
        <v>32075023</v>
      </c>
      <c r="I44" s="69">
        <f t="shared" si="4"/>
        <v>5463802</v>
      </c>
      <c r="J44" s="69">
        <f t="shared" si="4"/>
        <v>86234934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86234934</v>
      </c>
      <c r="X44" s="69">
        <f t="shared" si="4"/>
        <v>-2352000</v>
      </c>
      <c r="Y44" s="69">
        <f t="shared" si="4"/>
        <v>88586934</v>
      </c>
      <c r="Z44" s="70">
        <f>+IF(X44&lt;&gt;0,+(Y44/X44)*100,0)</f>
        <v>-3766.4512755102037</v>
      </c>
      <c r="AA44" s="67">
        <f>+AA42-AA43</f>
        <v>-112399084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-112399084</v>
      </c>
      <c r="F46" s="61">
        <f t="shared" si="5"/>
        <v>-112399084</v>
      </c>
      <c r="G46" s="61">
        <f t="shared" si="5"/>
        <v>48696109</v>
      </c>
      <c r="H46" s="61">
        <f t="shared" si="5"/>
        <v>32075023</v>
      </c>
      <c r="I46" s="61">
        <f t="shared" si="5"/>
        <v>5463802</v>
      </c>
      <c r="J46" s="61">
        <f t="shared" si="5"/>
        <v>86234934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86234934</v>
      </c>
      <c r="X46" s="61">
        <f t="shared" si="5"/>
        <v>-2352000</v>
      </c>
      <c r="Y46" s="61">
        <f t="shared" si="5"/>
        <v>88586934</v>
      </c>
      <c r="Z46" s="62">
        <f>+IF(X46&lt;&gt;0,+(Y46/X46)*100,0)</f>
        <v>-3766.4512755102037</v>
      </c>
      <c r="AA46" s="59">
        <f>SUM(AA44:AA45)</f>
        <v>-112399084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-112399084</v>
      </c>
      <c r="F48" s="77">
        <f t="shared" si="6"/>
        <v>-112399084</v>
      </c>
      <c r="G48" s="77">
        <f t="shared" si="6"/>
        <v>48696109</v>
      </c>
      <c r="H48" s="78">
        <f t="shared" si="6"/>
        <v>32075023</v>
      </c>
      <c r="I48" s="78">
        <f t="shared" si="6"/>
        <v>5463802</v>
      </c>
      <c r="J48" s="78">
        <f t="shared" si="6"/>
        <v>86234934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86234934</v>
      </c>
      <c r="X48" s="78">
        <f t="shared" si="6"/>
        <v>-2352000</v>
      </c>
      <c r="Y48" s="78">
        <f t="shared" si="6"/>
        <v>88586934</v>
      </c>
      <c r="Z48" s="79">
        <f>+IF(X48&lt;&gt;0,+(Y48/X48)*100,0)</f>
        <v>-3766.4512755102037</v>
      </c>
      <c r="AA48" s="80">
        <f>SUM(AA46:AA47)</f>
        <v>-112399084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267770905</v>
      </c>
      <c r="D5" s="6">
        <v>0</v>
      </c>
      <c r="E5" s="7">
        <v>293355761</v>
      </c>
      <c r="F5" s="8">
        <v>293355761</v>
      </c>
      <c r="G5" s="8">
        <v>24277439</v>
      </c>
      <c r="H5" s="8">
        <v>24235075</v>
      </c>
      <c r="I5" s="8">
        <v>24278734</v>
      </c>
      <c r="J5" s="8">
        <v>72791248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72791248</v>
      </c>
      <c r="X5" s="8">
        <v>73338939</v>
      </c>
      <c r="Y5" s="8">
        <v>-547691</v>
      </c>
      <c r="Z5" s="2">
        <v>-0.75</v>
      </c>
      <c r="AA5" s="6">
        <v>293355761</v>
      </c>
    </row>
    <row r="6" spans="1:27" ht="13.5">
      <c r="A6" s="27" t="s">
        <v>33</v>
      </c>
      <c r="B6" s="28"/>
      <c r="C6" s="6">
        <v>1666856</v>
      </c>
      <c r="D6" s="6">
        <v>0</v>
      </c>
      <c r="E6" s="7">
        <v>2292709</v>
      </c>
      <c r="F6" s="8">
        <v>2292709</v>
      </c>
      <c r="G6" s="8">
        <v>21460</v>
      </c>
      <c r="H6" s="8">
        <v>27564</v>
      </c>
      <c r="I6" s="8">
        <v>54658815</v>
      </c>
      <c r="J6" s="8">
        <v>54707839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54707839</v>
      </c>
      <c r="X6" s="8">
        <v>573177</v>
      </c>
      <c r="Y6" s="8">
        <v>54134662</v>
      </c>
      <c r="Z6" s="2">
        <v>9444.67</v>
      </c>
      <c r="AA6" s="6">
        <v>2292709</v>
      </c>
    </row>
    <row r="7" spans="1:27" ht="13.5">
      <c r="A7" s="29" t="s">
        <v>34</v>
      </c>
      <c r="B7" s="28"/>
      <c r="C7" s="6">
        <v>213867305</v>
      </c>
      <c r="D7" s="6">
        <v>0</v>
      </c>
      <c r="E7" s="7">
        <v>238920000</v>
      </c>
      <c r="F7" s="8">
        <v>238920000</v>
      </c>
      <c r="G7" s="8">
        <v>20206976</v>
      </c>
      <c r="H7" s="8">
        <v>22250955</v>
      </c>
      <c r="I7" s="8">
        <v>0</v>
      </c>
      <c r="J7" s="8">
        <v>42457931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42457931</v>
      </c>
      <c r="X7" s="8">
        <v>59730108</v>
      </c>
      <c r="Y7" s="8">
        <v>-17272177</v>
      </c>
      <c r="Z7" s="2">
        <v>-28.92</v>
      </c>
      <c r="AA7" s="6">
        <v>238920000</v>
      </c>
    </row>
    <row r="8" spans="1:27" ht="13.5">
      <c r="A8" s="29" t="s">
        <v>35</v>
      </c>
      <c r="B8" s="28"/>
      <c r="C8" s="6">
        <v>235800066</v>
      </c>
      <c r="D8" s="6">
        <v>0</v>
      </c>
      <c r="E8" s="7">
        <v>258285000</v>
      </c>
      <c r="F8" s="8">
        <v>258285000</v>
      </c>
      <c r="G8" s="8">
        <v>6971012</v>
      </c>
      <c r="H8" s="8">
        <v>23474398</v>
      </c>
      <c r="I8" s="8">
        <v>0</v>
      </c>
      <c r="J8" s="8">
        <v>30445410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30445410</v>
      </c>
      <c r="X8" s="8">
        <v>64571283</v>
      </c>
      <c r="Y8" s="8">
        <v>-34125873</v>
      </c>
      <c r="Z8" s="2">
        <v>-52.85</v>
      </c>
      <c r="AA8" s="6">
        <v>258285000</v>
      </c>
    </row>
    <row r="9" spans="1:27" ht="13.5">
      <c r="A9" s="29" t="s">
        <v>36</v>
      </c>
      <c r="B9" s="28"/>
      <c r="C9" s="6">
        <v>25229510</v>
      </c>
      <c r="D9" s="6">
        <v>0</v>
      </c>
      <c r="E9" s="7">
        <v>36398000</v>
      </c>
      <c r="F9" s="8">
        <v>36398000</v>
      </c>
      <c r="G9" s="8">
        <v>2636418</v>
      </c>
      <c r="H9" s="8">
        <v>2572897</v>
      </c>
      <c r="I9" s="8">
        <v>2868768</v>
      </c>
      <c r="J9" s="8">
        <v>8078083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8078083</v>
      </c>
      <c r="X9" s="8">
        <v>9099444</v>
      </c>
      <c r="Y9" s="8">
        <v>-1021361</v>
      </c>
      <c r="Z9" s="2">
        <v>-11.22</v>
      </c>
      <c r="AA9" s="6">
        <v>36398000</v>
      </c>
    </row>
    <row r="10" spans="1:27" ht="13.5">
      <c r="A10" s="29" t="s">
        <v>37</v>
      </c>
      <c r="B10" s="28"/>
      <c r="C10" s="6">
        <v>38543395</v>
      </c>
      <c r="D10" s="6">
        <v>0</v>
      </c>
      <c r="E10" s="7">
        <v>50225306</v>
      </c>
      <c r="F10" s="30">
        <v>50225306</v>
      </c>
      <c r="G10" s="30">
        <v>4227695</v>
      </c>
      <c r="H10" s="30">
        <v>4225334</v>
      </c>
      <c r="I10" s="30">
        <v>4222552</v>
      </c>
      <c r="J10" s="30">
        <v>12675581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12675581</v>
      </c>
      <c r="X10" s="30">
        <v>12556326</v>
      </c>
      <c r="Y10" s="30">
        <v>119255</v>
      </c>
      <c r="Z10" s="31">
        <v>0.95</v>
      </c>
      <c r="AA10" s="32">
        <v>50225306</v>
      </c>
    </row>
    <row r="11" spans="1:27" ht="13.5">
      <c r="A11" s="29" t="s">
        <v>38</v>
      </c>
      <c r="B11" s="33"/>
      <c r="C11" s="6">
        <v>603312</v>
      </c>
      <c r="D11" s="6">
        <v>0</v>
      </c>
      <c r="E11" s="7">
        <v>638628</v>
      </c>
      <c r="F11" s="8">
        <v>638628</v>
      </c>
      <c r="G11" s="8">
        <v>64955</v>
      </c>
      <c r="H11" s="8">
        <v>65163</v>
      </c>
      <c r="I11" s="8">
        <v>65274</v>
      </c>
      <c r="J11" s="8">
        <v>195392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195392</v>
      </c>
      <c r="X11" s="8">
        <v>159657</v>
      </c>
      <c r="Y11" s="8">
        <v>35735</v>
      </c>
      <c r="Z11" s="2">
        <v>22.38</v>
      </c>
      <c r="AA11" s="6">
        <v>638628</v>
      </c>
    </row>
    <row r="12" spans="1:27" ht="13.5">
      <c r="A12" s="29" t="s">
        <v>39</v>
      </c>
      <c r="B12" s="33"/>
      <c r="C12" s="6">
        <v>1293327</v>
      </c>
      <c r="D12" s="6">
        <v>0</v>
      </c>
      <c r="E12" s="7">
        <v>1051292</v>
      </c>
      <c r="F12" s="8">
        <v>1051292</v>
      </c>
      <c r="G12" s="8">
        <v>91575</v>
      </c>
      <c r="H12" s="8">
        <v>87187</v>
      </c>
      <c r="I12" s="8">
        <v>93057</v>
      </c>
      <c r="J12" s="8">
        <v>271819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271819</v>
      </c>
      <c r="X12" s="8">
        <v>262791</v>
      </c>
      <c r="Y12" s="8">
        <v>9028</v>
      </c>
      <c r="Z12" s="2">
        <v>3.44</v>
      </c>
      <c r="AA12" s="6">
        <v>1051292</v>
      </c>
    </row>
    <row r="13" spans="1:27" ht="13.5">
      <c r="A13" s="27" t="s">
        <v>40</v>
      </c>
      <c r="B13" s="33"/>
      <c r="C13" s="6">
        <v>16863276</v>
      </c>
      <c r="D13" s="6">
        <v>0</v>
      </c>
      <c r="E13" s="7">
        <v>17959000</v>
      </c>
      <c r="F13" s="8">
        <v>17959000</v>
      </c>
      <c r="G13" s="8">
        <v>64968</v>
      </c>
      <c r="H13" s="8">
        <v>209043</v>
      </c>
      <c r="I13" s="8">
        <v>207078</v>
      </c>
      <c r="J13" s="8">
        <v>481089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481089</v>
      </c>
      <c r="X13" s="8">
        <v>4489644</v>
      </c>
      <c r="Y13" s="8">
        <v>-4008555</v>
      </c>
      <c r="Z13" s="2">
        <v>-89.28</v>
      </c>
      <c r="AA13" s="6">
        <v>17959000</v>
      </c>
    </row>
    <row r="14" spans="1:27" ht="13.5">
      <c r="A14" s="27" t="s">
        <v>41</v>
      </c>
      <c r="B14" s="33"/>
      <c r="C14" s="6">
        <v>32839976</v>
      </c>
      <c r="D14" s="6">
        <v>0</v>
      </c>
      <c r="E14" s="7">
        <v>29895000</v>
      </c>
      <c r="F14" s="8">
        <v>29895000</v>
      </c>
      <c r="G14" s="8">
        <v>3139768</v>
      </c>
      <c r="H14" s="8">
        <v>3636139</v>
      </c>
      <c r="I14" s="8">
        <v>3695875</v>
      </c>
      <c r="J14" s="8">
        <v>10471782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10471782</v>
      </c>
      <c r="X14" s="8">
        <v>7473642</v>
      </c>
      <c r="Y14" s="8">
        <v>2998140</v>
      </c>
      <c r="Z14" s="2">
        <v>40.12</v>
      </c>
      <c r="AA14" s="6">
        <v>29895000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3365442</v>
      </c>
      <c r="D16" s="6">
        <v>0</v>
      </c>
      <c r="E16" s="7">
        <v>3493000</v>
      </c>
      <c r="F16" s="8">
        <v>3493000</v>
      </c>
      <c r="G16" s="8">
        <v>296292</v>
      </c>
      <c r="H16" s="8">
        <v>383490</v>
      </c>
      <c r="I16" s="8">
        <v>302639</v>
      </c>
      <c r="J16" s="8">
        <v>982421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982421</v>
      </c>
      <c r="X16" s="8">
        <v>873288</v>
      </c>
      <c r="Y16" s="8">
        <v>109133</v>
      </c>
      <c r="Z16" s="2">
        <v>12.5</v>
      </c>
      <c r="AA16" s="6">
        <v>3493000</v>
      </c>
    </row>
    <row r="17" spans="1:27" ht="13.5">
      <c r="A17" s="27" t="s">
        <v>44</v>
      </c>
      <c r="B17" s="33"/>
      <c r="C17" s="6">
        <v>12858969</v>
      </c>
      <c r="D17" s="6">
        <v>0</v>
      </c>
      <c r="E17" s="7">
        <v>37986669</v>
      </c>
      <c r="F17" s="8">
        <v>37986669</v>
      </c>
      <c r="G17" s="8">
        <v>2706779</v>
      </c>
      <c r="H17" s="8">
        <v>3435954</v>
      </c>
      <c r="I17" s="8">
        <v>2852215</v>
      </c>
      <c r="J17" s="8">
        <v>8994948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8994948</v>
      </c>
      <c r="X17" s="8">
        <v>9496668</v>
      </c>
      <c r="Y17" s="8">
        <v>-501720</v>
      </c>
      <c r="Z17" s="2">
        <v>-5.28</v>
      </c>
      <c r="AA17" s="6">
        <v>37986669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527029681</v>
      </c>
      <c r="D19" s="6">
        <v>0</v>
      </c>
      <c r="E19" s="7">
        <v>187077084</v>
      </c>
      <c r="F19" s="8">
        <v>187077084</v>
      </c>
      <c r="G19" s="8">
        <v>69657000</v>
      </c>
      <c r="H19" s="8">
        <v>1576435</v>
      </c>
      <c r="I19" s="8">
        <v>0</v>
      </c>
      <c r="J19" s="8">
        <v>71233435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71233435</v>
      </c>
      <c r="X19" s="8">
        <v>45790750</v>
      </c>
      <c r="Y19" s="8">
        <v>25442685</v>
      </c>
      <c r="Z19" s="2">
        <v>55.56</v>
      </c>
      <c r="AA19" s="6">
        <v>187077084</v>
      </c>
    </row>
    <row r="20" spans="1:27" ht="13.5">
      <c r="A20" s="27" t="s">
        <v>47</v>
      </c>
      <c r="B20" s="33"/>
      <c r="C20" s="6">
        <v>10815850</v>
      </c>
      <c r="D20" s="6">
        <v>0</v>
      </c>
      <c r="E20" s="7">
        <v>12194097</v>
      </c>
      <c r="F20" s="30">
        <v>12194097</v>
      </c>
      <c r="G20" s="30">
        <v>1811941</v>
      </c>
      <c r="H20" s="30">
        <v>764296</v>
      </c>
      <c r="I20" s="30">
        <v>-1215429</v>
      </c>
      <c r="J20" s="30">
        <v>1360808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1360808</v>
      </c>
      <c r="X20" s="30">
        <v>3048543</v>
      </c>
      <c r="Y20" s="30">
        <v>-1687735</v>
      </c>
      <c r="Z20" s="31">
        <v>-55.36</v>
      </c>
      <c r="AA20" s="32">
        <v>12194097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403436</v>
      </c>
      <c r="F21" s="8">
        <v>403436</v>
      </c>
      <c r="G21" s="8">
        <v>1301335</v>
      </c>
      <c r="H21" s="8">
        <v>0</v>
      </c>
      <c r="I21" s="34">
        <v>0</v>
      </c>
      <c r="J21" s="8">
        <v>1301335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1301335</v>
      </c>
      <c r="X21" s="8">
        <v>100860</v>
      </c>
      <c r="Y21" s="8">
        <v>1200475</v>
      </c>
      <c r="Z21" s="2">
        <v>1190.24</v>
      </c>
      <c r="AA21" s="6">
        <v>403436</v>
      </c>
    </row>
    <row r="22" spans="1:27" ht="24.75" customHeight="1">
      <c r="A22" s="35" t="s">
        <v>49</v>
      </c>
      <c r="B22" s="36"/>
      <c r="C22" s="37">
        <f aca="true" t="shared" si="0" ref="C22:Y22">SUM(C5:C21)</f>
        <v>1388547870</v>
      </c>
      <c r="D22" s="37">
        <f>SUM(D5:D21)</f>
        <v>0</v>
      </c>
      <c r="E22" s="38">
        <f t="shared" si="0"/>
        <v>1170174982</v>
      </c>
      <c r="F22" s="39">
        <f t="shared" si="0"/>
        <v>1170174982</v>
      </c>
      <c r="G22" s="39">
        <f t="shared" si="0"/>
        <v>137475613</v>
      </c>
      <c r="H22" s="39">
        <f t="shared" si="0"/>
        <v>86943930</v>
      </c>
      <c r="I22" s="39">
        <f t="shared" si="0"/>
        <v>92029578</v>
      </c>
      <c r="J22" s="39">
        <f t="shared" si="0"/>
        <v>316449121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316449121</v>
      </c>
      <c r="X22" s="39">
        <f t="shared" si="0"/>
        <v>291565120</v>
      </c>
      <c r="Y22" s="39">
        <f t="shared" si="0"/>
        <v>24884001</v>
      </c>
      <c r="Z22" s="40">
        <f>+IF(X22&lt;&gt;0,+(Y22/X22)*100,0)</f>
        <v>8.534628902112845</v>
      </c>
      <c r="AA22" s="37">
        <f>SUM(AA5:AA21)</f>
        <v>1170174982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299183061</v>
      </c>
      <c r="D25" s="6">
        <v>0</v>
      </c>
      <c r="E25" s="7">
        <v>345157648</v>
      </c>
      <c r="F25" s="8">
        <v>345157648</v>
      </c>
      <c r="G25" s="8">
        <v>25063315</v>
      </c>
      <c r="H25" s="8">
        <v>24033466</v>
      </c>
      <c r="I25" s="8">
        <v>24610763</v>
      </c>
      <c r="J25" s="8">
        <v>73707544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73707544</v>
      </c>
      <c r="X25" s="8">
        <v>86289363</v>
      </c>
      <c r="Y25" s="8">
        <v>-12581819</v>
      </c>
      <c r="Z25" s="2">
        <v>-14.58</v>
      </c>
      <c r="AA25" s="6">
        <v>345157648</v>
      </c>
    </row>
    <row r="26" spans="1:27" ht="13.5">
      <c r="A26" s="29" t="s">
        <v>52</v>
      </c>
      <c r="B26" s="28"/>
      <c r="C26" s="6">
        <v>17752644</v>
      </c>
      <c r="D26" s="6">
        <v>0</v>
      </c>
      <c r="E26" s="7">
        <v>19023000</v>
      </c>
      <c r="F26" s="8">
        <v>19023000</v>
      </c>
      <c r="G26" s="8">
        <v>1465775</v>
      </c>
      <c r="H26" s="8">
        <v>1501546</v>
      </c>
      <c r="I26" s="8">
        <v>1488728</v>
      </c>
      <c r="J26" s="8">
        <v>4456049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4456049</v>
      </c>
      <c r="X26" s="8">
        <v>4755807</v>
      </c>
      <c r="Y26" s="8">
        <v>-299758</v>
      </c>
      <c r="Z26" s="2">
        <v>-6.3</v>
      </c>
      <c r="AA26" s="6">
        <v>19023000</v>
      </c>
    </row>
    <row r="27" spans="1:27" ht="13.5">
      <c r="A27" s="29" t="s">
        <v>53</v>
      </c>
      <c r="B27" s="28"/>
      <c r="C27" s="6">
        <v>124928153</v>
      </c>
      <c r="D27" s="6">
        <v>0</v>
      </c>
      <c r="E27" s="7">
        <v>104841117</v>
      </c>
      <c r="F27" s="8">
        <v>104841117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26210280</v>
      </c>
      <c r="Y27" s="8">
        <v>-26210280</v>
      </c>
      <c r="Z27" s="2">
        <v>-100</v>
      </c>
      <c r="AA27" s="6">
        <v>104841117</v>
      </c>
    </row>
    <row r="28" spans="1:27" ht="13.5">
      <c r="A28" s="29" t="s">
        <v>54</v>
      </c>
      <c r="B28" s="28"/>
      <c r="C28" s="6">
        <v>111468555</v>
      </c>
      <c r="D28" s="6">
        <v>0</v>
      </c>
      <c r="E28" s="7">
        <v>109946800</v>
      </c>
      <c r="F28" s="8">
        <v>109946800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27486699</v>
      </c>
      <c r="Y28" s="8">
        <v>-27486699</v>
      </c>
      <c r="Z28" s="2">
        <v>-100</v>
      </c>
      <c r="AA28" s="6">
        <v>109946800</v>
      </c>
    </row>
    <row r="29" spans="1:27" ht="13.5">
      <c r="A29" s="29" t="s">
        <v>55</v>
      </c>
      <c r="B29" s="28"/>
      <c r="C29" s="6">
        <v>4451949</v>
      </c>
      <c r="D29" s="6">
        <v>0</v>
      </c>
      <c r="E29" s="7">
        <v>10008000</v>
      </c>
      <c r="F29" s="8">
        <v>10008000</v>
      </c>
      <c r="G29" s="8">
        <v>138466</v>
      </c>
      <c r="H29" s="8">
        <v>124289</v>
      </c>
      <c r="I29" s="8">
        <v>891150</v>
      </c>
      <c r="J29" s="8">
        <v>1153905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1153905</v>
      </c>
      <c r="X29" s="8">
        <v>2276964</v>
      </c>
      <c r="Y29" s="8">
        <v>-1123059</v>
      </c>
      <c r="Z29" s="2">
        <v>-49.32</v>
      </c>
      <c r="AA29" s="6">
        <v>10008000</v>
      </c>
    </row>
    <row r="30" spans="1:27" ht="13.5">
      <c r="A30" s="29" t="s">
        <v>56</v>
      </c>
      <c r="B30" s="28"/>
      <c r="C30" s="6">
        <v>313926989</v>
      </c>
      <c r="D30" s="6">
        <v>0</v>
      </c>
      <c r="E30" s="7">
        <v>350468870</v>
      </c>
      <c r="F30" s="8">
        <v>350468870</v>
      </c>
      <c r="G30" s="8">
        <v>87071</v>
      </c>
      <c r="H30" s="8">
        <v>38875359</v>
      </c>
      <c r="I30" s="8">
        <v>34826765</v>
      </c>
      <c r="J30" s="8">
        <v>73789195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73789195</v>
      </c>
      <c r="X30" s="8">
        <v>87617217</v>
      </c>
      <c r="Y30" s="8">
        <v>-13828022</v>
      </c>
      <c r="Z30" s="2">
        <v>-15.78</v>
      </c>
      <c r="AA30" s="6">
        <v>350468870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749114</v>
      </c>
      <c r="H31" s="8">
        <v>1197831</v>
      </c>
      <c r="I31" s="8">
        <v>3878616</v>
      </c>
      <c r="J31" s="8">
        <v>5825561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5825561</v>
      </c>
      <c r="X31" s="8">
        <v>0</v>
      </c>
      <c r="Y31" s="8">
        <v>5825561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101036666</v>
      </c>
      <c r="D32" s="6">
        <v>0</v>
      </c>
      <c r="E32" s="7">
        <v>104754784</v>
      </c>
      <c r="F32" s="8">
        <v>104754784</v>
      </c>
      <c r="G32" s="8">
        <v>4665890</v>
      </c>
      <c r="H32" s="8">
        <v>11846466</v>
      </c>
      <c r="I32" s="8">
        <v>12840662</v>
      </c>
      <c r="J32" s="8">
        <v>29353018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29353018</v>
      </c>
      <c r="X32" s="8">
        <v>26188815</v>
      </c>
      <c r="Y32" s="8">
        <v>3164203</v>
      </c>
      <c r="Z32" s="2">
        <v>12.08</v>
      </c>
      <c r="AA32" s="6">
        <v>104754784</v>
      </c>
    </row>
    <row r="33" spans="1:27" ht="13.5">
      <c r="A33" s="29" t="s">
        <v>59</v>
      </c>
      <c r="B33" s="28"/>
      <c r="C33" s="6">
        <v>144965609</v>
      </c>
      <c r="D33" s="6">
        <v>0</v>
      </c>
      <c r="E33" s="7">
        <v>0</v>
      </c>
      <c r="F33" s="8">
        <v>0</v>
      </c>
      <c r="G33" s="8">
        <v>846156</v>
      </c>
      <c r="H33" s="8">
        <v>-223989</v>
      </c>
      <c r="I33" s="8">
        <v>505090</v>
      </c>
      <c r="J33" s="8">
        <v>1127257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1127257</v>
      </c>
      <c r="X33" s="8">
        <v>0</v>
      </c>
      <c r="Y33" s="8">
        <v>1127257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194926376</v>
      </c>
      <c r="D34" s="6">
        <v>0</v>
      </c>
      <c r="E34" s="7">
        <v>202294325</v>
      </c>
      <c r="F34" s="8">
        <v>202294325</v>
      </c>
      <c r="G34" s="8">
        <v>3752937</v>
      </c>
      <c r="H34" s="8">
        <v>6645809</v>
      </c>
      <c r="I34" s="8">
        <v>9103105</v>
      </c>
      <c r="J34" s="8">
        <v>19501851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19501851</v>
      </c>
      <c r="X34" s="8">
        <v>50573478</v>
      </c>
      <c r="Y34" s="8">
        <v>-31071627</v>
      </c>
      <c r="Z34" s="2">
        <v>-61.44</v>
      </c>
      <c r="AA34" s="6">
        <v>202294325</v>
      </c>
    </row>
    <row r="35" spans="1:27" ht="13.5">
      <c r="A35" s="27" t="s">
        <v>61</v>
      </c>
      <c r="B35" s="33"/>
      <c r="C35" s="6">
        <v>702789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1313342791</v>
      </c>
      <c r="D36" s="37">
        <f>SUM(D25:D35)</f>
        <v>0</v>
      </c>
      <c r="E36" s="38">
        <f t="shared" si="1"/>
        <v>1246494544</v>
      </c>
      <c r="F36" s="39">
        <f t="shared" si="1"/>
        <v>1246494544</v>
      </c>
      <c r="G36" s="39">
        <f t="shared" si="1"/>
        <v>36768724</v>
      </c>
      <c r="H36" s="39">
        <f t="shared" si="1"/>
        <v>84000777</v>
      </c>
      <c r="I36" s="39">
        <f t="shared" si="1"/>
        <v>88144879</v>
      </c>
      <c r="J36" s="39">
        <f t="shared" si="1"/>
        <v>208914380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208914380</v>
      </c>
      <c r="X36" s="39">
        <f t="shared" si="1"/>
        <v>311398623</v>
      </c>
      <c r="Y36" s="39">
        <f t="shared" si="1"/>
        <v>-102484243</v>
      </c>
      <c r="Z36" s="40">
        <f>+IF(X36&lt;&gt;0,+(Y36/X36)*100,0)</f>
        <v>-32.91094932041494</v>
      </c>
      <c r="AA36" s="37">
        <f>SUM(AA25:AA35)</f>
        <v>1246494544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75205079</v>
      </c>
      <c r="D38" s="50">
        <f>+D22-D36</f>
        <v>0</v>
      </c>
      <c r="E38" s="51">
        <f t="shared" si="2"/>
        <v>-76319562</v>
      </c>
      <c r="F38" s="52">
        <f t="shared" si="2"/>
        <v>-76319562</v>
      </c>
      <c r="G38" s="52">
        <f t="shared" si="2"/>
        <v>100706889</v>
      </c>
      <c r="H38" s="52">
        <f t="shared" si="2"/>
        <v>2943153</v>
      </c>
      <c r="I38" s="52">
        <f t="shared" si="2"/>
        <v>3884699</v>
      </c>
      <c r="J38" s="52">
        <f t="shared" si="2"/>
        <v>107534741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107534741</v>
      </c>
      <c r="X38" s="52">
        <f>IF(F22=F36,0,X22-X36)</f>
        <v>-19833503</v>
      </c>
      <c r="Y38" s="52">
        <f t="shared" si="2"/>
        <v>127368244</v>
      </c>
      <c r="Z38" s="53">
        <f>+IF(X38&lt;&gt;0,+(Y38/X38)*100,0)</f>
        <v>-642.1873332209645</v>
      </c>
      <c r="AA38" s="50">
        <f>+AA22-AA36</f>
        <v>-76319562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218503000</v>
      </c>
      <c r="F39" s="8">
        <v>218503000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45867270</v>
      </c>
      <c r="Y39" s="8">
        <v>-45867270</v>
      </c>
      <c r="Z39" s="2">
        <v>-100</v>
      </c>
      <c r="AA39" s="6">
        <v>218503000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75205079</v>
      </c>
      <c r="D42" s="59">
        <f>SUM(D38:D41)</f>
        <v>0</v>
      </c>
      <c r="E42" s="60">
        <f t="shared" si="3"/>
        <v>142183438</v>
      </c>
      <c r="F42" s="61">
        <f t="shared" si="3"/>
        <v>142183438</v>
      </c>
      <c r="G42" s="61">
        <f t="shared" si="3"/>
        <v>100706889</v>
      </c>
      <c r="H42" s="61">
        <f t="shared" si="3"/>
        <v>2943153</v>
      </c>
      <c r="I42" s="61">
        <f t="shared" si="3"/>
        <v>3884699</v>
      </c>
      <c r="J42" s="61">
        <f t="shared" si="3"/>
        <v>107534741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107534741</v>
      </c>
      <c r="X42" s="61">
        <f t="shared" si="3"/>
        <v>26033767</v>
      </c>
      <c r="Y42" s="61">
        <f t="shared" si="3"/>
        <v>81500974</v>
      </c>
      <c r="Z42" s="62">
        <f>+IF(X42&lt;&gt;0,+(Y42/X42)*100,0)</f>
        <v>313.0587056417921</v>
      </c>
      <c r="AA42" s="59">
        <f>SUM(AA38:AA41)</f>
        <v>142183438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75205079</v>
      </c>
      <c r="D44" s="67">
        <f>+D42-D43</f>
        <v>0</v>
      </c>
      <c r="E44" s="68">
        <f t="shared" si="4"/>
        <v>142183438</v>
      </c>
      <c r="F44" s="69">
        <f t="shared" si="4"/>
        <v>142183438</v>
      </c>
      <c r="G44" s="69">
        <f t="shared" si="4"/>
        <v>100706889</v>
      </c>
      <c r="H44" s="69">
        <f t="shared" si="4"/>
        <v>2943153</v>
      </c>
      <c r="I44" s="69">
        <f t="shared" si="4"/>
        <v>3884699</v>
      </c>
      <c r="J44" s="69">
        <f t="shared" si="4"/>
        <v>107534741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107534741</v>
      </c>
      <c r="X44" s="69">
        <f t="shared" si="4"/>
        <v>26033767</v>
      </c>
      <c r="Y44" s="69">
        <f t="shared" si="4"/>
        <v>81500974</v>
      </c>
      <c r="Z44" s="70">
        <f>+IF(X44&lt;&gt;0,+(Y44/X44)*100,0)</f>
        <v>313.0587056417921</v>
      </c>
      <c r="AA44" s="67">
        <f>+AA42-AA43</f>
        <v>142183438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75205079</v>
      </c>
      <c r="D46" s="59">
        <f>SUM(D44:D45)</f>
        <v>0</v>
      </c>
      <c r="E46" s="60">
        <f t="shared" si="5"/>
        <v>142183438</v>
      </c>
      <c r="F46" s="61">
        <f t="shared" si="5"/>
        <v>142183438</v>
      </c>
      <c r="G46" s="61">
        <f t="shared" si="5"/>
        <v>100706889</v>
      </c>
      <c r="H46" s="61">
        <f t="shared" si="5"/>
        <v>2943153</v>
      </c>
      <c r="I46" s="61">
        <f t="shared" si="5"/>
        <v>3884699</v>
      </c>
      <c r="J46" s="61">
        <f t="shared" si="5"/>
        <v>107534741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107534741</v>
      </c>
      <c r="X46" s="61">
        <f t="shared" si="5"/>
        <v>26033767</v>
      </c>
      <c r="Y46" s="61">
        <f t="shared" si="5"/>
        <v>81500974</v>
      </c>
      <c r="Z46" s="62">
        <f>+IF(X46&lt;&gt;0,+(Y46/X46)*100,0)</f>
        <v>313.0587056417921</v>
      </c>
      <c r="AA46" s="59">
        <f>SUM(AA44:AA45)</f>
        <v>142183438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75205079</v>
      </c>
      <c r="D48" s="75">
        <f>SUM(D46:D47)</f>
        <v>0</v>
      </c>
      <c r="E48" s="76">
        <f t="shared" si="6"/>
        <v>142183438</v>
      </c>
      <c r="F48" s="77">
        <f t="shared" si="6"/>
        <v>142183438</v>
      </c>
      <c r="G48" s="77">
        <f t="shared" si="6"/>
        <v>100706889</v>
      </c>
      <c r="H48" s="78">
        <f t="shared" si="6"/>
        <v>2943153</v>
      </c>
      <c r="I48" s="78">
        <f t="shared" si="6"/>
        <v>3884699</v>
      </c>
      <c r="J48" s="78">
        <f t="shared" si="6"/>
        <v>107534741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107534741</v>
      </c>
      <c r="X48" s="78">
        <f t="shared" si="6"/>
        <v>26033767</v>
      </c>
      <c r="Y48" s="78">
        <f t="shared" si="6"/>
        <v>81500974</v>
      </c>
      <c r="Z48" s="79">
        <f>+IF(X48&lt;&gt;0,+(Y48/X48)*100,0)</f>
        <v>313.0587056417921</v>
      </c>
      <c r="AA48" s="80">
        <f>SUM(AA46:AA47)</f>
        <v>142183438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2125467</v>
      </c>
      <c r="D11" s="6">
        <v>0</v>
      </c>
      <c r="E11" s="7">
        <v>4683021</v>
      </c>
      <c r="F11" s="8">
        <v>4683021</v>
      </c>
      <c r="G11" s="8">
        <v>67173</v>
      </c>
      <c r="H11" s="8">
        <v>60456</v>
      </c>
      <c r="I11" s="8">
        <v>82909</v>
      </c>
      <c r="J11" s="8">
        <v>210538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210538</v>
      </c>
      <c r="X11" s="8">
        <v>911961</v>
      </c>
      <c r="Y11" s="8">
        <v>-701423</v>
      </c>
      <c r="Z11" s="2">
        <v>-76.91</v>
      </c>
      <c r="AA11" s="6">
        <v>4683021</v>
      </c>
    </row>
    <row r="12" spans="1:27" ht="13.5">
      <c r="A12" s="29" t="s">
        <v>39</v>
      </c>
      <c r="B12" s="33"/>
      <c r="C12" s="6">
        <v>1307333</v>
      </c>
      <c r="D12" s="6">
        <v>0</v>
      </c>
      <c r="E12" s="7">
        <v>1783431</v>
      </c>
      <c r="F12" s="8">
        <v>1783431</v>
      </c>
      <c r="G12" s="8">
        <v>127312</v>
      </c>
      <c r="H12" s="8">
        <v>182509</v>
      </c>
      <c r="I12" s="8">
        <v>176410</v>
      </c>
      <c r="J12" s="8">
        <v>486231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486231</v>
      </c>
      <c r="X12" s="8">
        <v>444573</v>
      </c>
      <c r="Y12" s="8">
        <v>41658</v>
      </c>
      <c r="Z12" s="2">
        <v>9.37</v>
      </c>
      <c r="AA12" s="6">
        <v>1783431</v>
      </c>
    </row>
    <row r="13" spans="1:27" ht="13.5">
      <c r="A13" s="27" t="s">
        <v>40</v>
      </c>
      <c r="B13" s="33"/>
      <c r="C13" s="6">
        <v>4430966</v>
      </c>
      <c r="D13" s="6">
        <v>0</v>
      </c>
      <c r="E13" s="7">
        <v>6193454</v>
      </c>
      <c r="F13" s="8">
        <v>6193454</v>
      </c>
      <c r="G13" s="8">
        <v>104798</v>
      </c>
      <c r="H13" s="8">
        <v>237138</v>
      </c>
      <c r="I13" s="8">
        <v>288108</v>
      </c>
      <c r="J13" s="8">
        <v>630044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630044</v>
      </c>
      <c r="X13" s="8">
        <v>1542234</v>
      </c>
      <c r="Y13" s="8">
        <v>-912190</v>
      </c>
      <c r="Z13" s="2">
        <v>-59.15</v>
      </c>
      <c r="AA13" s="6">
        <v>6193454</v>
      </c>
    </row>
    <row r="14" spans="1:27" ht="13.5">
      <c r="A14" s="27" t="s">
        <v>41</v>
      </c>
      <c r="B14" s="33"/>
      <c r="C14" s="6">
        <v>137714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175238</v>
      </c>
      <c r="D17" s="6">
        <v>0</v>
      </c>
      <c r="E17" s="7">
        <v>158876</v>
      </c>
      <c r="F17" s="8">
        <v>158876</v>
      </c>
      <c r="G17" s="8">
        <v>16150</v>
      </c>
      <c r="H17" s="8">
        <v>9629</v>
      </c>
      <c r="I17" s="8">
        <v>15284</v>
      </c>
      <c r="J17" s="8">
        <v>41063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41063</v>
      </c>
      <c r="X17" s="8">
        <v>39531</v>
      </c>
      <c r="Y17" s="8">
        <v>1532</v>
      </c>
      <c r="Z17" s="2">
        <v>3.88</v>
      </c>
      <c r="AA17" s="6">
        <v>158876</v>
      </c>
    </row>
    <row r="18" spans="1:27" ht="13.5">
      <c r="A18" s="29" t="s">
        <v>45</v>
      </c>
      <c r="B18" s="28"/>
      <c r="C18" s="6">
        <v>35834000</v>
      </c>
      <c r="D18" s="6">
        <v>0</v>
      </c>
      <c r="E18" s="7">
        <v>37789000</v>
      </c>
      <c r="F18" s="8">
        <v>37789000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9447249</v>
      </c>
      <c r="Y18" s="8">
        <v>-9447249</v>
      </c>
      <c r="Z18" s="2">
        <v>-100</v>
      </c>
      <c r="AA18" s="6">
        <v>37789000</v>
      </c>
    </row>
    <row r="19" spans="1:27" ht="13.5">
      <c r="A19" s="27" t="s">
        <v>46</v>
      </c>
      <c r="B19" s="33"/>
      <c r="C19" s="6">
        <v>182259606</v>
      </c>
      <c r="D19" s="6">
        <v>0</v>
      </c>
      <c r="E19" s="7">
        <v>190259000</v>
      </c>
      <c r="F19" s="8">
        <v>190259000</v>
      </c>
      <c r="G19" s="8">
        <v>71844000</v>
      </c>
      <c r="H19" s="8">
        <v>5748304</v>
      </c>
      <c r="I19" s="8">
        <v>114702</v>
      </c>
      <c r="J19" s="8">
        <v>77707006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77707006</v>
      </c>
      <c r="X19" s="8">
        <v>47397249</v>
      </c>
      <c r="Y19" s="8">
        <v>30309757</v>
      </c>
      <c r="Z19" s="2">
        <v>63.95</v>
      </c>
      <c r="AA19" s="6">
        <v>190259000</v>
      </c>
    </row>
    <row r="20" spans="1:27" ht="13.5">
      <c r="A20" s="27" t="s">
        <v>47</v>
      </c>
      <c r="B20" s="33"/>
      <c r="C20" s="6">
        <v>11611139</v>
      </c>
      <c r="D20" s="6">
        <v>0</v>
      </c>
      <c r="E20" s="7">
        <v>47120219</v>
      </c>
      <c r="F20" s="30">
        <v>47120219</v>
      </c>
      <c r="G20" s="30">
        <v>249896</v>
      </c>
      <c r="H20" s="30">
        <v>116616</v>
      </c>
      <c r="I20" s="30">
        <v>3023185</v>
      </c>
      <c r="J20" s="30">
        <v>3389697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3389697</v>
      </c>
      <c r="X20" s="30">
        <v>11490258</v>
      </c>
      <c r="Y20" s="30">
        <v>-8100561</v>
      </c>
      <c r="Z20" s="31">
        <v>-70.5</v>
      </c>
      <c r="AA20" s="32">
        <v>47120219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237881463</v>
      </c>
      <c r="D22" s="37">
        <f>SUM(D5:D21)</f>
        <v>0</v>
      </c>
      <c r="E22" s="38">
        <f t="shared" si="0"/>
        <v>287987001</v>
      </c>
      <c r="F22" s="39">
        <f t="shared" si="0"/>
        <v>287987001</v>
      </c>
      <c r="G22" s="39">
        <f t="shared" si="0"/>
        <v>72409329</v>
      </c>
      <c r="H22" s="39">
        <f t="shared" si="0"/>
        <v>6354652</v>
      </c>
      <c r="I22" s="39">
        <f t="shared" si="0"/>
        <v>3700598</v>
      </c>
      <c r="J22" s="39">
        <f t="shared" si="0"/>
        <v>82464579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82464579</v>
      </c>
      <c r="X22" s="39">
        <f t="shared" si="0"/>
        <v>71273055</v>
      </c>
      <c r="Y22" s="39">
        <f t="shared" si="0"/>
        <v>11191524</v>
      </c>
      <c r="Z22" s="40">
        <f>+IF(X22&lt;&gt;0,+(Y22/X22)*100,0)</f>
        <v>15.70232116470944</v>
      </c>
      <c r="AA22" s="37">
        <f>SUM(AA5:AA21)</f>
        <v>287987001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162327317</v>
      </c>
      <c r="D25" s="6">
        <v>0</v>
      </c>
      <c r="E25" s="7">
        <v>185702943</v>
      </c>
      <c r="F25" s="8">
        <v>185702943</v>
      </c>
      <c r="G25" s="8">
        <v>14620490</v>
      </c>
      <c r="H25" s="8">
        <v>14546045</v>
      </c>
      <c r="I25" s="8">
        <v>14091227</v>
      </c>
      <c r="J25" s="8">
        <v>43257762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43257762</v>
      </c>
      <c r="X25" s="8">
        <v>46716006</v>
      </c>
      <c r="Y25" s="8">
        <v>-3458244</v>
      </c>
      <c r="Z25" s="2">
        <v>-7.4</v>
      </c>
      <c r="AA25" s="6">
        <v>185702943</v>
      </c>
    </row>
    <row r="26" spans="1:27" ht="13.5">
      <c r="A26" s="29" t="s">
        <v>52</v>
      </c>
      <c r="B26" s="28"/>
      <c r="C26" s="6">
        <v>9508812</v>
      </c>
      <c r="D26" s="6">
        <v>0</v>
      </c>
      <c r="E26" s="7">
        <v>12106915</v>
      </c>
      <c r="F26" s="8">
        <v>12106915</v>
      </c>
      <c r="G26" s="8">
        <v>782198</v>
      </c>
      <c r="H26" s="8">
        <v>827430</v>
      </c>
      <c r="I26" s="8">
        <v>842444</v>
      </c>
      <c r="J26" s="8">
        <v>2452072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2452072</v>
      </c>
      <c r="X26" s="8">
        <v>3026730</v>
      </c>
      <c r="Y26" s="8">
        <v>-574658</v>
      </c>
      <c r="Z26" s="2">
        <v>-18.99</v>
      </c>
      <c r="AA26" s="6">
        <v>12106915</v>
      </c>
    </row>
    <row r="27" spans="1:27" ht="13.5">
      <c r="A27" s="29" t="s">
        <v>53</v>
      </c>
      <c r="B27" s="28"/>
      <c r="C27" s="6">
        <v>4417976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12106509</v>
      </c>
      <c r="D28" s="6">
        <v>0</v>
      </c>
      <c r="E28" s="7">
        <v>9164764</v>
      </c>
      <c r="F28" s="8">
        <v>9164764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2291190</v>
      </c>
      <c r="Y28" s="8">
        <v>-2291190</v>
      </c>
      <c r="Z28" s="2">
        <v>-100</v>
      </c>
      <c r="AA28" s="6">
        <v>9164764</v>
      </c>
    </row>
    <row r="29" spans="1:27" ht="13.5">
      <c r="A29" s="29" t="s">
        <v>55</v>
      </c>
      <c r="B29" s="28"/>
      <c r="C29" s="6">
        <v>804460</v>
      </c>
      <c r="D29" s="6">
        <v>0</v>
      </c>
      <c r="E29" s="7">
        <v>403036</v>
      </c>
      <c r="F29" s="8">
        <v>403036</v>
      </c>
      <c r="G29" s="8">
        <v>0</v>
      </c>
      <c r="H29" s="8">
        <v>0</v>
      </c>
      <c r="I29" s="8">
        <v>88214</v>
      </c>
      <c r="J29" s="8">
        <v>88214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88214</v>
      </c>
      <c r="X29" s="8">
        <v>100284</v>
      </c>
      <c r="Y29" s="8">
        <v>-12070</v>
      </c>
      <c r="Z29" s="2">
        <v>-12.04</v>
      </c>
      <c r="AA29" s="6">
        <v>403036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2">
        <v>0</v>
      </c>
      <c r="AA32" s="6">
        <v>0</v>
      </c>
    </row>
    <row r="33" spans="1:27" ht="13.5">
      <c r="A33" s="29" t="s">
        <v>59</v>
      </c>
      <c r="B33" s="28"/>
      <c r="C33" s="6">
        <v>4394200</v>
      </c>
      <c r="D33" s="6">
        <v>0</v>
      </c>
      <c r="E33" s="7">
        <v>4394200</v>
      </c>
      <c r="F33" s="8">
        <v>4394200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4394200</v>
      </c>
    </row>
    <row r="34" spans="1:27" ht="13.5">
      <c r="A34" s="29" t="s">
        <v>60</v>
      </c>
      <c r="B34" s="28"/>
      <c r="C34" s="6">
        <v>99401778</v>
      </c>
      <c r="D34" s="6">
        <v>0</v>
      </c>
      <c r="E34" s="7">
        <v>71129339</v>
      </c>
      <c r="F34" s="8">
        <v>71129339</v>
      </c>
      <c r="G34" s="8">
        <v>5634171</v>
      </c>
      <c r="H34" s="8">
        <v>5990005</v>
      </c>
      <c r="I34" s="8">
        <v>10670216</v>
      </c>
      <c r="J34" s="8">
        <v>22294392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22294392</v>
      </c>
      <c r="X34" s="8">
        <v>18104904</v>
      </c>
      <c r="Y34" s="8">
        <v>4189488</v>
      </c>
      <c r="Z34" s="2">
        <v>23.14</v>
      </c>
      <c r="AA34" s="6">
        <v>71129339</v>
      </c>
    </row>
    <row r="35" spans="1:27" ht="13.5">
      <c r="A35" s="27" t="s">
        <v>61</v>
      </c>
      <c r="B35" s="33"/>
      <c r="C35" s="6">
        <v>33301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292994353</v>
      </c>
      <c r="D36" s="37">
        <f>SUM(D25:D35)</f>
        <v>0</v>
      </c>
      <c r="E36" s="38">
        <f t="shared" si="1"/>
        <v>282901197</v>
      </c>
      <c r="F36" s="39">
        <f t="shared" si="1"/>
        <v>282901197</v>
      </c>
      <c r="G36" s="39">
        <f t="shared" si="1"/>
        <v>21036859</v>
      </c>
      <c r="H36" s="39">
        <f t="shared" si="1"/>
        <v>21363480</v>
      </c>
      <c r="I36" s="39">
        <f t="shared" si="1"/>
        <v>25692101</v>
      </c>
      <c r="J36" s="39">
        <f t="shared" si="1"/>
        <v>68092440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68092440</v>
      </c>
      <c r="X36" s="39">
        <f t="shared" si="1"/>
        <v>70239114</v>
      </c>
      <c r="Y36" s="39">
        <f t="shared" si="1"/>
        <v>-2146674</v>
      </c>
      <c r="Z36" s="40">
        <f>+IF(X36&lt;&gt;0,+(Y36/X36)*100,0)</f>
        <v>-3.056237298209656</v>
      </c>
      <c r="AA36" s="37">
        <f>SUM(AA25:AA35)</f>
        <v>282901197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-55112890</v>
      </c>
      <c r="D38" s="50">
        <f>+D22-D36</f>
        <v>0</v>
      </c>
      <c r="E38" s="51">
        <f t="shared" si="2"/>
        <v>5085804</v>
      </c>
      <c r="F38" s="52">
        <f t="shared" si="2"/>
        <v>5085804</v>
      </c>
      <c r="G38" s="52">
        <f t="shared" si="2"/>
        <v>51372470</v>
      </c>
      <c r="H38" s="52">
        <f t="shared" si="2"/>
        <v>-15008828</v>
      </c>
      <c r="I38" s="52">
        <f t="shared" si="2"/>
        <v>-21991503</v>
      </c>
      <c r="J38" s="52">
        <f t="shared" si="2"/>
        <v>14372139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14372139</v>
      </c>
      <c r="X38" s="52">
        <f>IF(F22=F36,0,X22-X36)</f>
        <v>1033941</v>
      </c>
      <c r="Y38" s="52">
        <f t="shared" si="2"/>
        <v>13338198</v>
      </c>
      <c r="Z38" s="53">
        <f>+IF(X38&lt;&gt;0,+(Y38/X38)*100,0)</f>
        <v>1290.0347311887235</v>
      </c>
      <c r="AA38" s="50">
        <f>+AA22-AA36</f>
        <v>5085804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-55112890</v>
      </c>
      <c r="D42" s="59">
        <f>SUM(D38:D41)</f>
        <v>0</v>
      </c>
      <c r="E42" s="60">
        <f t="shared" si="3"/>
        <v>5085804</v>
      </c>
      <c r="F42" s="61">
        <f t="shared" si="3"/>
        <v>5085804</v>
      </c>
      <c r="G42" s="61">
        <f t="shared" si="3"/>
        <v>51372470</v>
      </c>
      <c r="H42" s="61">
        <f t="shared" si="3"/>
        <v>-15008828</v>
      </c>
      <c r="I42" s="61">
        <f t="shared" si="3"/>
        <v>-21991503</v>
      </c>
      <c r="J42" s="61">
        <f t="shared" si="3"/>
        <v>14372139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14372139</v>
      </c>
      <c r="X42" s="61">
        <f t="shared" si="3"/>
        <v>1033941</v>
      </c>
      <c r="Y42" s="61">
        <f t="shared" si="3"/>
        <v>13338198</v>
      </c>
      <c r="Z42" s="62">
        <f>+IF(X42&lt;&gt;0,+(Y42/X42)*100,0)</f>
        <v>1290.0347311887235</v>
      </c>
      <c r="AA42" s="59">
        <f>SUM(AA38:AA41)</f>
        <v>5085804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-55112890</v>
      </c>
      <c r="D44" s="67">
        <f>+D42-D43</f>
        <v>0</v>
      </c>
      <c r="E44" s="68">
        <f t="shared" si="4"/>
        <v>5085804</v>
      </c>
      <c r="F44" s="69">
        <f t="shared" si="4"/>
        <v>5085804</v>
      </c>
      <c r="G44" s="69">
        <f t="shared" si="4"/>
        <v>51372470</v>
      </c>
      <c r="H44" s="69">
        <f t="shared" si="4"/>
        <v>-15008828</v>
      </c>
      <c r="I44" s="69">
        <f t="shared" si="4"/>
        <v>-21991503</v>
      </c>
      <c r="J44" s="69">
        <f t="shared" si="4"/>
        <v>14372139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14372139</v>
      </c>
      <c r="X44" s="69">
        <f t="shared" si="4"/>
        <v>1033941</v>
      </c>
      <c r="Y44" s="69">
        <f t="shared" si="4"/>
        <v>13338198</v>
      </c>
      <c r="Z44" s="70">
        <f>+IF(X44&lt;&gt;0,+(Y44/X44)*100,0)</f>
        <v>1290.0347311887235</v>
      </c>
      <c r="AA44" s="67">
        <f>+AA42-AA43</f>
        <v>5085804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-55112890</v>
      </c>
      <c r="D46" s="59">
        <f>SUM(D44:D45)</f>
        <v>0</v>
      </c>
      <c r="E46" s="60">
        <f t="shared" si="5"/>
        <v>5085804</v>
      </c>
      <c r="F46" s="61">
        <f t="shared" si="5"/>
        <v>5085804</v>
      </c>
      <c r="G46" s="61">
        <f t="shared" si="5"/>
        <v>51372470</v>
      </c>
      <c r="H46" s="61">
        <f t="shared" si="5"/>
        <v>-15008828</v>
      </c>
      <c r="I46" s="61">
        <f t="shared" si="5"/>
        <v>-21991503</v>
      </c>
      <c r="J46" s="61">
        <f t="shared" si="5"/>
        <v>14372139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14372139</v>
      </c>
      <c r="X46" s="61">
        <f t="shared" si="5"/>
        <v>1033941</v>
      </c>
      <c r="Y46" s="61">
        <f t="shared" si="5"/>
        <v>13338198</v>
      </c>
      <c r="Z46" s="62">
        <f>+IF(X46&lt;&gt;0,+(Y46/X46)*100,0)</f>
        <v>1290.0347311887235</v>
      </c>
      <c r="AA46" s="59">
        <f>SUM(AA44:AA45)</f>
        <v>5085804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-55112890</v>
      </c>
      <c r="D48" s="75">
        <f>SUM(D46:D47)</f>
        <v>0</v>
      </c>
      <c r="E48" s="76">
        <f t="shared" si="6"/>
        <v>5085804</v>
      </c>
      <c r="F48" s="77">
        <f t="shared" si="6"/>
        <v>5085804</v>
      </c>
      <c r="G48" s="77">
        <f t="shared" si="6"/>
        <v>51372470</v>
      </c>
      <c r="H48" s="78">
        <f t="shared" si="6"/>
        <v>-15008828</v>
      </c>
      <c r="I48" s="78">
        <f t="shared" si="6"/>
        <v>-21991503</v>
      </c>
      <c r="J48" s="78">
        <f t="shared" si="6"/>
        <v>14372139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14372139</v>
      </c>
      <c r="X48" s="78">
        <f t="shared" si="6"/>
        <v>1033941</v>
      </c>
      <c r="Y48" s="78">
        <f t="shared" si="6"/>
        <v>13338198</v>
      </c>
      <c r="Z48" s="79">
        <f>+IF(X48&lt;&gt;0,+(Y48/X48)*100,0)</f>
        <v>1290.0347311887235</v>
      </c>
      <c r="AA48" s="80">
        <f>SUM(AA46:AA47)</f>
        <v>5085804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16700697038</v>
      </c>
      <c r="D5" s="6">
        <v>0</v>
      </c>
      <c r="E5" s="7">
        <v>18052298969</v>
      </c>
      <c r="F5" s="8">
        <v>18052298969</v>
      </c>
      <c r="G5" s="8">
        <v>1388603350</v>
      </c>
      <c r="H5" s="8">
        <v>1431213133</v>
      </c>
      <c r="I5" s="8">
        <v>1440721018</v>
      </c>
      <c r="J5" s="8">
        <v>4260537501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4260537501</v>
      </c>
      <c r="X5" s="8">
        <v>4490595932</v>
      </c>
      <c r="Y5" s="8">
        <v>-230058431</v>
      </c>
      <c r="Z5" s="2">
        <v>-5.12</v>
      </c>
      <c r="AA5" s="6">
        <v>18052298969</v>
      </c>
    </row>
    <row r="6" spans="1:27" ht="13.5">
      <c r="A6" s="27" t="s">
        <v>33</v>
      </c>
      <c r="B6" s="28"/>
      <c r="C6" s="6">
        <v>263023859</v>
      </c>
      <c r="D6" s="6">
        <v>0</v>
      </c>
      <c r="E6" s="7">
        <v>247013192</v>
      </c>
      <c r="F6" s="8">
        <v>247013192</v>
      </c>
      <c r="G6" s="8">
        <v>19361314</v>
      </c>
      <c r="H6" s="8">
        <v>12122843</v>
      </c>
      <c r="I6" s="8">
        <v>72663324</v>
      </c>
      <c r="J6" s="8">
        <v>104147481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104147481</v>
      </c>
      <c r="X6" s="8">
        <v>57393750</v>
      </c>
      <c r="Y6" s="8">
        <v>46753731</v>
      </c>
      <c r="Z6" s="2">
        <v>81.46</v>
      </c>
      <c r="AA6" s="6">
        <v>247013192</v>
      </c>
    </row>
    <row r="7" spans="1:27" ht="13.5">
      <c r="A7" s="29" t="s">
        <v>34</v>
      </c>
      <c r="B7" s="28"/>
      <c r="C7" s="6">
        <v>33643463295</v>
      </c>
      <c r="D7" s="6">
        <v>0</v>
      </c>
      <c r="E7" s="7">
        <v>39067874231</v>
      </c>
      <c r="F7" s="8">
        <v>39067874231</v>
      </c>
      <c r="G7" s="8">
        <v>3596236787</v>
      </c>
      <c r="H7" s="8">
        <v>3552793801</v>
      </c>
      <c r="I7" s="8">
        <v>3340330913</v>
      </c>
      <c r="J7" s="8">
        <v>10489361501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10489361501</v>
      </c>
      <c r="X7" s="8">
        <v>10579176545</v>
      </c>
      <c r="Y7" s="8">
        <v>-89815044</v>
      </c>
      <c r="Z7" s="2">
        <v>-0.85</v>
      </c>
      <c r="AA7" s="6">
        <v>39067874231</v>
      </c>
    </row>
    <row r="8" spans="1:27" ht="13.5">
      <c r="A8" s="29" t="s">
        <v>35</v>
      </c>
      <c r="B8" s="28"/>
      <c r="C8" s="6">
        <v>10745826054</v>
      </c>
      <c r="D8" s="6">
        <v>0</v>
      </c>
      <c r="E8" s="7">
        <v>12448959094</v>
      </c>
      <c r="F8" s="8">
        <v>12448959094</v>
      </c>
      <c r="G8" s="8">
        <v>1005180832</v>
      </c>
      <c r="H8" s="8">
        <v>959798781</v>
      </c>
      <c r="I8" s="8">
        <v>1033262773</v>
      </c>
      <c r="J8" s="8">
        <v>2998242386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2998242386</v>
      </c>
      <c r="X8" s="8">
        <v>2884204950</v>
      </c>
      <c r="Y8" s="8">
        <v>114037436</v>
      </c>
      <c r="Z8" s="2">
        <v>3.95</v>
      </c>
      <c r="AA8" s="6">
        <v>12448959094</v>
      </c>
    </row>
    <row r="9" spans="1:27" ht="13.5">
      <c r="A9" s="29" t="s">
        <v>36</v>
      </c>
      <c r="B9" s="28"/>
      <c r="C9" s="6">
        <v>4313602999</v>
      </c>
      <c r="D9" s="6">
        <v>0</v>
      </c>
      <c r="E9" s="7">
        <v>4959871204</v>
      </c>
      <c r="F9" s="8">
        <v>4959871204</v>
      </c>
      <c r="G9" s="8">
        <v>357811388</v>
      </c>
      <c r="H9" s="8">
        <v>408482527</v>
      </c>
      <c r="I9" s="8">
        <v>442589643</v>
      </c>
      <c r="J9" s="8">
        <v>1208883558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1208883558</v>
      </c>
      <c r="X9" s="8">
        <v>1198255846</v>
      </c>
      <c r="Y9" s="8">
        <v>10627712</v>
      </c>
      <c r="Z9" s="2">
        <v>0.89</v>
      </c>
      <c r="AA9" s="6">
        <v>4959871204</v>
      </c>
    </row>
    <row r="10" spans="1:27" ht="13.5">
      <c r="A10" s="29" t="s">
        <v>37</v>
      </c>
      <c r="B10" s="28"/>
      <c r="C10" s="6">
        <v>3313539845</v>
      </c>
      <c r="D10" s="6">
        <v>0</v>
      </c>
      <c r="E10" s="7">
        <v>3724926021</v>
      </c>
      <c r="F10" s="30">
        <v>3724926021</v>
      </c>
      <c r="G10" s="30">
        <v>304307059</v>
      </c>
      <c r="H10" s="30">
        <v>351498136</v>
      </c>
      <c r="I10" s="30">
        <v>302349797</v>
      </c>
      <c r="J10" s="30">
        <v>958154992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958154992</v>
      </c>
      <c r="X10" s="30">
        <v>901865051</v>
      </c>
      <c r="Y10" s="30">
        <v>56289941</v>
      </c>
      <c r="Z10" s="31">
        <v>6.24</v>
      </c>
      <c r="AA10" s="32">
        <v>3724926021</v>
      </c>
    </row>
    <row r="11" spans="1:27" ht="13.5">
      <c r="A11" s="29" t="s">
        <v>38</v>
      </c>
      <c r="B11" s="33"/>
      <c r="C11" s="6">
        <v>404545096</v>
      </c>
      <c r="D11" s="6">
        <v>0</v>
      </c>
      <c r="E11" s="7">
        <v>580886731</v>
      </c>
      <c r="F11" s="8">
        <v>580886731</v>
      </c>
      <c r="G11" s="8">
        <v>35679353</v>
      </c>
      <c r="H11" s="8">
        <v>38802180</v>
      </c>
      <c r="I11" s="8">
        <v>58706465</v>
      </c>
      <c r="J11" s="8">
        <v>133187998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133187998</v>
      </c>
      <c r="X11" s="8">
        <v>199300573</v>
      </c>
      <c r="Y11" s="8">
        <v>-66112575</v>
      </c>
      <c r="Z11" s="2">
        <v>-33.17</v>
      </c>
      <c r="AA11" s="6">
        <v>580886731</v>
      </c>
    </row>
    <row r="12" spans="1:27" ht="13.5">
      <c r="A12" s="29" t="s">
        <v>39</v>
      </c>
      <c r="B12" s="33"/>
      <c r="C12" s="6">
        <v>413847747</v>
      </c>
      <c r="D12" s="6">
        <v>0</v>
      </c>
      <c r="E12" s="7">
        <v>671050380</v>
      </c>
      <c r="F12" s="8">
        <v>671050380</v>
      </c>
      <c r="G12" s="8">
        <v>22118107</v>
      </c>
      <c r="H12" s="8">
        <v>26113862</v>
      </c>
      <c r="I12" s="8">
        <v>36228396</v>
      </c>
      <c r="J12" s="8">
        <v>84460365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84460365</v>
      </c>
      <c r="X12" s="8">
        <v>147116494</v>
      </c>
      <c r="Y12" s="8">
        <v>-62656129</v>
      </c>
      <c r="Z12" s="2">
        <v>-42.59</v>
      </c>
      <c r="AA12" s="6">
        <v>671050380</v>
      </c>
    </row>
    <row r="13" spans="1:27" ht="13.5">
      <c r="A13" s="27" t="s">
        <v>40</v>
      </c>
      <c r="B13" s="33"/>
      <c r="C13" s="6">
        <v>809768338</v>
      </c>
      <c r="D13" s="6">
        <v>0</v>
      </c>
      <c r="E13" s="7">
        <v>751034529</v>
      </c>
      <c r="F13" s="8">
        <v>751034529</v>
      </c>
      <c r="G13" s="8">
        <v>116236669</v>
      </c>
      <c r="H13" s="8">
        <v>64738557</v>
      </c>
      <c r="I13" s="8">
        <v>62698883</v>
      </c>
      <c r="J13" s="8">
        <v>243674109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243674109</v>
      </c>
      <c r="X13" s="8">
        <v>184002381</v>
      </c>
      <c r="Y13" s="8">
        <v>59671728</v>
      </c>
      <c r="Z13" s="2">
        <v>32.43</v>
      </c>
      <c r="AA13" s="6">
        <v>751034529</v>
      </c>
    </row>
    <row r="14" spans="1:27" ht="13.5">
      <c r="A14" s="27" t="s">
        <v>41</v>
      </c>
      <c r="B14" s="33"/>
      <c r="C14" s="6">
        <v>888098813</v>
      </c>
      <c r="D14" s="6">
        <v>0</v>
      </c>
      <c r="E14" s="7">
        <v>636391455</v>
      </c>
      <c r="F14" s="8">
        <v>636391455</v>
      </c>
      <c r="G14" s="8">
        <v>76555236</v>
      </c>
      <c r="H14" s="8">
        <v>71684182</v>
      </c>
      <c r="I14" s="8">
        <v>70436927</v>
      </c>
      <c r="J14" s="8">
        <v>218676345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218676345</v>
      </c>
      <c r="X14" s="8">
        <v>141754340</v>
      </c>
      <c r="Y14" s="8">
        <v>76922005</v>
      </c>
      <c r="Z14" s="2">
        <v>54.26</v>
      </c>
      <c r="AA14" s="6">
        <v>636391455</v>
      </c>
    </row>
    <row r="15" spans="1:27" ht="13.5">
      <c r="A15" s="27" t="s">
        <v>42</v>
      </c>
      <c r="B15" s="33"/>
      <c r="C15" s="6">
        <v>6050</v>
      </c>
      <c r="D15" s="6">
        <v>0</v>
      </c>
      <c r="E15" s="7">
        <v>5000</v>
      </c>
      <c r="F15" s="8">
        <v>5000</v>
      </c>
      <c r="G15" s="8">
        <v>0</v>
      </c>
      <c r="H15" s="8">
        <v>0</v>
      </c>
      <c r="I15" s="8">
        <v>3025</v>
      </c>
      <c r="J15" s="8">
        <v>3025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3025</v>
      </c>
      <c r="X15" s="8">
        <v>0</v>
      </c>
      <c r="Y15" s="8">
        <v>3025</v>
      </c>
      <c r="Z15" s="2">
        <v>0</v>
      </c>
      <c r="AA15" s="6">
        <v>5000</v>
      </c>
    </row>
    <row r="16" spans="1:27" ht="13.5">
      <c r="A16" s="27" t="s">
        <v>43</v>
      </c>
      <c r="B16" s="33"/>
      <c r="C16" s="6">
        <v>709601172</v>
      </c>
      <c r="D16" s="6">
        <v>0</v>
      </c>
      <c r="E16" s="7">
        <v>885124496</v>
      </c>
      <c r="F16" s="8">
        <v>885124496</v>
      </c>
      <c r="G16" s="8">
        <v>25257101</v>
      </c>
      <c r="H16" s="8">
        <v>29283751</v>
      </c>
      <c r="I16" s="8">
        <v>38635548</v>
      </c>
      <c r="J16" s="8">
        <v>93176400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93176400</v>
      </c>
      <c r="X16" s="8">
        <v>214593988</v>
      </c>
      <c r="Y16" s="8">
        <v>-121417588</v>
      </c>
      <c r="Z16" s="2">
        <v>-56.58</v>
      </c>
      <c r="AA16" s="6">
        <v>885124496</v>
      </c>
    </row>
    <row r="17" spans="1:27" ht="13.5">
      <c r="A17" s="27" t="s">
        <v>44</v>
      </c>
      <c r="B17" s="33"/>
      <c r="C17" s="6">
        <v>111135400</v>
      </c>
      <c r="D17" s="6">
        <v>0</v>
      </c>
      <c r="E17" s="7">
        <v>217662632</v>
      </c>
      <c r="F17" s="8">
        <v>217662632</v>
      </c>
      <c r="G17" s="8">
        <v>4799401</v>
      </c>
      <c r="H17" s="8">
        <v>12511844</v>
      </c>
      <c r="I17" s="8">
        <v>19322029</v>
      </c>
      <c r="J17" s="8">
        <v>36633274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36633274</v>
      </c>
      <c r="X17" s="8">
        <v>49827797</v>
      </c>
      <c r="Y17" s="8">
        <v>-13194523</v>
      </c>
      <c r="Z17" s="2">
        <v>-26.48</v>
      </c>
      <c r="AA17" s="6">
        <v>217662632</v>
      </c>
    </row>
    <row r="18" spans="1:27" ht="13.5">
      <c r="A18" s="29" t="s">
        <v>45</v>
      </c>
      <c r="B18" s="28"/>
      <c r="C18" s="6">
        <v>821643719</v>
      </c>
      <c r="D18" s="6">
        <v>0</v>
      </c>
      <c r="E18" s="7">
        <v>967451221</v>
      </c>
      <c r="F18" s="8">
        <v>967451221</v>
      </c>
      <c r="G18" s="8">
        <v>74664447</v>
      </c>
      <c r="H18" s="8">
        <v>72454182</v>
      </c>
      <c r="I18" s="8">
        <v>61944292</v>
      </c>
      <c r="J18" s="8">
        <v>209062921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209062921</v>
      </c>
      <c r="X18" s="8">
        <v>232077863</v>
      </c>
      <c r="Y18" s="8">
        <v>-23014942</v>
      </c>
      <c r="Z18" s="2">
        <v>-9.92</v>
      </c>
      <c r="AA18" s="6">
        <v>967451221</v>
      </c>
    </row>
    <row r="19" spans="1:27" ht="13.5">
      <c r="A19" s="27" t="s">
        <v>46</v>
      </c>
      <c r="B19" s="33"/>
      <c r="C19" s="6">
        <v>13831190380</v>
      </c>
      <c r="D19" s="6">
        <v>0</v>
      </c>
      <c r="E19" s="7">
        <v>13523588683</v>
      </c>
      <c r="F19" s="8">
        <v>13523588683</v>
      </c>
      <c r="G19" s="8">
        <v>2282333788</v>
      </c>
      <c r="H19" s="8">
        <v>796136762</v>
      </c>
      <c r="I19" s="8">
        <v>904041511</v>
      </c>
      <c r="J19" s="8">
        <v>3982512061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3982512061</v>
      </c>
      <c r="X19" s="8">
        <v>4061396563</v>
      </c>
      <c r="Y19" s="8">
        <v>-78884502</v>
      </c>
      <c r="Z19" s="2">
        <v>-1.94</v>
      </c>
      <c r="AA19" s="6">
        <v>13523588683</v>
      </c>
    </row>
    <row r="20" spans="1:27" ht="13.5">
      <c r="A20" s="27" t="s">
        <v>47</v>
      </c>
      <c r="B20" s="33"/>
      <c r="C20" s="6">
        <v>3734962171</v>
      </c>
      <c r="D20" s="6">
        <v>0</v>
      </c>
      <c r="E20" s="7">
        <v>5010905208</v>
      </c>
      <c r="F20" s="30">
        <v>5010905208</v>
      </c>
      <c r="G20" s="30">
        <v>305470309</v>
      </c>
      <c r="H20" s="30">
        <v>768106411</v>
      </c>
      <c r="I20" s="30">
        <v>297047028</v>
      </c>
      <c r="J20" s="30">
        <v>1370623748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1370623748</v>
      </c>
      <c r="X20" s="30">
        <v>1040837678</v>
      </c>
      <c r="Y20" s="30">
        <v>329786070</v>
      </c>
      <c r="Z20" s="31">
        <v>31.68</v>
      </c>
      <c r="AA20" s="32">
        <v>5010905208</v>
      </c>
    </row>
    <row r="21" spans="1:27" ht="13.5">
      <c r="A21" s="27" t="s">
        <v>48</v>
      </c>
      <c r="B21" s="33"/>
      <c r="C21" s="6">
        <v>-79716546</v>
      </c>
      <c r="D21" s="6">
        <v>0</v>
      </c>
      <c r="E21" s="7">
        <v>28904789</v>
      </c>
      <c r="F21" s="8">
        <v>28904789</v>
      </c>
      <c r="G21" s="8">
        <v>1329624</v>
      </c>
      <c r="H21" s="8">
        <v>0</v>
      </c>
      <c r="I21" s="34">
        <v>0</v>
      </c>
      <c r="J21" s="8">
        <v>1329624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1329624</v>
      </c>
      <c r="X21" s="8">
        <v>625860</v>
      </c>
      <c r="Y21" s="8">
        <v>703764</v>
      </c>
      <c r="Z21" s="2">
        <v>112.45</v>
      </c>
      <c r="AA21" s="6">
        <v>28904789</v>
      </c>
    </row>
    <row r="22" spans="1:27" ht="24.75" customHeight="1">
      <c r="A22" s="35" t="s">
        <v>49</v>
      </c>
      <c r="B22" s="36"/>
      <c r="C22" s="37">
        <f aca="true" t="shared" si="0" ref="C22:Y22">SUM(C5:C21)</f>
        <v>90625235430</v>
      </c>
      <c r="D22" s="37">
        <f>SUM(D5:D21)</f>
        <v>0</v>
      </c>
      <c r="E22" s="38">
        <f t="shared" si="0"/>
        <v>101773947835</v>
      </c>
      <c r="F22" s="39">
        <f t="shared" si="0"/>
        <v>101773947835</v>
      </c>
      <c r="G22" s="39">
        <f t="shared" si="0"/>
        <v>9615944765</v>
      </c>
      <c r="H22" s="39">
        <f t="shared" si="0"/>
        <v>8595740952</v>
      </c>
      <c r="I22" s="39">
        <f t="shared" si="0"/>
        <v>8180981572</v>
      </c>
      <c r="J22" s="39">
        <f t="shared" si="0"/>
        <v>26392667289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26392667289</v>
      </c>
      <c r="X22" s="39">
        <f t="shared" si="0"/>
        <v>26383025611</v>
      </c>
      <c r="Y22" s="39">
        <f t="shared" si="0"/>
        <v>9641678</v>
      </c>
      <c r="Z22" s="40">
        <f>+IF(X22&lt;&gt;0,+(Y22/X22)*100,0)</f>
        <v>0.036545004891251176</v>
      </c>
      <c r="AA22" s="37">
        <f>SUM(AA5:AA21)</f>
        <v>101773947835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21126624169</v>
      </c>
      <c r="D25" s="6">
        <v>0</v>
      </c>
      <c r="E25" s="7">
        <v>23716765668</v>
      </c>
      <c r="F25" s="8">
        <v>23716765668</v>
      </c>
      <c r="G25" s="8">
        <v>1846161382</v>
      </c>
      <c r="H25" s="8">
        <v>1829529024</v>
      </c>
      <c r="I25" s="8">
        <v>1823544235</v>
      </c>
      <c r="J25" s="8">
        <v>5499234641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5499234641</v>
      </c>
      <c r="X25" s="8">
        <v>5645213522</v>
      </c>
      <c r="Y25" s="8">
        <v>-145978881</v>
      </c>
      <c r="Z25" s="2">
        <v>-2.59</v>
      </c>
      <c r="AA25" s="6">
        <v>23716765668</v>
      </c>
    </row>
    <row r="26" spans="1:27" ht="13.5">
      <c r="A26" s="29" t="s">
        <v>52</v>
      </c>
      <c r="B26" s="28"/>
      <c r="C26" s="6">
        <v>436293098</v>
      </c>
      <c r="D26" s="6">
        <v>0</v>
      </c>
      <c r="E26" s="7">
        <v>508873398</v>
      </c>
      <c r="F26" s="8">
        <v>508873398</v>
      </c>
      <c r="G26" s="8">
        <v>37283026</v>
      </c>
      <c r="H26" s="8">
        <v>38303067</v>
      </c>
      <c r="I26" s="8">
        <v>37372155</v>
      </c>
      <c r="J26" s="8">
        <v>112958248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112958248</v>
      </c>
      <c r="X26" s="8">
        <v>123372910</v>
      </c>
      <c r="Y26" s="8">
        <v>-10414662</v>
      </c>
      <c r="Z26" s="2">
        <v>-8.44</v>
      </c>
      <c r="AA26" s="6">
        <v>508873398</v>
      </c>
    </row>
    <row r="27" spans="1:27" ht="13.5">
      <c r="A27" s="29" t="s">
        <v>53</v>
      </c>
      <c r="B27" s="28"/>
      <c r="C27" s="6">
        <v>4985838873</v>
      </c>
      <c r="D27" s="6">
        <v>0</v>
      </c>
      <c r="E27" s="7">
        <v>4139357782</v>
      </c>
      <c r="F27" s="8">
        <v>4139357782</v>
      </c>
      <c r="G27" s="8">
        <v>318185239</v>
      </c>
      <c r="H27" s="8">
        <v>276203583</v>
      </c>
      <c r="I27" s="8">
        <v>549174963</v>
      </c>
      <c r="J27" s="8">
        <v>1143563785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1143563785</v>
      </c>
      <c r="X27" s="8">
        <v>930111890</v>
      </c>
      <c r="Y27" s="8">
        <v>213451895</v>
      </c>
      <c r="Z27" s="2">
        <v>22.95</v>
      </c>
      <c r="AA27" s="6">
        <v>4139357782</v>
      </c>
    </row>
    <row r="28" spans="1:27" ht="13.5">
      <c r="A28" s="29" t="s">
        <v>54</v>
      </c>
      <c r="B28" s="28"/>
      <c r="C28" s="6">
        <v>6309097669</v>
      </c>
      <c r="D28" s="6">
        <v>0</v>
      </c>
      <c r="E28" s="7">
        <v>6412698154</v>
      </c>
      <c r="F28" s="8">
        <v>6412698154</v>
      </c>
      <c r="G28" s="8">
        <v>230954304</v>
      </c>
      <c r="H28" s="8">
        <v>542602970</v>
      </c>
      <c r="I28" s="8">
        <v>418408732</v>
      </c>
      <c r="J28" s="8">
        <v>1191966006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1191966006</v>
      </c>
      <c r="X28" s="8">
        <v>1515565120</v>
      </c>
      <c r="Y28" s="8">
        <v>-323599114</v>
      </c>
      <c r="Z28" s="2">
        <v>-21.35</v>
      </c>
      <c r="AA28" s="6">
        <v>6412698154</v>
      </c>
    </row>
    <row r="29" spans="1:27" ht="13.5">
      <c r="A29" s="29" t="s">
        <v>55</v>
      </c>
      <c r="B29" s="28"/>
      <c r="C29" s="6">
        <v>2895604892</v>
      </c>
      <c r="D29" s="6">
        <v>0</v>
      </c>
      <c r="E29" s="7">
        <v>3538217170</v>
      </c>
      <c r="F29" s="8">
        <v>3538217170</v>
      </c>
      <c r="G29" s="8">
        <v>168492130</v>
      </c>
      <c r="H29" s="8">
        <v>145860426</v>
      </c>
      <c r="I29" s="8">
        <v>275028358</v>
      </c>
      <c r="J29" s="8">
        <v>589380914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589380914</v>
      </c>
      <c r="X29" s="8">
        <v>712366753</v>
      </c>
      <c r="Y29" s="8">
        <v>-122985839</v>
      </c>
      <c r="Z29" s="2">
        <v>-17.26</v>
      </c>
      <c r="AA29" s="6">
        <v>3538217170</v>
      </c>
    </row>
    <row r="30" spans="1:27" ht="13.5">
      <c r="A30" s="29" t="s">
        <v>56</v>
      </c>
      <c r="B30" s="28"/>
      <c r="C30" s="6">
        <v>31769162621</v>
      </c>
      <c r="D30" s="6">
        <v>0</v>
      </c>
      <c r="E30" s="7">
        <v>34956955747</v>
      </c>
      <c r="F30" s="8">
        <v>34956955747</v>
      </c>
      <c r="G30" s="8">
        <v>3091205568</v>
      </c>
      <c r="H30" s="8">
        <v>4640925101</v>
      </c>
      <c r="I30" s="8">
        <v>3208372364</v>
      </c>
      <c r="J30" s="8">
        <v>10940503033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10940503033</v>
      </c>
      <c r="X30" s="8">
        <v>9898642383</v>
      </c>
      <c r="Y30" s="8">
        <v>1041860650</v>
      </c>
      <c r="Z30" s="2">
        <v>10.53</v>
      </c>
      <c r="AA30" s="6">
        <v>34956955747</v>
      </c>
    </row>
    <row r="31" spans="1:27" ht="13.5">
      <c r="A31" s="29" t="s">
        <v>57</v>
      </c>
      <c r="B31" s="28"/>
      <c r="C31" s="6">
        <v>2396213295</v>
      </c>
      <c r="D31" s="6">
        <v>0</v>
      </c>
      <c r="E31" s="7">
        <v>2912994085</v>
      </c>
      <c r="F31" s="8">
        <v>2912994085</v>
      </c>
      <c r="G31" s="8">
        <v>80562234</v>
      </c>
      <c r="H31" s="8">
        <v>140980827</v>
      </c>
      <c r="I31" s="8">
        <v>165318327</v>
      </c>
      <c r="J31" s="8">
        <v>386861388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386861388</v>
      </c>
      <c r="X31" s="8">
        <v>656145319</v>
      </c>
      <c r="Y31" s="8">
        <v>-269283931</v>
      </c>
      <c r="Z31" s="2">
        <v>-41.04</v>
      </c>
      <c r="AA31" s="6">
        <v>2912994085</v>
      </c>
    </row>
    <row r="32" spans="1:27" ht="13.5">
      <c r="A32" s="29" t="s">
        <v>58</v>
      </c>
      <c r="B32" s="28"/>
      <c r="C32" s="6">
        <v>6097969304</v>
      </c>
      <c r="D32" s="6">
        <v>0</v>
      </c>
      <c r="E32" s="7">
        <v>7358395782</v>
      </c>
      <c r="F32" s="8">
        <v>7358395782</v>
      </c>
      <c r="G32" s="8">
        <v>115991631</v>
      </c>
      <c r="H32" s="8">
        <v>626488931</v>
      </c>
      <c r="I32" s="8">
        <v>633696255</v>
      </c>
      <c r="J32" s="8">
        <v>1376176817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1376176817</v>
      </c>
      <c r="X32" s="8">
        <v>1657130078</v>
      </c>
      <c r="Y32" s="8">
        <v>-280953261</v>
      </c>
      <c r="Z32" s="2">
        <v>-16.95</v>
      </c>
      <c r="AA32" s="6">
        <v>7358395782</v>
      </c>
    </row>
    <row r="33" spans="1:27" ht="13.5">
      <c r="A33" s="29" t="s">
        <v>59</v>
      </c>
      <c r="B33" s="28"/>
      <c r="C33" s="6">
        <v>1551728172</v>
      </c>
      <c r="D33" s="6">
        <v>0</v>
      </c>
      <c r="E33" s="7">
        <v>1663592222</v>
      </c>
      <c r="F33" s="8">
        <v>1663592222</v>
      </c>
      <c r="G33" s="8">
        <v>25748631</v>
      </c>
      <c r="H33" s="8">
        <v>128550379</v>
      </c>
      <c r="I33" s="8">
        <v>125206565</v>
      </c>
      <c r="J33" s="8">
        <v>279505575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279505575</v>
      </c>
      <c r="X33" s="8">
        <v>373561289</v>
      </c>
      <c r="Y33" s="8">
        <v>-94055714</v>
      </c>
      <c r="Z33" s="2">
        <v>-25.18</v>
      </c>
      <c r="AA33" s="6">
        <v>1663592222</v>
      </c>
    </row>
    <row r="34" spans="1:27" ht="13.5">
      <c r="A34" s="29" t="s">
        <v>60</v>
      </c>
      <c r="B34" s="28"/>
      <c r="C34" s="6">
        <v>11826489238</v>
      </c>
      <c r="D34" s="6">
        <v>0</v>
      </c>
      <c r="E34" s="7">
        <v>13336761829</v>
      </c>
      <c r="F34" s="8">
        <v>13336761829</v>
      </c>
      <c r="G34" s="8">
        <v>445824824</v>
      </c>
      <c r="H34" s="8">
        <v>1063892467</v>
      </c>
      <c r="I34" s="8">
        <v>883800676</v>
      </c>
      <c r="J34" s="8">
        <v>2393517967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2393517967</v>
      </c>
      <c r="X34" s="8">
        <v>3047835737</v>
      </c>
      <c r="Y34" s="8">
        <v>-654317770</v>
      </c>
      <c r="Z34" s="2">
        <v>-21.47</v>
      </c>
      <c r="AA34" s="6">
        <v>13336761829</v>
      </c>
    </row>
    <row r="35" spans="1:27" ht="13.5">
      <c r="A35" s="27" t="s">
        <v>61</v>
      </c>
      <c r="B35" s="33"/>
      <c r="C35" s="6">
        <v>691160680</v>
      </c>
      <c r="D35" s="6">
        <v>0</v>
      </c>
      <c r="E35" s="7">
        <v>25000000</v>
      </c>
      <c r="F35" s="8">
        <v>25000000</v>
      </c>
      <c r="G35" s="8">
        <v>-10450</v>
      </c>
      <c r="H35" s="8">
        <v>192741</v>
      </c>
      <c r="I35" s="8">
        <v>632983</v>
      </c>
      <c r="J35" s="8">
        <v>815274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815274</v>
      </c>
      <c r="X35" s="8">
        <v>0</v>
      </c>
      <c r="Y35" s="8">
        <v>815274</v>
      </c>
      <c r="Z35" s="2">
        <v>0</v>
      </c>
      <c r="AA35" s="6">
        <v>25000000</v>
      </c>
    </row>
    <row r="36" spans="1:27" ht="12.75">
      <c r="A36" s="44" t="s">
        <v>62</v>
      </c>
      <c r="B36" s="36"/>
      <c r="C36" s="37">
        <f aca="true" t="shared" si="1" ref="C36:Y36">SUM(C25:C35)</f>
        <v>90086182011</v>
      </c>
      <c r="D36" s="37">
        <f>SUM(D25:D35)</f>
        <v>0</v>
      </c>
      <c r="E36" s="38">
        <f t="shared" si="1"/>
        <v>98569611837</v>
      </c>
      <c r="F36" s="39">
        <f t="shared" si="1"/>
        <v>98569611837</v>
      </c>
      <c r="G36" s="39">
        <f t="shared" si="1"/>
        <v>6360398519</v>
      </c>
      <c r="H36" s="39">
        <f t="shared" si="1"/>
        <v>9433529516</v>
      </c>
      <c r="I36" s="39">
        <f t="shared" si="1"/>
        <v>8120555613</v>
      </c>
      <c r="J36" s="39">
        <f t="shared" si="1"/>
        <v>23914483648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23914483648</v>
      </c>
      <c r="X36" s="39">
        <f t="shared" si="1"/>
        <v>24559945001</v>
      </c>
      <c r="Y36" s="39">
        <f t="shared" si="1"/>
        <v>-645461353</v>
      </c>
      <c r="Z36" s="40">
        <f>+IF(X36&lt;&gt;0,+(Y36/X36)*100,0)</f>
        <v>-2.628105856807574</v>
      </c>
      <c r="AA36" s="37">
        <f>SUM(AA25:AA35)</f>
        <v>98569611837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539053419</v>
      </c>
      <c r="D38" s="50">
        <f>+D22-D36</f>
        <v>0</v>
      </c>
      <c r="E38" s="51">
        <f t="shared" si="2"/>
        <v>3204335998</v>
      </c>
      <c r="F38" s="52">
        <f t="shared" si="2"/>
        <v>3204335998</v>
      </c>
      <c r="G38" s="52">
        <f t="shared" si="2"/>
        <v>3255546246</v>
      </c>
      <c r="H38" s="52">
        <f t="shared" si="2"/>
        <v>-837788564</v>
      </c>
      <c r="I38" s="52">
        <f t="shared" si="2"/>
        <v>60425959</v>
      </c>
      <c r="J38" s="52">
        <f t="shared" si="2"/>
        <v>2478183641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2478183641</v>
      </c>
      <c r="X38" s="52">
        <f>IF(F22=F36,0,X22-X36)</f>
        <v>1823080610</v>
      </c>
      <c r="Y38" s="52">
        <f t="shared" si="2"/>
        <v>655103031</v>
      </c>
      <c r="Z38" s="53">
        <f>+IF(X38&lt;&gt;0,+(Y38/X38)*100,0)</f>
        <v>35.93384886036389</v>
      </c>
      <c r="AA38" s="50">
        <f>+AA22-AA36</f>
        <v>3204335998</v>
      </c>
    </row>
    <row r="39" spans="1:27" ht="13.5">
      <c r="A39" s="27" t="s">
        <v>64</v>
      </c>
      <c r="B39" s="33"/>
      <c r="C39" s="6">
        <v>6676272269</v>
      </c>
      <c r="D39" s="6">
        <v>0</v>
      </c>
      <c r="E39" s="7">
        <v>7855338051</v>
      </c>
      <c r="F39" s="8">
        <v>7855338051</v>
      </c>
      <c r="G39" s="8">
        <v>-277687289</v>
      </c>
      <c r="H39" s="8">
        <v>577373108</v>
      </c>
      <c r="I39" s="8">
        <v>536746810</v>
      </c>
      <c r="J39" s="8">
        <v>836432629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836432629</v>
      </c>
      <c r="X39" s="8">
        <v>1534046084</v>
      </c>
      <c r="Y39" s="8">
        <v>-697613455</v>
      </c>
      <c r="Z39" s="2">
        <v>-45.48</v>
      </c>
      <c r="AA39" s="6">
        <v>7855338051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77446500</v>
      </c>
      <c r="Y40" s="30">
        <v>-77446500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-111800000</v>
      </c>
      <c r="F41" s="8">
        <v>-111800000</v>
      </c>
      <c r="G41" s="55">
        <v>-9416667</v>
      </c>
      <c r="H41" s="55">
        <v>-9416667</v>
      </c>
      <c r="I41" s="55">
        <v>-9416667</v>
      </c>
      <c r="J41" s="8">
        <v>-28250001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-28250001</v>
      </c>
      <c r="X41" s="8">
        <v>-27000000</v>
      </c>
      <c r="Y41" s="55">
        <v>-1250001</v>
      </c>
      <c r="Z41" s="56">
        <v>4.63</v>
      </c>
      <c r="AA41" s="57">
        <v>-111800000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7215325688</v>
      </c>
      <c r="D42" s="59">
        <f>SUM(D38:D41)</f>
        <v>0</v>
      </c>
      <c r="E42" s="60">
        <f t="shared" si="3"/>
        <v>10947874049</v>
      </c>
      <c r="F42" s="61">
        <f t="shared" si="3"/>
        <v>10947874049</v>
      </c>
      <c r="G42" s="61">
        <f t="shared" si="3"/>
        <v>2968442290</v>
      </c>
      <c r="H42" s="61">
        <f t="shared" si="3"/>
        <v>-269832123</v>
      </c>
      <c r="I42" s="61">
        <f t="shared" si="3"/>
        <v>587756102</v>
      </c>
      <c r="J42" s="61">
        <f t="shared" si="3"/>
        <v>3286366269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3286366269</v>
      </c>
      <c r="X42" s="61">
        <f t="shared" si="3"/>
        <v>3407573194</v>
      </c>
      <c r="Y42" s="61">
        <f t="shared" si="3"/>
        <v>-121206925</v>
      </c>
      <c r="Z42" s="62">
        <f>+IF(X42&lt;&gt;0,+(Y42/X42)*100,0)</f>
        <v>-3.556986691097911</v>
      </c>
      <c r="AA42" s="59">
        <f>SUM(AA38:AA41)</f>
        <v>10947874049</v>
      </c>
    </row>
    <row r="43" spans="1:27" ht="13.5">
      <c r="A43" s="27" t="s">
        <v>68</v>
      </c>
      <c r="B43" s="33"/>
      <c r="C43" s="54">
        <v>388591000</v>
      </c>
      <c r="D43" s="54">
        <v>0</v>
      </c>
      <c r="E43" s="63">
        <v>528805000</v>
      </c>
      <c r="F43" s="64">
        <v>528805000</v>
      </c>
      <c r="G43" s="64">
        <v>3320290</v>
      </c>
      <c r="H43" s="64">
        <v>2360876</v>
      </c>
      <c r="I43" s="64">
        <v>2626858</v>
      </c>
      <c r="J43" s="64">
        <v>8308024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8308024</v>
      </c>
      <c r="X43" s="64">
        <v>6497001</v>
      </c>
      <c r="Y43" s="64">
        <v>1811023</v>
      </c>
      <c r="Z43" s="65">
        <v>27.87</v>
      </c>
      <c r="AA43" s="54">
        <v>528805000</v>
      </c>
    </row>
    <row r="44" spans="1:27" ht="13.5">
      <c r="A44" s="66" t="s">
        <v>69</v>
      </c>
      <c r="B44" s="33"/>
      <c r="C44" s="67">
        <f aca="true" t="shared" si="4" ref="C44:Y44">+C42-C43</f>
        <v>6826734688</v>
      </c>
      <c r="D44" s="67">
        <f>+D42-D43</f>
        <v>0</v>
      </c>
      <c r="E44" s="68">
        <f t="shared" si="4"/>
        <v>10419069049</v>
      </c>
      <c r="F44" s="69">
        <f t="shared" si="4"/>
        <v>10419069049</v>
      </c>
      <c r="G44" s="69">
        <f t="shared" si="4"/>
        <v>2965122000</v>
      </c>
      <c r="H44" s="69">
        <f t="shared" si="4"/>
        <v>-272192999</v>
      </c>
      <c r="I44" s="69">
        <f t="shared" si="4"/>
        <v>585129244</v>
      </c>
      <c r="J44" s="69">
        <f t="shared" si="4"/>
        <v>3278058245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3278058245</v>
      </c>
      <c r="X44" s="69">
        <f t="shared" si="4"/>
        <v>3401076193</v>
      </c>
      <c r="Y44" s="69">
        <f t="shared" si="4"/>
        <v>-123017948</v>
      </c>
      <c r="Z44" s="70">
        <f>+IF(X44&lt;&gt;0,+(Y44/X44)*100,0)</f>
        <v>-3.61703005222853</v>
      </c>
      <c r="AA44" s="67">
        <f>+AA42-AA43</f>
        <v>10419069049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6826734688</v>
      </c>
      <c r="D46" s="59">
        <f>SUM(D44:D45)</f>
        <v>0</v>
      </c>
      <c r="E46" s="60">
        <f t="shared" si="5"/>
        <v>10419069049</v>
      </c>
      <c r="F46" s="61">
        <f t="shared" si="5"/>
        <v>10419069049</v>
      </c>
      <c r="G46" s="61">
        <f t="shared" si="5"/>
        <v>2965122000</v>
      </c>
      <c r="H46" s="61">
        <f t="shared" si="5"/>
        <v>-272192999</v>
      </c>
      <c r="I46" s="61">
        <f t="shared" si="5"/>
        <v>585129244</v>
      </c>
      <c r="J46" s="61">
        <f t="shared" si="5"/>
        <v>3278058245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3278058245</v>
      </c>
      <c r="X46" s="61">
        <f t="shared" si="5"/>
        <v>3401076193</v>
      </c>
      <c r="Y46" s="61">
        <f t="shared" si="5"/>
        <v>-123017948</v>
      </c>
      <c r="Z46" s="62">
        <f>+IF(X46&lt;&gt;0,+(Y46/X46)*100,0)</f>
        <v>-3.61703005222853</v>
      </c>
      <c r="AA46" s="59">
        <f>SUM(AA44:AA45)</f>
        <v>10419069049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6826734688</v>
      </c>
      <c r="D48" s="75">
        <f>SUM(D46:D47)</f>
        <v>0</v>
      </c>
      <c r="E48" s="76">
        <f t="shared" si="6"/>
        <v>10419069049</v>
      </c>
      <c r="F48" s="77">
        <f t="shared" si="6"/>
        <v>10419069049</v>
      </c>
      <c r="G48" s="77">
        <f t="shared" si="6"/>
        <v>2965122000</v>
      </c>
      <c r="H48" s="78">
        <f t="shared" si="6"/>
        <v>-272192999</v>
      </c>
      <c r="I48" s="78">
        <f t="shared" si="6"/>
        <v>585129244</v>
      </c>
      <c r="J48" s="78">
        <f t="shared" si="6"/>
        <v>3278058245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3278058245</v>
      </c>
      <c r="X48" s="78">
        <f t="shared" si="6"/>
        <v>3401076193</v>
      </c>
      <c r="Y48" s="78">
        <f t="shared" si="6"/>
        <v>-123017948</v>
      </c>
      <c r="Z48" s="79">
        <f>+IF(X48&lt;&gt;0,+(Y48/X48)*100,0)</f>
        <v>-3.61703005222853</v>
      </c>
      <c r="AA48" s="80">
        <f>SUM(AA46:AA47)</f>
        <v>10419069049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7549458000</v>
      </c>
      <c r="D5" s="6">
        <v>0</v>
      </c>
      <c r="E5" s="7">
        <v>7610948000</v>
      </c>
      <c r="F5" s="8">
        <v>7610948000</v>
      </c>
      <c r="G5" s="8">
        <v>533949916</v>
      </c>
      <c r="H5" s="8">
        <v>548096834</v>
      </c>
      <c r="I5" s="8">
        <v>549471250</v>
      </c>
      <c r="J5" s="8">
        <v>1631518000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1631518000</v>
      </c>
      <c r="X5" s="8">
        <v>1902737001</v>
      </c>
      <c r="Y5" s="8">
        <v>-271219001</v>
      </c>
      <c r="Z5" s="2">
        <v>-14.25</v>
      </c>
      <c r="AA5" s="6">
        <v>7610948000</v>
      </c>
    </row>
    <row r="6" spans="1:27" ht="13.5">
      <c r="A6" s="27" t="s">
        <v>33</v>
      </c>
      <c r="B6" s="28"/>
      <c r="C6" s="6">
        <v>123673000</v>
      </c>
      <c r="D6" s="6">
        <v>0</v>
      </c>
      <c r="E6" s="7">
        <v>103246000</v>
      </c>
      <c r="F6" s="8">
        <v>103246000</v>
      </c>
      <c r="G6" s="8">
        <v>10930970</v>
      </c>
      <c r="H6" s="8">
        <v>4131828</v>
      </c>
      <c r="I6" s="8">
        <v>7068330</v>
      </c>
      <c r="J6" s="8">
        <v>22131128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22131128</v>
      </c>
      <c r="X6" s="8">
        <v>25811499</v>
      </c>
      <c r="Y6" s="8">
        <v>-3680371</v>
      </c>
      <c r="Z6" s="2">
        <v>-14.26</v>
      </c>
      <c r="AA6" s="6">
        <v>103246000</v>
      </c>
    </row>
    <row r="7" spans="1:27" ht="13.5">
      <c r="A7" s="29" t="s">
        <v>34</v>
      </c>
      <c r="B7" s="28"/>
      <c r="C7" s="6">
        <v>11538407000</v>
      </c>
      <c r="D7" s="6">
        <v>0</v>
      </c>
      <c r="E7" s="7">
        <v>13573620000</v>
      </c>
      <c r="F7" s="8">
        <v>13573620000</v>
      </c>
      <c r="G7" s="8">
        <v>1145433343</v>
      </c>
      <c r="H7" s="8">
        <v>1151532201</v>
      </c>
      <c r="I7" s="8">
        <v>926952456</v>
      </c>
      <c r="J7" s="8">
        <v>3223918000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3223918000</v>
      </c>
      <c r="X7" s="8">
        <v>3362187645</v>
      </c>
      <c r="Y7" s="8">
        <v>-138269645</v>
      </c>
      <c r="Z7" s="2">
        <v>-4.11</v>
      </c>
      <c r="AA7" s="6">
        <v>13573620000</v>
      </c>
    </row>
    <row r="8" spans="1:27" ht="13.5">
      <c r="A8" s="29" t="s">
        <v>35</v>
      </c>
      <c r="B8" s="28"/>
      <c r="C8" s="6">
        <v>4126244000</v>
      </c>
      <c r="D8" s="6">
        <v>0</v>
      </c>
      <c r="E8" s="7">
        <v>4618593000</v>
      </c>
      <c r="F8" s="8">
        <v>4618593000</v>
      </c>
      <c r="G8" s="8">
        <v>405805953</v>
      </c>
      <c r="H8" s="8">
        <v>345350801</v>
      </c>
      <c r="I8" s="8">
        <v>367420246</v>
      </c>
      <c r="J8" s="8">
        <v>1118577000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1118577000</v>
      </c>
      <c r="X8" s="8">
        <v>1150086000</v>
      </c>
      <c r="Y8" s="8">
        <v>-31509000</v>
      </c>
      <c r="Z8" s="2">
        <v>-2.74</v>
      </c>
      <c r="AA8" s="6">
        <v>4618593000</v>
      </c>
    </row>
    <row r="9" spans="1:27" ht="13.5">
      <c r="A9" s="29" t="s">
        <v>36</v>
      </c>
      <c r="B9" s="28"/>
      <c r="C9" s="6">
        <v>2292731000</v>
      </c>
      <c r="D9" s="6">
        <v>0</v>
      </c>
      <c r="E9" s="7">
        <v>2712507000</v>
      </c>
      <c r="F9" s="8">
        <v>2712507000</v>
      </c>
      <c r="G9" s="8">
        <v>183636945</v>
      </c>
      <c r="H9" s="8">
        <v>223359840</v>
      </c>
      <c r="I9" s="8">
        <v>220589215</v>
      </c>
      <c r="J9" s="8">
        <v>627586000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627586000</v>
      </c>
      <c r="X9" s="8">
        <v>675448000</v>
      </c>
      <c r="Y9" s="8">
        <v>-47862000</v>
      </c>
      <c r="Z9" s="2">
        <v>-7.09</v>
      </c>
      <c r="AA9" s="6">
        <v>2712507000</v>
      </c>
    </row>
    <row r="10" spans="1:27" ht="13.5">
      <c r="A10" s="29" t="s">
        <v>37</v>
      </c>
      <c r="B10" s="28"/>
      <c r="C10" s="6">
        <v>1137713000</v>
      </c>
      <c r="D10" s="6">
        <v>0</v>
      </c>
      <c r="E10" s="7">
        <v>1060922000</v>
      </c>
      <c r="F10" s="30">
        <v>1060922000</v>
      </c>
      <c r="G10" s="30">
        <v>98284346</v>
      </c>
      <c r="H10" s="30">
        <v>115864028</v>
      </c>
      <c r="I10" s="30">
        <v>81295626</v>
      </c>
      <c r="J10" s="30">
        <v>295444000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295444000</v>
      </c>
      <c r="X10" s="30">
        <v>265374000</v>
      </c>
      <c r="Y10" s="30">
        <v>30070000</v>
      </c>
      <c r="Z10" s="31">
        <v>11.33</v>
      </c>
      <c r="AA10" s="32">
        <v>1060922000</v>
      </c>
    </row>
    <row r="11" spans="1:27" ht="13.5">
      <c r="A11" s="29" t="s">
        <v>38</v>
      </c>
      <c r="B11" s="33"/>
      <c r="C11" s="6">
        <v>323526000</v>
      </c>
      <c r="D11" s="6">
        <v>0</v>
      </c>
      <c r="E11" s="7">
        <v>467740000</v>
      </c>
      <c r="F11" s="8">
        <v>467740000</v>
      </c>
      <c r="G11" s="8">
        <v>28182654</v>
      </c>
      <c r="H11" s="8">
        <v>31991783</v>
      </c>
      <c r="I11" s="8">
        <v>53431563</v>
      </c>
      <c r="J11" s="8">
        <v>113606000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113606000</v>
      </c>
      <c r="X11" s="8">
        <v>105950000</v>
      </c>
      <c r="Y11" s="8">
        <v>7656000</v>
      </c>
      <c r="Z11" s="2">
        <v>7.23</v>
      </c>
      <c r="AA11" s="6">
        <v>467740000</v>
      </c>
    </row>
    <row r="12" spans="1:27" ht="13.5">
      <c r="A12" s="29" t="s">
        <v>39</v>
      </c>
      <c r="B12" s="33"/>
      <c r="C12" s="6">
        <v>221714000</v>
      </c>
      <c r="D12" s="6">
        <v>0</v>
      </c>
      <c r="E12" s="7">
        <v>293594000</v>
      </c>
      <c r="F12" s="8">
        <v>293594000</v>
      </c>
      <c r="G12" s="8">
        <v>14591575</v>
      </c>
      <c r="H12" s="8">
        <v>14559817</v>
      </c>
      <c r="I12" s="8">
        <v>16073608</v>
      </c>
      <c r="J12" s="8">
        <v>45225000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45225000</v>
      </c>
      <c r="X12" s="8">
        <v>53497750</v>
      </c>
      <c r="Y12" s="8">
        <v>-8272750</v>
      </c>
      <c r="Z12" s="2">
        <v>-15.46</v>
      </c>
      <c r="AA12" s="6">
        <v>293594000</v>
      </c>
    </row>
    <row r="13" spans="1:27" ht="13.5">
      <c r="A13" s="27" t="s">
        <v>40</v>
      </c>
      <c r="B13" s="33"/>
      <c r="C13" s="6">
        <v>336019000</v>
      </c>
      <c r="D13" s="6">
        <v>0</v>
      </c>
      <c r="E13" s="7">
        <v>420118000</v>
      </c>
      <c r="F13" s="8">
        <v>420118000</v>
      </c>
      <c r="G13" s="8">
        <v>83144348</v>
      </c>
      <c r="H13" s="8">
        <v>27579219</v>
      </c>
      <c r="I13" s="8">
        <v>22869433</v>
      </c>
      <c r="J13" s="8">
        <v>133593000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133593000</v>
      </c>
      <c r="X13" s="8">
        <v>105029499</v>
      </c>
      <c r="Y13" s="8">
        <v>28563501</v>
      </c>
      <c r="Z13" s="2">
        <v>27.2</v>
      </c>
      <c r="AA13" s="6">
        <v>420118000</v>
      </c>
    </row>
    <row r="14" spans="1:27" ht="13.5">
      <c r="A14" s="27" t="s">
        <v>41</v>
      </c>
      <c r="B14" s="33"/>
      <c r="C14" s="6">
        <v>94003000</v>
      </c>
      <c r="D14" s="6">
        <v>0</v>
      </c>
      <c r="E14" s="7">
        <v>107685000</v>
      </c>
      <c r="F14" s="8">
        <v>107685000</v>
      </c>
      <c r="G14" s="8">
        <v>10438975</v>
      </c>
      <c r="H14" s="8">
        <v>7241968</v>
      </c>
      <c r="I14" s="8">
        <v>8369057</v>
      </c>
      <c r="J14" s="8">
        <v>26050000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26050000</v>
      </c>
      <c r="X14" s="8">
        <v>26845000</v>
      </c>
      <c r="Y14" s="8">
        <v>-795000</v>
      </c>
      <c r="Z14" s="2">
        <v>-2.96</v>
      </c>
      <c r="AA14" s="6">
        <v>107685000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190185000</v>
      </c>
      <c r="D16" s="6">
        <v>0</v>
      </c>
      <c r="E16" s="7">
        <v>466534000</v>
      </c>
      <c r="F16" s="8">
        <v>466534000</v>
      </c>
      <c r="G16" s="8">
        <v>11740531</v>
      </c>
      <c r="H16" s="8">
        <v>17532985</v>
      </c>
      <c r="I16" s="8">
        <v>22068484</v>
      </c>
      <c r="J16" s="8">
        <v>51342000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51342000</v>
      </c>
      <c r="X16" s="8">
        <v>114952001</v>
      </c>
      <c r="Y16" s="8">
        <v>-63610001</v>
      </c>
      <c r="Z16" s="2">
        <v>-55.34</v>
      </c>
      <c r="AA16" s="6">
        <v>466534000</v>
      </c>
    </row>
    <row r="17" spans="1:27" ht="13.5">
      <c r="A17" s="27" t="s">
        <v>44</v>
      </c>
      <c r="B17" s="33"/>
      <c r="C17" s="6">
        <v>1170000</v>
      </c>
      <c r="D17" s="6">
        <v>0</v>
      </c>
      <c r="E17" s="7">
        <v>707000</v>
      </c>
      <c r="F17" s="8">
        <v>707000</v>
      </c>
      <c r="G17" s="8">
        <v>73242</v>
      </c>
      <c r="H17" s="8">
        <v>73119</v>
      </c>
      <c r="I17" s="8">
        <v>115639</v>
      </c>
      <c r="J17" s="8">
        <v>262000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262000</v>
      </c>
      <c r="X17" s="8">
        <v>174000</v>
      </c>
      <c r="Y17" s="8">
        <v>88000</v>
      </c>
      <c r="Z17" s="2">
        <v>50.57</v>
      </c>
      <c r="AA17" s="6">
        <v>707000</v>
      </c>
    </row>
    <row r="18" spans="1:27" ht="13.5">
      <c r="A18" s="29" t="s">
        <v>45</v>
      </c>
      <c r="B18" s="28"/>
      <c r="C18" s="6">
        <v>515199000</v>
      </c>
      <c r="D18" s="6">
        <v>0</v>
      </c>
      <c r="E18" s="7">
        <v>584677000</v>
      </c>
      <c r="F18" s="8">
        <v>584677000</v>
      </c>
      <c r="G18" s="8">
        <v>44910094</v>
      </c>
      <c r="H18" s="8">
        <v>42884658</v>
      </c>
      <c r="I18" s="8">
        <v>31187248</v>
      </c>
      <c r="J18" s="8">
        <v>118982000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118982000</v>
      </c>
      <c r="X18" s="8">
        <v>135031999</v>
      </c>
      <c r="Y18" s="8">
        <v>-16049999</v>
      </c>
      <c r="Z18" s="2">
        <v>-11.89</v>
      </c>
      <c r="AA18" s="6">
        <v>584677000</v>
      </c>
    </row>
    <row r="19" spans="1:27" ht="13.5">
      <c r="A19" s="27" t="s">
        <v>46</v>
      </c>
      <c r="B19" s="33"/>
      <c r="C19" s="6">
        <v>5261134000</v>
      </c>
      <c r="D19" s="6">
        <v>0</v>
      </c>
      <c r="E19" s="7">
        <v>5690916000</v>
      </c>
      <c r="F19" s="8">
        <v>5690916000</v>
      </c>
      <c r="G19" s="8">
        <v>226282770</v>
      </c>
      <c r="H19" s="8">
        <v>239456569</v>
      </c>
      <c r="I19" s="8">
        <v>862004661</v>
      </c>
      <c r="J19" s="8">
        <v>1327744000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1327744000</v>
      </c>
      <c r="X19" s="8">
        <v>1420505001</v>
      </c>
      <c r="Y19" s="8">
        <v>-92761001</v>
      </c>
      <c r="Z19" s="2">
        <v>-6.53</v>
      </c>
      <c r="AA19" s="6">
        <v>5690916000</v>
      </c>
    </row>
    <row r="20" spans="1:27" ht="13.5">
      <c r="A20" s="27" t="s">
        <v>47</v>
      </c>
      <c r="B20" s="33"/>
      <c r="C20" s="6">
        <v>2101215000</v>
      </c>
      <c r="D20" s="6">
        <v>0</v>
      </c>
      <c r="E20" s="7">
        <v>1575476000</v>
      </c>
      <c r="F20" s="30">
        <v>1575476000</v>
      </c>
      <c r="G20" s="30">
        <v>235620507</v>
      </c>
      <c r="H20" s="30">
        <v>190062886</v>
      </c>
      <c r="I20" s="30">
        <v>207462607</v>
      </c>
      <c r="J20" s="30">
        <v>633146000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633146000</v>
      </c>
      <c r="X20" s="30">
        <v>234014001</v>
      </c>
      <c r="Y20" s="30">
        <v>399131999</v>
      </c>
      <c r="Z20" s="31">
        <v>170.56</v>
      </c>
      <c r="AA20" s="32">
        <v>1575476000</v>
      </c>
    </row>
    <row r="21" spans="1:27" ht="13.5">
      <c r="A21" s="27" t="s">
        <v>48</v>
      </c>
      <c r="B21" s="33"/>
      <c r="C21" s="6">
        <v>102000</v>
      </c>
      <c r="D21" s="6">
        <v>0</v>
      </c>
      <c r="E21" s="7">
        <v>20000000</v>
      </c>
      <c r="F21" s="8">
        <v>20000000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20000000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35812493000</v>
      </c>
      <c r="D22" s="37">
        <f>SUM(D5:D21)</f>
        <v>0</v>
      </c>
      <c r="E22" s="38">
        <f t="shared" si="0"/>
        <v>39307283000</v>
      </c>
      <c r="F22" s="39">
        <f t="shared" si="0"/>
        <v>39307283000</v>
      </c>
      <c r="G22" s="39">
        <f t="shared" si="0"/>
        <v>3033026169</v>
      </c>
      <c r="H22" s="39">
        <f t="shared" si="0"/>
        <v>2959718536</v>
      </c>
      <c r="I22" s="39">
        <f t="shared" si="0"/>
        <v>3376379423</v>
      </c>
      <c r="J22" s="39">
        <f t="shared" si="0"/>
        <v>9369124128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9369124128</v>
      </c>
      <c r="X22" s="39">
        <f t="shared" si="0"/>
        <v>9577643396</v>
      </c>
      <c r="Y22" s="39">
        <f t="shared" si="0"/>
        <v>-208519268</v>
      </c>
      <c r="Z22" s="40">
        <f>+IF(X22&lt;&gt;0,+(Y22/X22)*100,0)</f>
        <v>-2.1771458737656264</v>
      </c>
      <c r="AA22" s="37">
        <f>SUM(AA5:AA21)</f>
        <v>39307283000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8062522000</v>
      </c>
      <c r="D25" s="6">
        <v>0</v>
      </c>
      <c r="E25" s="7">
        <v>8740591768</v>
      </c>
      <c r="F25" s="8">
        <v>8740591768</v>
      </c>
      <c r="G25" s="8">
        <v>690527049</v>
      </c>
      <c r="H25" s="8">
        <v>688095098</v>
      </c>
      <c r="I25" s="8">
        <v>672067853</v>
      </c>
      <c r="J25" s="8">
        <v>2050690000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2050690000</v>
      </c>
      <c r="X25" s="8">
        <v>2061127743</v>
      </c>
      <c r="Y25" s="8">
        <v>-10437743</v>
      </c>
      <c r="Z25" s="2">
        <v>-0.51</v>
      </c>
      <c r="AA25" s="6">
        <v>8740591768</v>
      </c>
    </row>
    <row r="26" spans="1:27" ht="13.5">
      <c r="A26" s="29" t="s">
        <v>52</v>
      </c>
      <c r="B26" s="28"/>
      <c r="C26" s="6">
        <v>120639000</v>
      </c>
      <c r="D26" s="6">
        <v>0</v>
      </c>
      <c r="E26" s="7">
        <v>134301000</v>
      </c>
      <c r="F26" s="8">
        <v>134301000</v>
      </c>
      <c r="G26" s="8">
        <v>9926811</v>
      </c>
      <c r="H26" s="8">
        <v>10033429</v>
      </c>
      <c r="I26" s="8">
        <v>10016760</v>
      </c>
      <c r="J26" s="8">
        <v>29977000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29977000</v>
      </c>
      <c r="X26" s="8">
        <v>33575250</v>
      </c>
      <c r="Y26" s="8">
        <v>-3598250</v>
      </c>
      <c r="Z26" s="2">
        <v>-10.72</v>
      </c>
      <c r="AA26" s="6">
        <v>134301000</v>
      </c>
    </row>
    <row r="27" spans="1:27" ht="13.5">
      <c r="A27" s="29" t="s">
        <v>53</v>
      </c>
      <c r="B27" s="28"/>
      <c r="C27" s="6">
        <v>2164019000</v>
      </c>
      <c r="D27" s="6">
        <v>0</v>
      </c>
      <c r="E27" s="7">
        <v>1481233000</v>
      </c>
      <c r="F27" s="8">
        <v>1481233000</v>
      </c>
      <c r="G27" s="8">
        <v>183580539</v>
      </c>
      <c r="H27" s="8">
        <v>133328638</v>
      </c>
      <c r="I27" s="8">
        <v>399968823</v>
      </c>
      <c r="J27" s="8">
        <v>716878000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716878000</v>
      </c>
      <c r="X27" s="8">
        <v>369551249</v>
      </c>
      <c r="Y27" s="8">
        <v>347326751</v>
      </c>
      <c r="Z27" s="2">
        <v>93.99</v>
      </c>
      <c r="AA27" s="6">
        <v>1481233000</v>
      </c>
    </row>
    <row r="28" spans="1:27" ht="13.5">
      <c r="A28" s="29" t="s">
        <v>54</v>
      </c>
      <c r="B28" s="28"/>
      <c r="C28" s="6">
        <v>2044042000</v>
      </c>
      <c r="D28" s="6">
        <v>0</v>
      </c>
      <c r="E28" s="7">
        <v>2795813000</v>
      </c>
      <c r="F28" s="8">
        <v>2795813000</v>
      </c>
      <c r="G28" s="8">
        <v>161023959</v>
      </c>
      <c r="H28" s="8">
        <v>164770776</v>
      </c>
      <c r="I28" s="8">
        <v>162002265</v>
      </c>
      <c r="J28" s="8">
        <v>487797000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487797000</v>
      </c>
      <c r="X28" s="8">
        <v>688672500</v>
      </c>
      <c r="Y28" s="8">
        <v>-200875500</v>
      </c>
      <c r="Z28" s="2">
        <v>-29.17</v>
      </c>
      <c r="AA28" s="6">
        <v>2795813000</v>
      </c>
    </row>
    <row r="29" spans="1:27" ht="13.5">
      <c r="A29" s="29" t="s">
        <v>55</v>
      </c>
      <c r="B29" s="28"/>
      <c r="C29" s="6">
        <v>1418663000</v>
      </c>
      <c r="D29" s="6">
        <v>0</v>
      </c>
      <c r="E29" s="7">
        <v>1809644000</v>
      </c>
      <c r="F29" s="8">
        <v>1809644000</v>
      </c>
      <c r="G29" s="8">
        <v>121238250</v>
      </c>
      <c r="H29" s="8">
        <v>122226525</v>
      </c>
      <c r="I29" s="8">
        <v>119298225</v>
      </c>
      <c r="J29" s="8">
        <v>362763000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362763000</v>
      </c>
      <c r="X29" s="8">
        <v>453284750</v>
      </c>
      <c r="Y29" s="8">
        <v>-90521750</v>
      </c>
      <c r="Z29" s="2">
        <v>-19.97</v>
      </c>
      <c r="AA29" s="6">
        <v>1809644000</v>
      </c>
    </row>
    <row r="30" spans="1:27" ht="13.5">
      <c r="A30" s="29" t="s">
        <v>56</v>
      </c>
      <c r="B30" s="28"/>
      <c r="C30" s="6">
        <v>11628740000</v>
      </c>
      <c r="D30" s="6">
        <v>0</v>
      </c>
      <c r="E30" s="7">
        <v>12477870000</v>
      </c>
      <c r="F30" s="8">
        <v>12477870000</v>
      </c>
      <c r="G30" s="8">
        <v>1634265037</v>
      </c>
      <c r="H30" s="8">
        <v>1461455285</v>
      </c>
      <c r="I30" s="8">
        <v>1108313225</v>
      </c>
      <c r="J30" s="8">
        <v>4204033547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4204033547</v>
      </c>
      <c r="X30" s="8">
        <v>3095169193</v>
      </c>
      <c r="Y30" s="8">
        <v>1108864354</v>
      </c>
      <c r="Z30" s="2">
        <v>35.83</v>
      </c>
      <c r="AA30" s="6">
        <v>12477870000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44945000</v>
      </c>
      <c r="F31" s="8">
        <v>44945000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11236224</v>
      </c>
      <c r="Y31" s="8">
        <v>-11236224</v>
      </c>
      <c r="Z31" s="2">
        <v>-100</v>
      </c>
      <c r="AA31" s="6">
        <v>44945000</v>
      </c>
    </row>
    <row r="32" spans="1:27" ht="13.5">
      <c r="A32" s="29" t="s">
        <v>58</v>
      </c>
      <c r="B32" s="28"/>
      <c r="C32" s="6">
        <v>3079810000</v>
      </c>
      <c r="D32" s="6">
        <v>0</v>
      </c>
      <c r="E32" s="7">
        <v>3850659291</v>
      </c>
      <c r="F32" s="8">
        <v>3850659291</v>
      </c>
      <c r="G32" s="8">
        <v>22226205</v>
      </c>
      <c r="H32" s="8">
        <v>302234522</v>
      </c>
      <c r="I32" s="8">
        <v>348091273</v>
      </c>
      <c r="J32" s="8">
        <v>672552000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672552000</v>
      </c>
      <c r="X32" s="8">
        <v>901877581</v>
      </c>
      <c r="Y32" s="8">
        <v>-229325581</v>
      </c>
      <c r="Z32" s="2">
        <v>-25.43</v>
      </c>
      <c r="AA32" s="6">
        <v>3850659291</v>
      </c>
    </row>
    <row r="33" spans="1:27" ht="13.5">
      <c r="A33" s="29" t="s">
        <v>59</v>
      </c>
      <c r="B33" s="28"/>
      <c r="C33" s="6">
        <v>324530000</v>
      </c>
      <c r="D33" s="6">
        <v>0</v>
      </c>
      <c r="E33" s="7">
        <v>299689000</v>
      </c>
      <c r="F33" s="8">
        <v>299689000</v>
      </c>
      <c r="G33" s="8">
        <v>-14156802</v>
      </c>
      <c r="H33" s="8">
        <v>23353414</v>
      </c>
      <c r="I33" s="8">
        <v>47969950</v>
      </c>
      <c r="J33" s="8">
        <v>57166562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57166562</v>
      </c>
      <c r="X33" s="8">
        <v>71674249</v>
      </c>
      <c r="Y33" s="8">
        <v>-14507687</v>
      </c>
      <c r="Z33" s="2">
        <v>-20.24</v>
      </c>
      <c r="AA33" s="6">
        <v>299689000</v>
      </c>
    </row>
    <row r="34" spans="1:27" ht="13.5">
      <c r="A34" s="29" t="s">
        <v>60</v>
      </c>
      <c r="B34" s="28"/>
      <c r="C34" s="6">
        <v>4736796000</v>
      </c>
      <c r="D34" s="6">
        <v>0</v>
      </c>
      <c r="E34" s="7">
        <v>5148375270</v>
      </c>
      <c r="F34" s="8">
        <v>5148375270</v>
      </c>
      <c r="G34" s="8">
        <v>161346353</v>
      </c>
      <c r="H34" s="8">
        <v>488569834</v>
      </c>
      <c r="I34" s="8">
        <v>324614813</v>
      </c>
      <c r="J34" s="8">
        <v>974531000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974531000</v>
      </c>
      <c r="X34" s="8">
        <v>1110750392</v>
      </c>
      <c r="Y34" s="8">
        <v>-136219392</v>
      </c>
      <c r="Z34" s="2">
        <v>-12.26</v>
      </c>
      <c r="AA34" s="6">
        <v>5148375270</v>
      </c>
    </row>
    <row r="35" spans="1:27" ht="13.5">
      <c r="A35" s="27" t="s">
        <v>61</v>
      </c>
      <c r="B35" s="33"/>
      <c r="C35" s="6">
        <v>523719000</v>
      </c>
      <c r="D35" s="6">
        <v>0</v>
      </c>
      <c r="E35" s="7">
        <v>0</v>
      </c>
      <c r="F35" s="8">
        <v>0</v>
      </c>
      <c r="G35" s="8">
        <v>-10450</v>
      </c>
      <c r="H35" s="8">
        <v>192741</v>
      </c>
      <c r="I35" s="8">
        <v>110709</v>
      </c>
      <c r="J35" s="8">
        <v>293000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293000</v>
      </c>
      <c r="X35" s="8">
        <v>0</v>
      </c>
      <c r="Y35" s="8">
        <v>293000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34103480000</v>
      </c>
      <c r="D36" s="37">
        <f>SUM(D25:D35)</f>
        <v>0</v>
      </c>
      <c r="E36" s="38">
        <f t="shared" si="1"/>
        <v>36783121329</v>
      </c>
      <c r="F36" s="39">
        <f t="shared" si="1"/>
        <v>36783121329</v>
      </c>
      <c r="G36" s="39">
        <f t="shared" si="1"/>
        <v>2969966951</v>
      </c>
      <c r="H36" s="39">
        <f t="shared" si="1"/>
        <v>3394260262</v>
      </c>
      <c r="I36" s="39">
        <f t="shared" si="1"/>
        <v>3192453896</v>
      </c>
      <c r="J36" s="39">
        <f t="shared" si="1"/>
        <v>9556681109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9556681109</v>
      </c>
      <c r="X36" s="39">
        <f t="shared" si="1"/>
        <v>8796919131</v>
      </c>
      <c r="Y36" s="39">
        <f t="shared" si="1"/>
        <v>759761978</v>
      </c>
      <c r="Z36" s="40">
        <f>+IF(X36&lt;&gt;0,+(Y36/X36)*100,0)</f>
        <v>8.636682532667924</v>
      </c>
      <c r="AA36" s="37">
        <f>SUM(AA25:AA35)</f>
        <v>36783121329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1709013000</v>
      </c>
      <c r="D38" s="50">
        <f>+D22-D36</f>
        <v>0</v>
      </c>
      <c r="E38" s="51">
        <f t="shared" si="2"/>
        <v>2524161671</v>
      </c>
      <c r="F38" s="52">
        <f t="shared" si="2"/>
        <v>2524161671</v>
      </c>
      <c r="G38" s="52">
        <f t="shared" si="2"/>
        <v>63059218</v>
      </c>
      <c r="H38" s="52">
        <f t="shared" si="2"/>
        <v>-434541726</v>
      </c>
      <c r="I38" s="52">
        <f t="shared" si="2"/>
        <v>183925527</v>
      </c>
      <c r="J38" s="52">
        <f t="shared" si="2"/>
        <v>-187556981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-187556981</v>
      </c>
      <c r="X38" s="52">
        <f>IF(F22=F36,0,X22-X36)</f>
        <v>780724265</v>
      </c>
      <c r="Y38" s="52">
        <f t="shared" si="2"/>
        <v>-968281246</v>
      </c>
      <c r="Z38" s="53">
        <f>+IF(X38&lt;&gt;0,+(Y38/X38)*100,0)</f>
        <v>-124.02345993434697</v>
      </c>
      <c r="AA38" s="50">
        <f>+AA22-AA36</f>
        <v>2524161671</v>
      </c>
    </row>
    <row r="39" spans="1:27" ht="13.5">
      <c r="A39" s="27" t="s">
        <v>64</v>
      </c>
      <c r="B39" s="33"/>
      <c r="C39" s="6">
        <v>2679588000</v>
      </c>
      <c r="D39" s="6">
        <v>0</v>
      </c>
      <c r="E39" s="7">
        <v>2654718000</v>
      </c>
      <c r="F39" s="8">
        <v>2654718000</v>
      </c>
      <c r="G39" s="8">
        <v>-297520561</v>
      </c>
      <c r="H39" s="8">
        <v>232702323</v>
      </c>
      <c r="I39" s="8">
        <v>108048238</v>
      </c>
      <c r="J39" s="8">
        <v>43230000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43230000</v>
      </c>
      <c r="X39" s="8">
        <v>252091001</v>
      </c>
      <c r="Y39" s="8">
        <v>-208861001</v>
      </c>
      <c r="Z39" s="2">
        <v>-82.85</v>
      </c>
      <c r="AA39" s="6">
        <v>2654718000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76059000</v>
      </c>
      <c r="Y40" s="30">
        <v>-76059000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4388601000</v>
      </c>
      <c r="D42" s="59">
        <f>SUM(D38:D41)</f>
        <v>0</v>
      </c>
      <c r="E42" s="60">
        <f t="shared" si="3"/>
        <v>5178879671</v>
      </c>
      <c r="F42" s="61">
        <f t="shared" si="3"/>
        <v>5178879671</v>
      </c>
      <c r="G42" s="61">
        <f t="shared" si="3"/>
        <v>-234461343</v>
      </c>
      <c r="H42" s="61">
        <f t="shared" si="3"/>
        <v>-201839403</v>
      </c>
      <c r="I42" s="61">
        <f t="shared" si="3"/>
        <v>291973765</v>
      </c>
      <c r="J42" s="61">
        <f t="shared" si="3"/>
        <v>-144326981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-144326981</v>
      </c>
      <c r="X42" s="61">
        <f t="shared" si="3"/>
        <v>1108874266</v>
      </c>
      <c r="Y42" s="61">
        <f t="shared" si="3"/>
        <v>-1253201247</v>
      </c>
      <c r="Z42" s="62">
        <f>+IF(X42&lt;&gt;0,+(Y42/X42)*100,0)</f>
        <v>-113.0156308452017</v>
      </c>
      <c r="AA42" s="59">
        <f>SUM(AA38:AA41)</f>
        <v>5178879671</v>
      </c>
    </row>
    <row r="43" spans="1:27" ht="13.5">
      <c r="A43" s="27" t="s">
        <v>68</v>
      </c>
      <c r="B43" s="33"/>
      <c r="C43" s="54">
        <v>388591000</v>
      </c>
      <c r="D43" s="54">
        <v>0</v>
      </c>
      <c r="E43" s="63">
        <v>528805000</v>
      </c>
      <c r="F43" s="64">
        <v>528805000</v>
      </c>
      <c r="G43" s="64">
        <v>3320290</v>
      </c>
      <c r="H43" s="64">
        <v>2360876</v>
      </c>
      <c r="I43" s="64">
        <v>2626858</v>
      </c>
      <c r="J43" s="64">
        <v>8308024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8308024</v>
      </c>
      <c r="X43" s="64">
        <v>6497001</v>
      </c>
      <c r="Y43" s="64">
        <v>1811023</v>
      </c>
      <c r="Z43" s="65">
        <v>27.87</v>
      </c>
      <c r="AA43" s="54">
        <v>528805000</v>
      </c>
    </row>
    <row r="44" spans="1:27" ht="13.5">
      <c r="A44" s="66" t="s">
        <v>69</v>
      </c>
      <c r="B44" s="33"/>
      <c r="C44" s="67">
        <f aca="true" t="shared" si="4" ref="C44:Y44">+C42-C43</f>
        <v>4000010000</v>
      </c>
      <c r="D44" s="67">
        <f>+D42-D43</f>
        <v>0</v>
      </c>
      <c r="E44" s="68">
        <f t="shared" si="4"/>
        <v>4650074671</v>
      </c>
      <c r="F44" s="69">
        <f t="shared" si="4"/>
        <v>4650074671</v>
      </c>
      <c r="G44" s="69">
        <f t="shared" si="4"/>
        <v>-237781633</v>
      </c>
      <c r="H44" s="69">
        <f t="shared" si="4"/>
        <v>-204200279</v>
      </c>
      <c r="I44" s="69">
        <f t="shared" si="4"/>
        <v>289346907</v>
      </c>
      <c r="J44" s="69">
        <f t="shared" si="4"/>
        <v>-152635005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-152635005</v>
      </c>
      <c r="X44" s="69">
        <f t="shared" si="4"/>
        <v>1102377265</v>
      </c>
      <c r="Y44" s="69">
        <f t="shared" si="4"/>
        <v>-1255012270</v>
      </c>
      <c r="Z44" s="70">
        <f>+IF(X44&lt;&gt;0,+(Y44/X44)*100,0)</f>
        <v>-113.84598629217922</v>
      </c>
      <c r="AA44" s="67">
        <f>+AA42-AA43</f>
        <v>4650074671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4000010000</v>
      </c>
      <c r="D46" s="59">
        <f>SUM(D44:D45)</f>
        <v>0</v>
      </c>
      <c r="E46" s="60">
        <f t="shared" si="5"/>
        <v>4650074671</v>
      </c>
      <c r="F46" s="61">
        <f t="shared" si="5"/>
        <v>4650074671</v>
      </c>
      <c r="G46" s="61">
        <f t="shared" si="5"/>
        <v>-237781633</v>
      </c>
      <c r="H46" s="61">
        <f t="shared" si="5"/>
        <v>-204200279</v>
      </c>
      <c r="I46" s="61">
        <f t="shared" si="5"/>
        <v>289346907</v>
      </c>
      <c r="J46" s="61">
        <f t="shared" si="5"/>
        <v>-152635005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-152635005</v>
      </c>
      <c r="X46" s="61">
        <f t="shared" si="5"/>
        <v>1102377265</v>
      </c>
      <c r="Y46" s="61">
        <f t="shared" si="5"/>
        <v>-1255012270</v>
      </c>
      <c r="Z46" s="62">
        <f>+IF(X46&lt;&gt;0,+(Y46/X46)*100,0)</f>
        <v>-113.84598629217922</v>
      </c>
      <c r="AA46" s="59">
        <f>SUM(AA44:AA45)</f>
        <v>4650074671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4000010000</v>
      </c>
      <c r="D48" s="75">
        <f>SUM(D46:D47)</f>
        <v>0</v>
      </c>
      <c r="E48" s="76">
        <f t="shared" si="6"/>
        <v>4650074671</v>
      </c>
      <c r="F48" s="77">
        <f t="shared" si="6"/>
        <v>4650074671</v>
      </c>
      <c r="G48" s="77">
        <f t="shared" si="6"/>
        <v>-237781633</v>
      </c>
      <c r="H48" s="78">
        <f t="shared" si="6"/>
        <v>-204200279</v>
      </c>
      <c r="I48" s="78">
        <f t="shared" si="6"/>
        <v>289346907</v>
      </c>
      <c r="J48" s="78">
        <f t="shared" si="6"/>
        <v>-152635005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-152635005</v>
      </c>
      <c r="X48" s="78">
        <f t="shared" si="6"/>
        <v>1102377265</v>
      </c>
      <c r="Y48" s="78">
        <f t="shared" si="6"/>
        <v>-1255012270</v>
      </c>
      <c r="Z48" s="79">
        <f>+IF(X48&lt;&gt;0,+(Y48/X48)*100,0)</f>
        <v>-113.84598629217922</v>
      </c>
      <c r="AA48" s="80">
        <f>SUM(AA46:AA47)</f>
        <v>4650074671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4432328669</v>
      </c>
      <c r="D5" s="6">
        <v>0</v>
      </c>
      <c r="E5" s="7">
        <v>4888153500</v>
      </c>
      <c r="F5" s="8">
        <v>4888153500</v>
      </c>
      <c r="G5" s="8">
        <v>383887416</v>
      </c>
      <c r="H5" s="8">
        <v>387787891</v>
      </c>
      <c r="I5" s="8">
        <v>409512665</v>
      </c>
      <c r="J5" s="8">
        <v>1181187972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1181187972</v>
      </c>
      <c r="X5" s="8">
        <v>1221591747</v>
      </c>
      <c r="Y5" s="8">
        <v>-40403775</v>
      </c>
      <c r="Z5" s="2">
        <v>-3.31</v>
      </c>
      <c r="AA5" s="6">
        <v>4888153500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8338261176</v>
      </c>
      <c r="D7" s="6">
        <v>0</v>
      </c>
      <c r="E7" s="7">
        <v>9714754500</v>
      </c>
      <c r="F7" s="8">
        <v>9714754500</v>
      </c>
      <c r="G7" s="8">
        <v>1004794791</v>
      </c>
      <c r="H7" s="8">
        <v>860994144</v>
      </c>
      <c r="I7" s="8">
        <v>848874070</v>
      </c>
      <c r="J7" s="8">
        <v>2714663005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2714663005</v>
      </c>
      <c r="X7" s="8">
        <v>2636333079</v>
      </c>
      <c r="Y7" s="8">
        <v>78329926</v>
      </c>
      <c r="Z7" s="2">
        <v>2.97</v>
      </c>
      <c r="AA7" s="6">
        <v>9714754500</v>
      </c>
    </row>
    <row r="8" spans="1:27" ht="13.5">
      <c r="A8" s="29" t="s">
        <v>35</v>
      </c>
      <c r="B8" s="28"/>
      <c r="C8" s="6">
        <v>2479786989</v>
      </c>
      <c r="D8" s="6">
        <v>0</v>
      </c>
      <c r="E8" s="7">
        <v>3071955025</v>
      </c>
      <c r="F8" s="8">
        <v>3071955025</v>
      </c>
      <c r="G8" s="8">
        <v>231744878</v>
      </c>
      <c r="H8" s="8">
        <v>237684964</v>
      </c>
      <c r="I8" s="8">
        <v>280581052</v>
      </c>
      <c r="J8" s="8">
        <v>750010894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750010894</v>
      </c>
      <c r="X8" s="8">
        <v>726661325</v>
      </c>
      <c r="Y8" s="8">
        <v>23349569</v>
      </c>
      <c r="Z8" s="2">
        <v>3.21</v>
      </c>
      <c r="AA8" s="6">
        <v>3071955025</v>
      </c>
    </row>
    <row r="9" spans="1:27" ht="13.5">
      <c r="A9" s="29" t="s">
        <v>36</v>
      </c>
      <c r="B9" s="28"/>
      <c r="C9" s="6">
        <v>660426761</v>
      </c>
      <c r="D9" s="6">
        <v>0</v>
      </c>
      <c r="E9" s="7">
        <v>737535440</v>
      </c>
      <c r="F9" s="8">
        <v>737535440</v>
      </c>
      <c r="G9" s="8">
        <v>54550511</v>
      </c>
      <c r="H9" s="8">
        <v>59977523</v>
      </c>
      <c r="I9" s="8">
        <v>62768233</v>
      </c>
      <c r="J9" s="8">
        <v>177296267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177296267</v>
      </c>
      <c r="X9" s="8">
        <v>189505954</v>
      </c>
      <c r="Y9" s="8">
        <v>-12209687</v>
      </c>
      <c r="Z9" s="2">
        <v>-6.44</v>
      </c>
      <c r="AA9" s="6">
        <v>737535440</v>
      </c>
    </row>
    <row r="10" spans="1:27" ht="13.5">
      <c r="A10" s="29" t="s">
        <v>37</v>
      </c>
      <c r="B10" s="28"/>
      <c r="C10" s="6">
        <v>818446226</v>
      </c>
      <c r="D10" s="6">
        <v>0</v>
      </c>
      <c r="E10" s="7">
        <v>996597100</v>
      </c>
      <c r="F10" s="30">
        <v>996597100</v>
      </c>
      <c r="G10" s="30">
        <v>86714810</v>
      </c>
      <c r="H10" s="30">
        <v>80824108</v>
      </c>
      <c r="I10" s="30">
        <v>82887276</v>
      </c>
      <c r="J10" s="30">
        <v>250426194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250426194</v>
      </c>
      <c r="X10" s="30">
        <v>239170302</v>
      </c>
      <c r="Y10" s="30">
        <v>11255892</v>
      </c>
      <c r="Z10" s="31">
        <v>4.71</v>
      </c>
      <c r="AA10" s="32">
        <v>996597100</v>
      </c>
    </row>
    <row r="11" spans="1:27" ht="13.5">
      <c r="A11" s="29" t="s">
        <v>38</v>
      </c>
      <c r="B11" s="33"/>
      <c r="C11" s="6">
        <v>-18382</v>
      </c>
      <c r="D11" s="6">
        <v>0</v>
      </c>
      <c r="E11" s="7">
        <v>0</v>
      </c>
      <c r="F11" s="8">
        <v>0</v>
      </c>
      <c r="G11" s="8">
        <v>0</v>
      </c>
      <c r="H11" s="8">
        <v>374</v>
      </c>
      <c r="I11" s="8">
        <v>-374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65702339</v>
      </c>
      <c r="Y11" s="8">
        <v>-65702339</v>
      </c>
      <c r="Z11" s="2">
        <v>-100</v>
      </c>
      <c r="AA11" s="6">
        <v>0</v>
      </c>
    </row>
    <row r="12" spans="1:27" ht="13.5">
      <c r="A12" s="29" t="s">
        <v>39</v>
      </c>
      <c r="B12" s="33"/>
      <c r="C12" s="6">
        <v>112853450</v>
      </c>
      <c r="D12" s="6">
        <v>0</v>
      </c>
      <c r="E12" s="7">
        <v>268883645</v>
      </c>
      <c r="F12" s="8">
        <v>268883645</v>
      </c>
      <c r="G12" s="8">
        <v>1921007</v>
      </c>
      <c r="H12" s="8">
        <v>3422516</v>
      </c>
      <c r="I12" s="8">
        <v>13209870</v>
      </c>
      <c r="J12" s="8">
        <v>18553393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18553393</v>
      </c>
      <c r="X12" s="8">
        <v>66570265</v>
      </c>
      <c r="Y12" s="8">
        <v>-48016872</v>
      </c>
      <c r="Z12" s="2">
        <v>-72.13</v>
      </c>
      <c r="AA12" s="6">
        <v>268883645</v>
      </c>
    </row>
    <row r="13" spans="1:27" ht="13.5">
      <c r="A13" s="27" t="s">
        <v>40</v>
      </c>
      <c r="B13" s="33"/>
      <c r="C13" s="6">
        <v>52499163</v>
      </c>
      <c r="D13" s="6">
        <v>0</v>
      </c>
      <c r="E13" s="7">
        <v>66621700</v>
      </c>
      <c r="F13" s="8">
        <v>66621700</v>
      </c>
      <c r="G13" s="8">
        <v>2870238</v>
      </c>
      <c r="H13" s="8">
        <v>3118352</v>
      </c>
      <c r="I13" s="8">
        <v>6380934</v>
      </c>
      <c r="J13" s="8">
        <v>12369524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12369524</v>
      </c>
      <c r="X13" s="8">
        <v>16653855</v>
      </c>
      <c r="Y13" s="8">
        <v>-4284331</v>
      </c>
      <c r="Z13" s="2">
        <v>-25.73</v>
      </c>
      <c r="AA13" s="6">
        <v>66621700</v>
      </c>
    </row>
    <row r="14" spans="1:27" ht="13.5">
      <c r="A14" s="27" t="s">
        <v>41</v>
      </c>
      <c r="B14" s="33"/>
      <c r="C14" s="6">
        <v>326815628</v>
      </c>
      <c r="D14" s="6">
        <v>0</v>
      </c>
      <c r="E14" s="7">
        <v>227378560</v>
      </c>
      <c r="F14" s="8">
        <v>227378560</v>
      </c>
      <c r="G14" s="8">
        <v>30830803</v>
      </c>
      <c r="H14" s="8">
        <v>27810747</v>
      </c>
      <c r="I14" s="8">
        <v>27514010</v>
      </c>
      <c r="J14" s="8">
        <v>86155560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86155560</v>
      </c>
      <c r="X14" s="8">
        <v>56844615</v>
      </c>
      <c r="Y14" s="8">
        <v>29310945</v>
      </c>
      <c r="Z14" s="2">
        <v>51.56</v>
      </c>
      <c r="AA14" s="6">
        <v>227378560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4392137</v>
      </c>
      <c r="D16" s="6">
        <v>0</v>
      </c>
      <c r="E16" s="7">
        <v>75022400</v>
      </c>
      <c r="F16" s="8">
        <v>75022400</v>
      </c>
      <c r="G16" s="8">
        <v>620301</v>
      </c>
      <c r="H16" s="8">
        <v>199398</v>
      </c>
      <c r="I16" s="8">
        <v>495690</v>
      </c>
      <c r="J16" s="8">
        <v>1315389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1315389</v>
      </c>
      <c r="X16" s="8">
        <v>18755496</v>
      </c>
      <c r="Y16" s="8">
        <v>-17440107</v>
      </c>
      <c r="Z16" s="2">
        <v>-92.99</v>
      </c>
      <c r="AA16" s="6">
        <v>75022400</v>
      </c>
    </row>
    <row r="17" spans="1:27" ht="13.5">
      <c r="A17" s="27" t="s">
        <v>44</v>
      </c>
      <c r="B17" s="33"/>
      <c r="C17" s="6">
        <v>55801028</v>
      </c>
      <c r="D17" s="6">
        <v>0</v>
      </c>
      <c r="E17" s="7">
        <v>58577730</v>
      </c>
      <c r="F17" s="8">
        <v>58577730</v>
      </c>
      <c r="G17" s="8">
        <v>98922</v>
      </c>
      <c r="H17" s="8">
        <v>4957477</v>
      </c>
      <c r="I17" s="8">
        <v>4319164</v>
      </c>
      <c r="J17" s="8">
        <v>9375563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9375563</v>
      </c>
      <c r="X17" s="8">
        <v>10012650</v>
      </c>
      <c r="Y17" s="8">
        <v>-637087</v>
      </c>
      <c r="Z17" s="2">
        <v>-6.36</v>
      </c>
      <c r="AA17" s="6">
        <v>58577730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2861382433</v>
      </c>
      <c r="D19" s="6">
        <v>0</v>
      </c>
      <c r="E19" s="7">
        <v>3174408229</v>
      </c>
      <c r="F19" s="8">
        <v>3174408229</v>
      </c>
      <c r="G19" s="8">
        <v>565606210</v>
      </c>
      <c r="H19" s="8">
        <v>470334116</v>
      </c>
      <c r="I19" s="8">
        <v>14443863</v>
      </c>
      <c r="J19" s="8">
        <v>1050384189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1050384189</v>
      </c>
      <c r="X19" s="8">
        <v>1163546328</v>
      </c>
      <c r="Y19" s="8">
        <v>-113162139</v>
      </c>
      <c r="Z19" s="2">
        <v>-9.73</v>
      </c>
      <c r="AA19" s="6">
        <v>3174408229</v>
      </c>
    </row>
    <row r="20" spans="1:27" ht="13.5">
      <c r="A20" s="27" t="s">
        <v>47</v>
      </c>
      <c r="B20" s="33"/>
      <c r="C20" s="6">
        <v>934488605</v>
      </c>
      <c r="D20" s="6">
        <v>0</v>
      </c>
      <c r="E20" s="7">
        <v>1659596210</v>
      </c>
      <c r="F20" s="30">
        <v>1659596210</v>
      </c>
      <c r="G20" s="30">
        <v>53746380</v>
      </c>
      <c r="H20" s="30">
        <v>71520387</v>
      </c>
      <c r="I20" s="30">
        <v>68117080</v>
      </c>
      <c r="J20" s="30">
        <v>193383847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193383847</v>
      </c>
      <c r="X20" s="30">
        <v>404846816</v>
      </c>
      <c r="Y20" s="30">
        <v>-211462969</v>
      </c>
      <c r="Z20" s="31">
        <v>-52.23</v>
      </c>
      <c r="AA20" s="32">
        <v>1659596210</v>
      </c>
    </row>
    <row r="21" spans="1:27" ht="13.5">
      <c r="A21" s="27" t="s">
        <v>48</v>
      </c>
      <c r="B21" s="33"/>
      <c r="C21" s="6">
        <v>1692859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21079156742</v>
      </c>
      <c r="D22" s="37">
        <f>SUM(D5:D21)</f>
        <v>0</v>
      </c>
      <c r="E22" s="38">
        <f t="shared" si="0"/>
        <v>24939484039</v>
      </c>
      <c r="F22" s="39">
        <f t="shared" si="0"/>
        <v>24939484039</v>
      </c>
      <c r="G22" s="39">
        <f t="shared" si="0"/>
        <v>2417386267</v>
      </c>
      <c r="H22" s="39">
        <f t="shared" si="0"/>
        <v>2208631997</v>
      </c>
      <c r="I22" s="39">
        <f t="shared" si="0"/>
        <v>1819103533</v>
      </c>
      <c r="J22" s="39">
        <f t="shared" si="0"/>
        <v>6445121797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6445121797</v>
      </c>
      <c r="X22" s="39">
        <f t="shared" si="0"/>
        <v>6816194771</v>
      </c>
      <c r="Y22" s="39">
        <f t="shared" si="0"/>
        <v>-371072974</v>
      </c>
      <c r="Z22" s="40">
        <f>+IF(X22&lt;&gt;0,+(Y22/X22)*100,0)</f>
        <v>-5.443990180250675</v>
      </c>
      <c r="AA22" s="37">
        <f>SUM(AA5:AA21)</f>
        <v>24939484039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6085879570</v>
      </c>
      <c r="D25" s="6">
        <v>0</v>
      </c>
      <c r="E25" s="7">
        <v>6599934768</v>
      </c>
      <c r="F25" s="8">
        <v>6599934768</v>
      </c>
      <c r="G25" s="8">
        <v>512219487</v>
      </c>
      <c r="H25" s="8">
        <v>519520635</v>
      </c>
      <c r="I25" s="8">
        <v>518356879</v>
      </c>
      <c r="J25" s="8">
        <v>1550097001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1550097001</v>
      </c>
      <c r="X25" s="8">
        <v>1588307152</v>
      </c>
      <c r="Y25" s="8">
        <v>-38210151</v>
      </c>
      <c r="Z25" s="2">
        <v>-2.41</v>
      </c>
      <c r="AA25" s="6">
        <v>6599934768</v>
      </c>
    </row>
    <row r="26" spans="1:27" ht="13.5">
      <c r="A26" s="29" t="s">
        <v>52</v>
      </c>
      <c r="B26" s="28"/>
      <c r="C26" s="6">
        <v>96788503</v>
      </c>
      <c r="D26" s="6">
        <v>0</v>
      </c>
      <c r="E26" s="7">
        <v>109043173</v>
      </c>
      <c r="F26" s="8">
        <v>109043173</v>
      </c>
      <c r="G26" s="8">
        <v>8046361</v>
      </c>
      <c r="H26" s="8">
        <v>8994438</v>
      </c>
      <c r="I26" s="8">
        <v>8329105</v>
      </c>
      <c r="J26" s="8">
        <v>25369904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25369904</v>
      </c>
      <c r="X26" s="8">
        <v>27217253</v>
      </c>
      <c r="Y26" s="8">
        <v>-1847349</v>
      </c>
      <c r="Z26" s="2">
        <v>-6.79</v>
      </c>
      <c r="AA26" s="6">
        <v>109043173</v>
      </c>
    </row>
    <row r="27" spans="1:27" ht="13.5">
      <c r="A27" s="29" t="s">
        <v>53</v>
      </c>
      <c r="B27" s="28"/>
      <c r="C27" s="6">
        <v>1142677065</v>
      </c>
      <c r="D27" s="6">
        <v>0</v>
      </c>
      <c r="E27" s="7">
        <v>650517597</v>
      </c>
      <c r="F27" s="8">
        <v>650517597</v>
      </c>
      <c r="G27" s="8">
        <v>26715970</v>
      </c>
      <c r="H27" s="8">
        <v>35734814</v>
      </c>
      <c r="I27" s="8">
        <v>34748294</v>
      </c>
      <c r="J27" s="8">
        <v>97199078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97199078</v>
      </c>
      <c r="X27" s="8">
        <v>162749306</v>
      </c>
      <c r="Y27" s="8">
        <v>-65550228</v>
      </c>
      <c r="Z27" s="2">
        <v>-40.28</v>
      </c>
      <c r="AA27" s="6">
        <v>650517597</v>
      </c>
    </row>
    <row r="28" spans="1:27" ht="13.5">
      <c r="A28" s="29" t="s">
        <v>54</v>
      </c>
      <c r="B28" s="28"/>
      <c r="C28" s="6">
        <v>1225313727</v>
      </c>
      <c r="D28" s="6">
        <v>0</v>
      </c>
      <c r="E28" s="7">
        <v>1116340532</v>
      </c>
      <c r="F28" s="8">
        <v>1116340532</v>
      </c>
      <c r="G28" s="8">
        <v>79999691</v>
      </c>
      <c r="H28" s="8">
        <v>82303242</v>
      </c>
      <c r="I28" s="8">
        <v>79994713</v>
      </c>
      <c r="J28" s="8">
        <v>242297646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242297646</v>
      </c>
      <c r="X28" s="8">
        <v>279078797</v>
      </c>
      <c r="Y28" s="8">
        <v>-36781151</v>
      </c>
      <c r="Z28" s="2">
        <v>-13.18</v>
      </c>
      <c r="AA28" s="6">
        <v>1116340532</v>
      </c>
    </row>
    <row r="29" spans="1:27" ht="13.5">
      <c r="A29" s="29" t="s">
        <v>55</v>
      </c>
      <c r="B29" s="28"/>
      <c r="C29" s="6">
        <v>819444936</v>
      </c>
      <c r="D29" s="6">
        <v>0</v>
      </c>
      <c r="E29" s="7">
        <v>898191101</v>
      </c>
      <c r="F29" s="8">
        <v>898191101</v>
      </c>
      <c r="G29" s="8">
        <v>180717</v>
      </c>
      <c r="H29" s="8">
        <v>1332631</v>
      </c>
      <c r="I29" s="8">
        <v>89121108</v>
      </c>
      <c r="J29" s="8">
        <v>90634456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90634456</v>
      </c>
      <c r="X29" s="8">
        <v>224474520</v>
      </c>
      <c r="Y29" s="8">
        <v>-133840064</v>
      </c>
      <c r="Z29" s="2">
        <v>-59.62</v>
      </c>
      <c r="AA29" s="6">
        <v>898191101</v>
      </c>
    </row>
    <row r="30" spans="1:27" ht="13.5">
      <c r="A30" s="29" t="s">
        <v>56</v>
      </c>
      <c r="B30" s="28"/>
      <c r="C30" s="6">
        <v>7027009391</v>
      </c>
      <c r="D30" s="6">
        <v>0</v>
      </c>
      <c r="E30" s="7">
        <v>8129270036</v>
      </c>
      <c r="F30" s="8">
        <v>8129270036</v>
      </c>
      <c r="G30" s="8">
        <v>41743488</v>
      </c>
      <c r="H30" s="8">
        <v>1677000504</v>
      </c>
      <c r="I30" s="8">
        <v>927922362</v>
      </c>
      <c r="J30" s="8">
        <v>2646666354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2646666354</v>
      </c>
      <c r="X30" s="8">
        <v>2620761650</v>
      </c>
      <c r="Y30" s="8">
        <v>25904704</v>
      </c>
      <c r="Z30" s="2">
        <v>0.99</v>
      </c>
      <c r="AA30" s="6">
        <v>8129270036</v>
      </c>
    </row>
    <row r="31" spans="1:27" ht="13.5">
      <c r="A31" s="29" t="s">
        <v>57</v>
      </c>
      <c r="B31" s="28"/>
      <c r="C31" s="6">
        <v>303308862</v>
      </c>
      <c r="D31" s="6">
        <v>0</v>
      </c>
      <c r="E31" s="7">
        <v>410262273</v>
      </c>
      <c r="F31" s="8">
        <v>410262273</v>
      </c>
      <c r="G31" s="8">
        <v>2560613</v>
      </c>
      <c r="H31" s="8">
        <v>18470462</v>
      </c>
      <c r="I31" s="8">
        <v>14199171</v>
      </c>
      <c r="J31" s="8">
        <v>35230246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35230246</v>
      </c>
      <c r="X31" s="8">
        <v>101900503</v>
      </c>
      <c r="Y31" s="8">
        <v>-66670257</v>
      </c>
      <c r="Z31" s="2">
        <v>-65.43</v>
      </c>
      <c r="AA31" s="6">
        <v>410262273</v>
      </c>
    </row>
    <row r="32" spans="1:27" ht="13.5">
      <c r="A32" s="29" t="s">
        <v>58</v>
      </c>
      <c r="B32" s="28"/>
      <c r="C32" s="6">
        <v>1867661540</v>
      </c>
      <c r="D32" s="6">
        <v>0</v>
      </c>
      <c r="E32" s="7">
        <v>2002022919</v>
      </c>
      <c r="F32" s="8">
        <v>2002022919</v>
      </c>
      <c r="G32" s="8">
        <v>84899834</v>
      </c>
      <c r="H32" s="8">
        <v>253132088</v>
      </c>
      <c r="I32" s="8">
        <v>180285800</v>
      </c>
      <c r="J32" s="8">
        <v>518317722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518317722</v>
      </c>
      <c r="X32" s="8">
        <v>467742775</v>
      </c>
      <c r="Y32" s="8">
        <v>50574947</v>
      </c>
      <c r="Z32" s="2">
        <v>10.81</v>
      </c>
      <c r="AA32" s="6">
        <v>2002022919</v>
      </c>
    </row>
    <row r="33" spans="1:27" ht="13.5">
      <c r="A33" s="29" t="s">
        <v>59</v>
      </c>
      <c r="B33" s="28"/>
      <c r="C33" s="6">
        <v>-16308590</v>
      </c>
      <c r="D33" s="6">
        <v>0</v>
      </c>
      <c r="E33" s="7">
        <v>262326995</v>
      </c>
      <c r="F33" s="8">
        <v>262326995</v>
      </c>
      <c r="G33" s="8">
        <v>15336692</v>
      </c>
      <c r="H33" s="8">
        <v>1516770</v>
      </c>
      <c r="I33" s="8">
        <v>8739247</v>
      </c>
      <c r="J33" s="8">
        <v>25592709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25592709</v>
      </c>
      <c r="X33" s="8">
        <v>65579169</v>
      </c>
      <c r="Y33" s="8">
        <v>-39986460</v>
      </c>
      <c r="Z33" s="2">
        <v>-60.97</v>
      </c>
      <c r="AA33" s="6">
        <v>262326995</v>
      </c>
    </row>
    <row r="34" spans="1:27" ht="13.5">
      <c r="A34" s="29" t="s">
        <v>60</v>
      </c>
      <c r="B34" s="28"/>
      <c r="C34" s="6">
        <v>3436191959</v>
      </c>
      <c r="D34" s="6">
        <v>0</v>
      </c>
      <c r="E34" s="7">
        <v>3662046367</v>
      </c>
      <c r="F34" s="8">
        <v>3662046367</v>
      </c>
      <c r="G34" s="8">
        <v>150281032</v>
      </c>
      <c r="H34" s="8">
        <v>385712874</v>
      </c>
      <c r="I34" s="8">
        <v>325440942</v>
      </c>
      <c r="J34" s="8">
        <v>861434848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861434848</v>
      </c>
      <c r="X34" s="8">
        <v>921220483</v>
      </c>
      <c r="Y34" s="8">
        <v>-59785635</v>
      </c>
      <c r="Z34" s="2">
        <v>-6.49</v>
      </c>
      <c r="AA34" s="6">
        <v>3662046367</v>
      </c>
    </row>
    <row r="35" spans="1:27" ht="13.5">
      <c r="A35" s="27" t="s">
        <v>61</v>
      </c>
      <c r="B35" s="33"/>
      <c r="C35" s="6">
        <v>140554962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522274</v>
      </c>
      <c r="J35" s="8">
        <v>522274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522274</v>
      </c>
      <c r="X35" s="8">
        <v>0</v>
      </c>
      <c r="Y35" s="8">
        <v>522274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22128521925</v>
      </c>
      <c r="D36" s="37">
        <f>SUM(D25:D35)</f>
        <v>0</v>
      </c>
      <c r="E36" s="38">
        <f t="shared" si="1"/>
        <v>23839955761</v>
      </c>
      <c r="F36" s="39">
        <f t="shared" si="1"/>
        <v>23839955761</v>
      </c>
      <c r="G36" s="39">
        <f t="shared" si="1"/>
        <v>921983885</v>
      </c>
      <c r="H36" s="39">
        <f t="shared" si="1"/>
        <v>2983718458</v>
      </c>
      <c r="I36" s="39">
        <f t="shared" si="1"/>
        <v>2187659895</v>
      </c>
      <c r="J36" s="39">
        <f t="shared" si="1"/>
        <v>6093362238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6093362238</v>
      </c>
      <c r="X36" s="39">
        <f t="shared" si="1"/>
        <v>6459031608</v>
      </c>
      <c r="Y36" s="39">
        <f t="shared" si="1"/>
        <v>-365669370</v>
      </c>
      <c r="Z36" s="40">
        <f>+IF(X36&lt;&gt;0,+(Y36/X36)*100,0)</f>
        <v>-5.66136523541843</v>
      </c>
      <c r="AA36" s="37">
        <f>SUM(AA25:AA35)</f>
        <v>23839955761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-1049365183</v>
      </c>
      <c r="D38" s="50">
        <f>+D22-D36</f>
        <v>0</v>
      </c>
      <c r="E38" s="51">
        <f t="shared" si="2"/>
        <v>1099528278</v>
      </c>
      <c r="F38" s="52">
        <f t="shared" si="2"/>
        <v>1099528278</v>
      </c>
      <c r="G38" s="52">
        <f t="shared" si="2"/>
        <v>1495402382</v>
      </c>
      <c r="H38" s="52">
        <f t="shared" si="2"/>
        <v>-775086461</v>
      </c>
      <c r="I38" s="52">
        <f t="shared" si="2"/>
        <v>-368556362</v>
      </c>
      <c r="J38" s="52">
        <f t="shared" si="2"/>
        <v>351759559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351759559</v>
      </c>
      <c r="X38" s="52">
        <f>IF(F22=F36,0,X22-X36)</f>
        <v>357163163</v>
      </c>
      <c r="Y38" s="52">
        <f t="shared" si="2"/>
        <v>-5403604</v>
      </c>
      <c r="Z38" s="53">
        <f>+IF(X38&lt;&gt;0,+(Y38/X38)*100,0)</f>
        <v>-1.5129231006390207</v>
      </c>
      <c r="AA38" s="50">
        <f>+AA22-AA36</f>
        <v>1099528278</v>
      </c>
    </row>
    <row r="39" spans="1:27" ht="13.5">
      <c r="A39" s="27" t="s">
        <v>64</v>
      </c>
      <c r="B39" s="33"/>
      <c r="C39" s="6">
        <v>2114671587</v>
      </c>
      <c r="D39" s="6">
        <v>0</v>
      </c>
      <c r="E39" s="7">
        <v>2544400000</v>
      </c>
      <c r="F39" s="8">
        <v>2544400000</v>
      </c>
      <c r="G39" s="8">
        <v>6208272</v>
      </c>
      <c r="H39" s="8">
        <v>287599790</v>
      </c>
      <c r="I39" s="8">
        <v>284389788</v>
      </c>
      <c r="J39" s="8">
        <v>578197850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578197850</v>
      </c>
      <c r="X39" s="8">
        <v>475668616</v>
      </c>
      <c r="Y39" s="8">
        <v>102529234</v>
      </c>
      <c r="Z39" s="2">
        <v>21.55</v>
      </c>
      <c r="AA39" s="6">
        <v>2544400000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1065306404</v>
      </c>
      <c r="D42" s="59">
        <f>SUM(D38:D41)</f>
        <v>0</v>
      </c>
      <c r="E42" s="60">
        <f t="shared" si="3"/>
        <v>3643928278</v>
      </c>
      <c r="F42" s="61">
        <f t="shared" si="3"/>
        <v>3643928278</v>
      </c>
      <c r="G42" s="61">
        <f t="shared" si="3"/>
        <v>1501610654</v>
      </c>
      <c r="H42" s="61">
        <f t="shared" si="3"/>
        <v>-487486671</v>
      </c>
      <c r="I42" s="61">
        <f t="shared" si="3"/>
        <v>-84166574</v>
      </c>
      <c r="J42" s="61">
        <f t="shared" si="3"/>
        <v>929957409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929957409</v>
      </c>
      <c r="X42" s="61">
        <f t="shared" si="3"/>
        <v>832831779</v>
      </c>
      <c r="Y42" s="61">
        <f t="shared" si="3"/>
        <v>97125630</v>
      </c>
      <c r="Z42" s="62">
        <f>+IF(X42&lt;&gt;0,+(Y42/X42)*100,0)</f>
        <v>11.662094608904207</v>
      </c>
      <c r="AA42" s="59">
        <f>SUM(AA38:AA41)</f>
        <v>3643928278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1065306404</v>
      </c>
      <c r="D44" s="67">
        <f>+D42-D43</f>
        <v>0</v>
      </c>
      <c r="E44" s="68">
        <f t="shared" si="4"/>
        <v>3643928278</v>
      </c>
      <c r="F44" s="69">
        <f t="shared" si="4"/>
        <v>3643928278</v>
      </c>
      <c r="G44" s="69">
        <f t="shared" si="4"/>
        <v>1501610654</v>
      </c>
      <c r="H44" s="69">
        <f t="shared" si="4"/>
        <v>-487486671</v>
      </c>
      <c r="I44" s="69">
        <f t="shared" si="4"/>
        <v>-84166574</v>
      </c>
      <c r="J44" s="69">
        <f t="shared" si="4"/>
        <v>929957409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929957409</v>
      </c>
      <c r="X44" s="69">
        <f t="shared" si="4"/>
        <v>832831779</v>
      </c>
      <c r="Y44" s="69">
        <f t="shared" si="4"/>
        <v>97125630</v>
      </c>
      <c r="Z44" s="70">
        <f>+IF(X44&lt;&gt;0,+(Y44/X44)*100,0)</f>
        <v>11.662094608904207</v>
      </c>
      <c r="AA44" s="67">
        <f>+AA42-AA43</f>
        <v>3643928278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1065306404</v>
      </c>
      <c r="D46" s="59">
        <f>SUM(D44:D45)</f>
        <v>0</v>
      </c>
      <c r="E46" s="60">
        <f t="shared" si="5"/>
        <v>3643928278</v>
      </c>
      <c r="F46" s="61">
        <f t="shared" si="5"/>
        <v>3643928278</v>
      </c>
      <c r="G46" s="61">
        <f t="shared" si="5"/>
        <v>1501610654</v>
      </c>
      <c r="H46" s="61">
        <f t="shared" si="5"/>
        <v>-487486671</v>
      </c>
      <c r="I46" s="61">
        <f t="shared" si="5"/>
        <v>-84166574</v>
      </c>
      <c r="J46" s="61">
        <f t="shared" si="5"/>
        <v>929957409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929957409</v>
      </c>
      <c r="X46" s="61">
        <f t="shared" si="5"/>
        <v>832831779</v>
      </c>
      <c r="Y46" s="61">
        <f t="shared" si="5"/>
        <v>97125630</v>
      </c>
      <c r="Z46" s="62">
        <f>+IF(X46&lt;&gt;0,+(Y46/X46)*100,0)</f>
        <v>11.662094608904207</v>
      </c>
      <c r="AA46" s="59">
        <f>SUM(AA44:AA45)</f>
        <v>3643928278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1065306404</v>
      </c>
      <c r="D48" s="75">
        <f>SUM(D46:D47)</f>
        <v>0</v>
      </c>
      <c r="E48" s="76">
        <f t="shared" si="6"/>
        <v>3643928278</v>
      </c>
      <c r="F48" s="77">
        <f t="shared" si="6"/>
        <v>3643928278</v>
      </c>
      <c r="G48" s="77">
        <f t="shared" si="6"/>
        <v>1501610654</v>
      </c>
      <c r="H48" s="78">
        <f t="shared" si="6"/>
        <v>-487486671</v>
      </c>
      <c r="I48" s="78">
        <f t="shared" si="6"/>
        <v>-84166574</v>
      </c>
      <c r="J48" s="78">
        <f t="shared" si="6"/>
        <v>929957409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929957409</v>
      </c>
      <c r="X48" s="78">
        <f t="shared" si="6"/>
        <v>832831779</v>
      </c>
      <c r="Y48" s="78">
        <f t="shared" si="6"/>
        <v>97125630</v>
      </c>
      <c r="Z48" s="79">
        <f>+IF(X48&lt;&gt;0,+(Y48/X48)*100,0)</f>
        <v>11.662094608904207</v>
      </c>
      <c r="AA48" s="80">
        <f>SUM(AA46:AA47)</f>
        <v>3643928278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471288771</v>
      </c>
      <c r="D5" s="6">
        <v>0</v>
      </c>
      <c r="E5" s="7">
        <v>539000000</v>
      </c>
      <c r="F5" s="8">
        <v>539000000</v>
      </c>
      <c r="G5" s="8">
        <v>45551189</v>
      </c>
      <c r="H5" s="8">
        <v>44580547</v>
      </c>
      <c r="I5" s="8">
        <v>45252277</v>
      </c>
      <c r="J5" s="8">
        <v>135384013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135384013</v>
      </c>
      <c r="X5" s="8">
        <v>139463613</v>
      </c>
      <c r="Y5" s="8">
        <v>-4079600</v>
      </c>
      <c r="Z5" s="2">
        <v>-2.93</v>
      </c>
      <c r="AA5" s="6">
        <v>539000000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1678390636</v>
      </c>
      <c r="D7" s="6">
        <v>0</v>
      </c>
      <c r="E7" s="7">
        <v>1977314037</v>
      </c>
      <c r="F7" s="8">
        <v>1977314037</v>
      </c>
      <c r="G7" s="8">
        <v>185972348</v>
      </c>
      <c r="H7" s="8">
        <v>166233335</v>
      </c>
      <c r="I7" s="8">
        <v>188618699</v>
      </c>
      <c r="J7" s="8">
        <v>540824382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540824382</v>
      </c>
      <c r="X7" s="8">
        <v>630350553</v>
      </c>
      <c r="Y7" s="8">
        <v>-89526171</v>
      </c>
      <c r="Z7" s="2">
        <v>-14.2</v>
      </c>
      <c r="AA7" s="6">
        <v>1977314037</v>
      </c>
    </row>
    <row r="8" spans="1:27" ht="13.5">
      <c r="A8" s="29" t="s">
        <v>35</v>
      </c>
      <c r="B8" s="28"/>
      <c r="C8" s="6">
        <v>897194468</v>
      </c>
      <c r="D8" s="6">
        <v>0</v>
      </c>
      <c r="E8" s="7">
        <v>946898475</v>
      </c>
      <c r="F8" s="8">
        <v>946898475</v>
      </c>
      <c r="G8" s="8">
        <v>63074569</v>
      </c>
      <c r="H8" s="8">
        <v>88649923</v>
      </c>
      <c r="I8" s="8">
        <v>77350477</v>
      </c>
      <c r="J8" s="8">
        <v>229074969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229074969</v>
      </c>
      <c r="X8" s="8">
        <v>246846240</v>
      </c>
      <c r="Y8" s="8">
        <v>-17771271</v>
      </c>
      <c r="Z8" s="2">
        <v>-7.2</v>
      </c>
      <c r="AA8" s="6">
        <v>946898475</v>
      </c>
    </row>
    <row r="9" spans="1:27" ht="13.5">
      <c r="A9" s="29" t="s">
        <v>36</v>
      </c>
      <c r="B9" s="28"/>
      <c r="C9" s="6">
        <v>257714366</v>
      </c>
      <c r="D9" s="6">
        <v>0</v>
      </c>
      <c r="E9" s="7">
        <v>259157794</v>
      </c>
      <c r="F9" s="8">
        <v>259157794</v>
      </c>
      <c r="G9" s="8">
        <v>22376177</v>
      </c>
      <c r="H9" s="8">
        <v>24872879</v>
      </c>
      <c r="I9" s="8">
        <v>20670563</v>
      </c>
      <c r="J9" s="8">
        <v>67919619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67919619</v>
      </c>
      <c r="X9" s="8">
        <v>68971317</v>
      </c>
      <c r="Y9" s="8">
        <v>-1051698</v>
      </c>
      <c r="Z9" s="2">
        <v>-1.52</v>
      </c>
      <c r="AA9" s="6">
        <v>259157794</v>
      </c>
    </row>
    <row r="10" spans="1:27" ht="13.5">
      <c r="A10" s="29" t="s">
        <v>37</v>
      </c>
      <c r="B10" s="28"/>
      <c r="C10" s="6">
        <v>168610493</v>
      </c>
      <c r="D10" s="6">
        <v>0</v>
      </c>
      <c r="E10" s="7">
        <v>171227091</v>
      </c>
      <c r="F10" s="30">
        <v>171227091</v>
      </c>
      <c r="G10" s="30">
        <v>14262443</v>
      </c>
      <c r="H10" s="30">
        <v>16236590</v>
      </c>
      <c r="I10" s="30">
        <v>15135020</v>
      </c>
      <c r="J10" s="30">
        <v>45634053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45634053</v>
      </c>
      <c r="X10" s="30">
        <v>43838373</v>
      </c>
      <c r="Y10" s="30">
        <v>1795680</v>
      </c>
      <c r="Z10" s="31">
        <v>4.1</v>
      </c>
      <c r="AA10" s="32">
        <v>171227091</v>
      </c>
    </row>
    <row r="11" spans="1:27" ht="13.5">
      <c r="A11" s="29" t="s">
        <v>38</v>
      </c>
      <c r="B11" s="33"/>
      <c r="C11" s="6">
        <v>5839746</v>
      </c>
      <c r="D11" s="6">
        <v>0</v>
      </c>
      <c r="E11" s="7">
        <v>27563621</v>
      </c>
      <c r="F11" s="8">
        <v>27563621</v>
      </c>
      <c r="G11" s="8">
        <v>536998</v>
      </c>
      <c r="H11" s="8">
        <v>789902</v>
      </c>
      <c r="I11" s="8">
        <v>406789</v>
      </c>
      <c r="J11" s="8">
        <v>1733689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1733689</v>
      </c>
      <c r="X11" s="8">
        <v>6843383</v>
      </c>
      <c r="Y11" s="8">
        <v>-5109694</v>
      </c>
      <c r="Z11" s="2">
        <v>-74.67</v>
      </c>
      <c r="AA11" s="6">
        <v>27563621</v>
      </c>
    </row>
    <row r="12" spans="1:27" ht="13.5">
      <c r="A12" s="29" t="s">
        <v>39</v>
      </c>
      <c r="B12" s="33"/>
      <c r="C12" s="6">
        <v>11633519</v>
      </c>
      <c r="D12" s="6">
        <v>0</v>
      </c>
      <c r="E12" s="7">
        <v>14771889</v>
      </c>
      <c r="F12" s="8">
        <v>14771889</v>
      </c>
      <c r="G12" s="8">
        <v>943502</v>
      </c>
      <c r="H12" s="8">
        <v>965661</v>
      </c>
      <c r="I12" s="8">
        <v>1032758</v>
      </c>
      <c r="J12" s="8">
        <v>2941921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2941921</v>
      </c>
      <c r="X12" s="8">
        <v>3692973</v>
      </c>
      <c r="Y12" s="8">
        <v>-751052</v>
      </c>
      <c r="Z12" s="2">
        <v>-20.34</v>
      </c>
      <c r="AA12" s="6">
        <v>14771889</v>
      </c>
    </row>
    <row r="13" spans="1:27" ht="13.5">
      <c r="A13" s="27" t="s">
        <v>40</v>
      </c>
      <c r="B13" s="33"/>
      <c r="C13" s="6">
        <v>8376427</v>
      </c>
      <c r="D13" s="6">
        <v>0</v>
      </c>
      <c r="E13" s="7">
        <v>11151929</v>
      </c>
      <c r="F13" s="8">
        <v>11151929</v>
      </c>
      <c r="G13" s="8">
        <v>0</v>
      </c>
      <c r="H13" s="8">
        <v>855443</v>
      </c>
      <c r="I13" s="8">
        <v>465803</v>
      </c>
      <c r="J13" s="8">
        <v>1321246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1321246</v>
      </c>
      <c r="X13" s="8">
        <v>1993508</v>
      </c>
      <c r="Y13" s="8">
        <v>-672262</v>
      </c>
      <c r="Z13" s="2">
        <v>-33.72</v>
      </c>
      <c r="AA13" s="6">
        <v>11151929</v>
      </c>
    </row>
    <row r="14" spans="1:27" ht="13.5">
      <c r="A14" s="27" t="s">
        <v>41</v>
      </c>
      <c r="B14" s="33"/>
      <c r="C14" s="6">
        <v>31332801</v>
      </c>
      <c r="D14" s="6">
        <v>0</v>
      </c>
      <c r="E14" s="7">
        <v>22795629</v>
      </c>
      <c r="F14" s="8">
        <v>22795629</v>
      </c>
      <c r="G14" s="8">
        <v>2399850</v>
      </c>
      <c r="H14" s="8">
        <v>2555629</v>
      </c>
      <c r="I14" s="8">
        <v>2419103</v>
      </c>
      <c r="J14" s="8">
        <v>7374582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7374582</v>
      </c>
      <c r="X14" s="8">
        <v>4930735</v>
      </c>
      <c r="Y14" s="8">
        <v>2443847</v>
      </c>
      <c r="Z14" s="2">
        <v>49.56</v>
      </c>
      <c r="AA14" s="6">
        <v>22795629</v>
      </c>
    </row>
    <row r="15" spans="1:27" ht="13.5">
      <c r="A15" s="27" t="s">
        <v>42</v>
      </c>
      <c r="B15" s="33"/>
      <c r="C15" s="6">
        <v>6050</v>
      </c>
      <c r="D15" s="6">
        <v>0</v>
      </c>
      <c r="E15" s="7">
        <v>5000</v>
      </c>
      <c r="F15" s="8">
        <v>5000</v>
      </c>
      <c r="G15" s="8">
        <v>0</v>
      </c>
      <c r="H15" s="8">
        <v>0</v>
      </c>
      <c r="I15" s="8">
        <v>3025</v>
      </c>
      <c r="J15" s="8">
        <v>3025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3025</v>
      </c>
      <c r="X15" s="8">
        <v>0</v>
      </c>
      <c r="Y15" s="8">
        <v>3025</v>
      </c>
      <c r="Z15" s="2">
        <v>0</v>
      </c>
      <c r="AA15" s="6">
        <v>5000</v>
      </c>
    </row>
    <row r="16" spans="1:27" ht="13.5">
      <c r="A16" s="27" t="s">
        <v>43</v>
      </c>
      <c r="B16" s="33"/>
      <c r="C16" s="6">
        <v>153353108</v>
      </c>
      <c r="D16" s="6">
        <v>0</v>
      </c>
      <c r="E16" s="7">
        <v>35008300</v>
      </c>
      <c r="F16" s="8">
        <v>35008300</v>
      </c>
      <c r="G16" s="8">
        <v>1919188</v>
      </c>
      <c r="H16" s="8">
        <v>1520563</v>
      </c>
      <c r="I16" s="8">
        <v>1068864</v>
      </c>
      <c r="J16" s="8">
        <v>4508615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4508615</v>
      </c>
      <c r="X16" s="8">
        <v>10944977</v>
      </c>
      <c r="Y16" s="8">
        <v>-6436362</v>
      </c>
      <c r="Z16" s="2">
        <v>-58.81</v>
      </c>
      <c r="AA16" s="6">
        <v>35008300</v>
      </c>
    </row>
    <row r="17" spans="1:27" ht="13.5">
      <c r="A17" s="27" t="s">
        <v>44</v>
      </c>
      <c r="B17" s="33"/>
      <c r="C17" s="6">
        <v>6770</v>
      </c>
      <c r="D17" s="6">
        <v>0</v>
      </c>
      <c r="E17" s="7">
        <v>12887</v>
      </c>
      <c r="F17" s="8">
        <v>12887</v>
      </c>
      <c r="G17" s="8">
        <v>747</v>
      </c>
      <c r="H17" s="8">
        <v>582</v>
      </c>
      <c r="I17" s="8">
        <v>654</v>
      </c>
      <c r="J17" s="8">
        <v>1983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1983</v>
      </c>
      <c r="X17" s="8">
        <v>2359</v>
      </c>
      <c r="Y17" s="8">
        <v>-376</v>
      </c>
      <c r="Z17" s="2">
        <v>-15.94</v>
      </c>
      <c r="AA17" s="6">
        <v>12887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644342251</v>
      </c>
      <c r="D19" s="6">
        <v>0</v>
      </c>
      <c r="E19" s="7">
        <v>669140122</v>
      </c>
      <c r="F19" s="8">
        <v>669140122</v>
      </c>
      <c r="G19" s="8">
        <v>238348000</v>
      </c>
      <c r="H19" s="8">
        <v>4782715</v>
      </c>
      <c r="I19" s="8">
        <v>4451347</v>
      </c>
      <c r="J19" s="8">
        <v>247582062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247582062</v>
      </c>
      <c r="X19" s="8">
        <v>343351132</v>
      </c>
      <c r="Y19" s="8">
        <v>-95769070</v>
      </c>
      <c r="Z19" s="2">
        <v>-27.89</v>
      </c>
      <c r="AA19" s="6">
        <v>669140122</v>
      </c>
    </row>
    <row r="20" spans="1:27" ht="13.5">
      <c r="A20" s="27" t="s">
        <v>47</v>
      </c>
      <c r="B20" s="33"/>
      <c r="C20" s="6">
        <v>442263314</v>
      </c>
      <c r="D20" s="6">
        <v>0</v>
      </c>
      <c r="E20" s="7">
        <v>33075061</v>
      </c>
      <c r="F20" s="30">
        <v>33075061</v>
      </c>
      <c r="G20" s="30">
        <v>187145</v>
      </c>
      <c r="H20" s="30">
        <v>2041991</v>
      </c>
      <c r="I20" s="30">
        <v>1635311</v>
      </c>
      <c r="J20" s="30">
        <v>3864447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3864447</v>
      </c>
      <c r="X20" s="30">
        <v>4874783</v>
      </c>
      <c r="Y20" s="30">
        <v>-1010336</v>
      </c>
      <c r="Z20" s="31">
        <v>-20.73</v>
      </c>
      <c r="AA20" s="32">
        <v>33075061</v>
      </c>
    </row>
    <row r="21" spans="1:27" ht="13.5">
      <c r="A21" s="27" t="s">
        <v>48</v>
      </c>
      <c r="B21" s="33"/>
      <c r="C21" s="6">
        <v>-90036973</v>
      </c>
      <c r="D21" s="6">
        <v>0</v>
      </c>
      <c r="E21" s="7">
        <v>1413853</v>
      </c>
      <c r="F21" s="8">
        <v>1413853</v>
      </c>
      <c r="G21" s="8">
        <v>28289</v>
      </c>
      <c r="H21" s="8">
        <v>0</v>
      </c>
      <c r="I21" s="34">
        <v>0</v>
      </c>
      <c r="J21" s="8">
        <v>28289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28289</v>
      </c>
      <c r="X21" s="8">
        <v>0</v>
      </c>
      <c r="Y21" s="8">
        <v>28289</v>
      </c>
      <c r="Z21" s="2">
        <v>0</v>
      </c>
      <c r="AA21" s="6">
        <v>1413853</v>
      </c>
    </row>
    <row r="22" spans="1:27" ht="24.75" customHeight="1">
      <c r="A22" s="35" t="s">
        <v>49</v>
      </c>
      <c r="B22" s="36"/>
      <c r="C22" s="37">
        <f aca="true" t="shared" si="0" ref="C22:Y22">SUM(C5:C21)</f>
        <v>4680315747</v>
      </c>
      <c r="D22" s="37">
        <f>SUM(D5:D21)</f>
        <v>0</v>
      </c>
      <c r="E22" s="38">
        <f t="shared" si="0"/>
        <v>4708535688</v>
      </c>
      <c r="F22" s="39">
        <f t="shared" si="0"/>
        <v>4708535688</v>
      </c>
      <c r="G22" s="39">
        <f t="shared" si="0"/>
        <v>575600445</v>
      </c>
      <c r="H22" s="39">
        <f t="shared" si="0"/>
        <v>354085760</v>
      </c>
      <c r="I22" s="39">
        <f t="shared" si="0"/>
        <v>358510690</v>
      </c>
      <c r="J22" s="39">
        <f t="shared" si="0"/>
        <v>1288196895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1288196895</v>
      </c>
      <c r="X22" s="39">
        <f t="shared" si="0"/>
        <v>1506103946</v>
      </c>
      <c r="Y22" s="39">
        <f t="shared" si="0"/>
        <v>-217907051</v>
      </c>
      <c r="Z22" s="40">
        <f>+IF(X22&lt;&gt;0,+(Y22/X22)*100,0)</f>
        <v>-14.468261077114262</v>
      </c>
      <c r="AA22" s="37">
        <f>SUM(AA5:AA21)</f>
        <v>4708535688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826253509</v>
      </c>
      <c r="D25" s="6">
        <v>0</v>
      </c>
      <c r="E25" s="7">
        <v>918944935</v>
      </c>
      <c r="F25" s="8">
        <v>918944935</v>
      </c>
      <c r="G25" s="8">
        <v>72990074</v>
      </c>
      <c r="H25" s="8">
        <v>71386469</v>
      </c>
      <c r="I25" s="8">
        <v>73088070</v>
      </c>
      <c r="J25" s="8">
        <v>217464613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217464613</v>
      </c>
      <c r="X25" s="8">
        <v>222365923</v>
      </c>
      <c r="Y25" s="8">
        <v>-4901310</v>
      </c>
      <c r="Z25" s="2">
        <v>-2.2</v>
      </c>
      <c r="AA25" s="6">
        <v>918944935</v>
      </c>
    </row>
    <row r="26" spans="1:27" ht="13.5">
      <c r="A26" s="29" t="s">
        <v>52</v>
      </c>
      <c r="B26" s="28"/>
      <c r="C26" s="6">
        <v>42735848</v>
      </c>
      <c r="D26" s="6">
        <v>0</v>
      </c>
      <c r="E26" s="7">
        <v>47185053</v>
      </c>
      <c r="F26" s="8">
        <v>47185053</v>
      </c>
      <c r="G26" s="8">
        <v>3636441</v>
      </c>
      <c r="H26" s="8">
        <v>3584314</v>
      </c>
      <c r="I26" s="8">
        <v>3584314</v>
      </c>
      <c r="J26" s="8">
        <v>10805069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10805069</v>
      </c>
      <c r="X26" s="8">
        <v>11323071</v>
      </c>
      <c r="Y26" s="8">
        <v>-518002</v>
      </c>
      <c r="Z26" s="2">
        <v>-4.57</v>
      </c>
      <c r="AA26" s="6">
        <v>47185053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438178617</v>
      </c>
      <c r="F27" s="8">
        <v>438178617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438178617</v>
      </c>
    </row>
    <row r="28" spans="1:27" ht="13.5">
      <c r="A28" s="29" t="s">
        <v>54</v>
      </c>
      <c r="B28" s="28"/>
      <c r="C28" s="6">
        <v>476075878</v>
      </c>
      <c r="D28" s="6">
        <v>0</v>
      </c>
      <c r="E28" s="7">
        <v>248527020</v>
      </c>
      <c r="F28" s="8">
        <v>248527020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">
        <v>0</v>
      </c>
      <c r="AA28" s="6">
        <v>248527020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11896707</v>
      </c>
      <c r="F29" s="8">
        <v>11896707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2802224</v>
      </c>
      <c r="Y29" s="8">
        <v>-2802224</v>
      </c>
      <c r="Z29" s="2">
        <v>-100</v>
      </c>
      <c r="AA29" s="6">
        <v>11896707</v>
      </c>
    </row>
    <row r="30" spans="1:27" ht="13.5">
      <c r="A30" s="29" t="s">
        <v>56</v>
      </c>
      <c r="B30" s="28"/>
      <c r="C30" s="6">
        <v>1874698247</v>
      </c>
      <c r="D30" s="6">
        <v>0</v>
      </c>
      <c r="E30" s="7">
        <v>1950242691</v>
      </c>
      <c r="F30" s="8">
        <v>1950242691</v>
      </c>
      <c r="G30" s="8">
        <v>39685368</v>
      </c>
      <c r="H30" s="8">
        <v>205294827</v>
      </c>
      <c r="I30" s="8">
        <v>188080608</v>
      </c>
      <c r="J30" s="8">
        <v>433060803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433060803</v>
      </c>
      <c r="X30" s="8">
        <v>533478869</v>
      </c>
      <c r="Y30" s="8">
        <v>-100418066</v>
      </c>
      <c r="Z30" s="2">
        <v>-18.82</v>
      </c>
      <c r="AA30" s="6">
        <v>1950242691</v>
      </c>
    </row>
    <row r="31" spans="1:27" ht="13.5">
      <c r="A31" s="29" t="s">
        <v>57</v>
      </c>
      <c r="B31" s="28"/>
      <c r="C31" s="6">
        <v>45476913</v>
      </c>
      <c r="D31" s="6">
        <v>0</v>
      </c>
      <c r="E31" s="7">
        <v>8281056</v>
      </c>
      <c r="F31" s="8">
        <v>8281056</v>
      </c>
      <c r="G31" s="8">
        <v>386017</v>
      </c>
      <c r="H31" s="8">
        <v>3099679</v>
      </c>
      <c r="I31" s="8">
        <v>1692029</v>
      </c>
      <c r="J31" s="8">
        <v>5177725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5177725</v>
      </c>
      <c r="X31" s="8">
        <v>1689049</v>
      </c>
      <c r="Y31" s="8">
        <v>3488676</v>
      </c>
      <c r="Z31" s="2">
        <v>206.55</v>
      </c>
      <c r="AA31" s="6">
        <v>8281056</v>
      </c>
    </row>
    <row r="32" spans="1:27" ht="13.5">
      <c r="A32" s="29" t="s">
        <v>58</v>
      </c>
      <c r="B32" s="28"/>
      <c r="C32" s="6">
        <v>105044929</v>
      </c>
      <c r="D32" s="6">
        <v>0</v>
      </c>
      <c r="E32" s="7">
        <v>134238663</v>
      </c>
      <c r="F32" s="8">
        <v>134238663</v>
      </c>
      <c r="G32" s="8">
        <v>170476</v>
      </c>
      <c r="H32" s="8">
        <v>14454973</v>
      </c>
      <c r="I32" s="8">
        <v>998538</v>
      </c>
      <c r="J32" s="8">
        <v>15623987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15623987</v>
      </c>
      <c r="X32" s="8">
        <v>29952003</v>
      </c>
      <c r="Y32" s="8">
        <v>-14328016</v>
      </c>
      <c r="Z32" s="2">
        <v>-47.84</v>
      </c>
      <c r="AA32" s="6">
        <v>134238663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1465202757</v>
      </c>
      <c r="D34" s="6">
        <v>0</v>
      </c>
      <c r="E34" s="7">
        <v>808626389</v>
      </c>
      <c r="F34" s="8">
        <v>808626389</v>
      </c>
      <c r="G34" s="8">
        <v>57102800</v>
      </c>
      <c r="H34" s="8">
        <v>60520507</v>
      </c>
      <c r="I34" s="8">
        <v>30975976</v>
      </c>
      <c r="J34" s="8">
        <v>148599283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148599283</v>
      </c>
      <c r="X34" s="8">
        <v>198117317</v>
      </c>
      <c r="Y34" s="8">
        <v>-49518034</v>
      </c>
      <c r="Z34" s="2">
        <v>-24.99</v>
      </c>
      <c r="AA34" s="6">
        <v>808626389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4835488081</v>
      </c>
      <c r="D36" s="37">
        <f>SUM(D25:D35)</f>
        <v>0</v>
      </c>
      <c r="E36" s="38">
        <f t="shared" si="1"/>
        <v>4566121131</v>
      </c>
      <c r="F36" s="39">
        <f t="shared" si="1"/>
        <v>4566121131</v>
      </c>
      <c r="G36" s="39">
        <f t="shared" si="1"/>
        <v>173971176</v>
      </c>
      <c r="H36" s="39">
        <f t="shared" si="1"/>
        <v>358340769</v>
      </c>
      <c r="I36" s="39">
        <f t="shared" si="1"/>
        <v>298419535</v>
      </c>
      <c r="J36" s="39">
        <f t="shared" si="1"/>
        <v>830731480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830731480</v>
      </c>
      <c r="X36" s="39">
        <f t="shared" si="1"/>
        <v>999728456</v>
      </c>
      <c r="Y36" s="39">
        <f t="shared" si="1"/>
        <v>-168996976</v>
      </c>
      <c r="Z36" s="40">
        <f>+IF(X36&lt;&gt;0,+(Y36/X36)*100,0)</f>
        <v>-16.904287857942098</v>
      </c>
      <c r="AA36" s="37">
        <f>SUM(AA25:AA35)</f>
        <v>4566121131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-155172334</v>
      </c>
      <c r="D38" s="50">
        <f>+D22-D36</f>
        <v>0</v>
      </c>
      <c r="E38" s="51">
        <f t="shared" si="2"/>
        <v>142414557</v>
      </c>
      <c r="F38" s="52">
        <f t="shared" si="2"/>
        <v>142414557</v>
      </c>
      <c r="G38" s="52">
        <f t="shared" si="2"/>
        <v>401629269</v>
      </c>
      <c r="H38" s="52">
        <f t="shared" si="2"/>
        <v>-4255009</v>
      </c>
      <c r="I38" s="52">
        <f t="shared" si="2"/>
        <v>60091155</v>
      </c>
      <c r="J38" s="52">
        <f t="shared" si="2"/>
        <v>457465415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457465415</v>
      </c>
      <c r="X38" s="52">
        <f>IF(F22=F36,0,X22-X36)</f>
        <v>506375490</v>
      </c>
      <c r="Y38" s="52">
        <f t="shared" si="2"/>
        <v>-48910075</v>
      </c>
      <c r="Z38" s="53">
        <f>+IF(X38&lt;&gt;0,+(Y38/X38)*100,0)</f>
        <v>-9.658855131396663</v>
      </c>
      <c r="AA38" s="50">
        <f>+AA22-AA36</f>
        <v>142414557</v>
      </c>
    </row>
    <row r="39" spans="1:27" ht="13.5">
      <c r="A39" s="27" t="s">
        <v>64</v>
      </c>
      <c r="B39" s="33"/>
      <c r="C39" s="6">
        <v>182328112</v>
      </c>
      <c r="D39" s="6">
        <v>0</v>
      </c>
      <c r="E39" s="7">
        <v>266010788</v>
      </c>
      <c r="F39" s="8">
        <v>266010788</v>
      </c>
      <c r="G39" s="8">
        <v>0</v>
      </c>
      <c r="H39" s="8">
        <v>188364</v>
      </c>
      <c r="I39" s="8">
        <v>586115</v>
      </c>
      <c r="J39" s="8">
        <v>774479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774479</v>
      </c>
      <c r="X39" s="8">
        <v>234571443</v>
      </c>
      <c r="Y39" s="8">
        <v>-233796964</v>
      </c>
      <c r="Z39" s="2">
        <v>-99.67</v>
      </c>
      <c r="AA39" s="6">
        <v>266010788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27155778</v>
      </c>
      <c r="D42" s="59">
        <f>SUM(D38:D41)</f>
        <v>0</v>
      </c>
      <c r="E42" s="60">
        <f t="shared" si="3"/>
        <v>408425345</v>
      </c>
      <c r="F42" s="61">
        <f t="shared" si="3"/>
        <v>408425345</v>
      </c>
      <c r="G42" s="61">
        <f t="shared" si="3"/>
        <v>401629269</v>
      </c>
      <c r="H42" s="61">
        <f t="shared" si="3"/>
        <v>-4066645</v>
      </c>
      <c r="I42" s="61">
        <f t="shared" si="3"/>
        <v>60677270</v>
      </c>
      <c r="J42" s="61">
        <f t="shared" si="3"/>
        <v>458239894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458239894</v>
      </c>
      <c r="X42" s="61">
        <f t="shared" si="3"/>
        <v>740946933</v>
      </c>
      <c r="Y42" s="61">
        <f t="shared" si="3"/>
        <v>-282707039</v>
      </c>
      <c r="Z42" s="62">
        <f>+IF(X42&lt;&gt;0,+(Y42/X42)*100,0)</f>
        <v>-38.154829503828985</v>
      </c>
      <c r="AA42" s="59">
        <f>SUM(AA38:AA41)</f>
        <v>408425345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27155778</v>
      </c>
      <c r="D44" s="67">
        <f>+D42-D43</f>
        <v>0</v>
      </c>
      <c r="E44" s="68">
        <f t="shared" si="4"/>
        <v>408425345</v>
      </c>
      <c r="F44" s="69">
        <f t="shared" si="4"/>
        <v>408425345</v>
      </c>
      <c r="G44" s="69">
        <f t="shared" si="4"/>
        <v>401629269</v>
      </c>
      <c r="H44" s="69">
        <f t="shared" si="4"/>
        <v>-4066645</v>
      </c>
      <c r="I44" s="69">
        <f t="shared" si="4"/>
        <v>60677270</v>
      </c>
      <c r="J44" s="69">
        <f t="shared" si="4"/>
        <v>458239894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458239894</v>
      </c>
      <c r="X44" s="69">
        <f t="shared" si="4"/>
        <v>740946933</v>
      </c>
      <c r="Y44" s="69">
        <f t="shared" si="4"/>
        <v>-282707039</v>
      </c>
      <c r="Z44" s="70">
        <f>+IF(X44&lt;&gt;0,+(Y44/X44)*100,0)</f>
        <v>-38.154829503828985</v>
      </c>
      <c r="AA44" s="67">
        <f>+AA42-AA43</f>
        <v>408425345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27155778</v>
      </c>
      <c r="D46" s="59">
        <f>SUM(D44:D45)</f>
        <v>0</v>
      </c>
      <c r="E46" s="60">
        <f t="shared" si="5"/>
        <v>408425345</v>
      </c>
      <c r="F46" s="61">
        <f t="shared" si="5"/>
        <v>408425345</v>
      </c>
      <c r="G46" s="61">
        <f t="shared" si="5"/>
        <v>401629269</v>
      </c>
      <c r="H46" s="61">
        <f t="shared" si="5"/>
        <v>-4066645</v>
      </c>
      <c r="I46" s="61">
        <f t="shared" si="5"/>
        <v>60677270</v>
      </c>
      <c r="J46" s="61">
        <f t="shared" si="5"/>
        <v>458239894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458239894</v>
      </c>
      <c r="X46" s="61">
        <f t="shared" si="5"/>
        <v>740946933</v>
      </c>
      <c r="Y46" s="61">
        <f t="shared" si="5"/>
        <v>-282707039</v>
      </c>
      <c r="Z46" s="62">
        <f>+IF(X46&lt;&gt;0,+(Y46/X46)*100,0)</f>
        <v>-38.154829503828985</v>
      </c>
      <c r="AA46" s="59">
        <f>SUM(AA44:AA45)</f>
        <v>408425345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27155778</v>
      </c>
      <c r="D48" s="75">
        <f>SUM(D46:D47)</f>
        <v>0</v>
      </c>
      <c r="E48" s="76">
        <f t="shared" si="6"/>
        <v>408425345</v>
      </c>
      <c r="F48" s="77">
        <f t="shared" si="6"/>
        <v>408425345</v>
      </c>
      <c r="G48" s="77">
        <f t="shared" si="6"/>
        <v>401629269</v>
      </c>
      <c r="H48" s="78">
        <f t="shared" si="6"/>
        <v>-4066645</v>
      </c>
      <c r="I48" s="78">
        <f t="shared" si="6"/>
        <v>60677270</v>
      </c>
      <c r="J48" s="78">
        <f t="shared" si="6"/>
        <v>458239894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458239894</v>
      </c>
      <c r="X48" s="78">
        <f t="shared" si="6"/>
        <v>740946933</v>
      </c>
      <c r="Y48" s="78">
        <f t="shared" si="6"/>
        <v>-282707039</v>
      </c>
      <c r="Z48" s="79">
        <f>+IF(X48&lt;&gt;0,+(Y48/X48)*100,0)</f>
        <v>-38.154829503828985</v>
      </c>
      <c r="AA48" s="80">
        <f>SUM(AA46:AA47)</f>
        <v>408425345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106157365</v>
      </c>
      <c r="D5" s="6">
        <v>0</v>
      </c>
      <c r="E5" s="7">
        <v>130588389</v>
      </c>
      <c r="F5" s="8">
        <v>130588389</v>
      </c>
      <c r="G5" s="8">
        <v>11101491</v>
      </c>
      <c r="H5" s="8">
        <v>11036477</v>
      </c>
      <c r="I5" s="8">
        <v>11083253</v>
      </c>
      <c r="J5" s="8">
        <v>33221221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33221221</v>
      </c>
      <c r="X5" s="8">
        <v>32647098</v>
      </c>
      <c r="Y5" s="8">
        <v>574123</v>
      </c>
      <c r="Z5" s="2">
        <v>1.76</v>
      </c>
      <c r="AA5" s="6">
        <v>130588389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235073921</v>
      </c>
      <c r="D7" s="6">
        <v>0</v>
      </c>
      <c r="E7" s="7">
        <v>273688000</v>
      </c>
      <c r="F7" s="8">
        <v>273688000</v>
      </c>
      <c r="G7" s="8">
        <v>22355063</v>
      </c>
      <c r="H7" s="8">
        <v>22297263</v>
      </c>
      <c r="I7" s="8">
        <v>23957364</v>
      </c>
      <c r="J7" s="8">
        <v>68609690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68609690</v>
      </c>
      <c r="X7" s="8">
        <v>72408748</v>
      </c>
      <c r="Y7" s="8">
        <v>-3799058</v>
      </c>
      <c r="Z7" s="2">
        <v>-5.25</v>
      </c>
      <c r="AA7" s="6">
        <v>273688000</v>
      </c>
    </row>
    <row r="8" spans="1:27" ht="13.5">
      <c r="A8" s="29" t="s">
        <v>35</v>
      </c>
      <c r="B8" s="28"/>
      <c r="C8" s="6">
        <v>133849287</v>
      </c>
      <c r="D8" s="6">
        <v>0</v>
      </c>
      <c r="E8" s="7">
        <v>146112000</v>
      </c>
      <c r="F8" s="8">
        <v>146112000</v>
      </c>
      <c r="G8" s="8">
        <v>11247848</v>
      </c>
      <c r="H8" s="8">
        <v>11149240</v>
      </c>
      <c r="I8" s="8">
        <v>12296988</v>
      </c>
      <c r="J8" s="8">
        <v>34694076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34694076</v>
      </c>
      <c r="X8" s="8">
        <v>35778999</v>
      </c>
      <c r="Y8" s="8">
        <v>-1084923</v>
      </c>
      <c r="Z8" s="2">
        <v>-3.03</v>
      </c>
      <c r="AA8" s="6">
        <v>146112000</v>
      </c>
    </row>
    <row r="9" spans="1:27" ht="13.5">
      <c r="A9" s="29" t="s">
        <v>36</v>
      </c>
      <c r="B9" s="28"/>
      <c r="C9" s="6">
        <v>27251888</v>
      </c>
      <c r="D9" s="6">
        <v>0</v>
      </c>
      <c r="E9" s="7">
        <v>30355000</v>
      </c>
      <c r="F9" s="8">
        <v>30355000</v>
      </c>
      <c r="G9" s="8">
        <v>2277775</v>
      </c>
      <c r="H9" s="8">
        <v>2819553</v>
      </c>
      <c r="I9" s="8">
        <v>2511651</v>
      </c>
      <c r="J9" s="8">
        <v>7608979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7608979</v>
      </c>
      <c r="X9" s="8">
        <v>7588632</v>
      </c>
      <c r="Y9" s="8">
        <v>20347</v>
      </c>
      <c r="Z9" s="2">
        <v>0.27</v>
      </c>
      <c r="AA9" s="6">
        <v>30355000</v>
      </c>
    </row>
    <row r="10" spans="1:27" ht="13.5">
      <c r="A10" s="29" t="s">
        <v>37</v>
      </c>
      <c r="B10" s="28"/>
      <c r="C10" s="6">
        <v>25362756</v>
      </c>
      <c r="D10" s="6">
        <v>0</v>
      </c>
      <c r="E10" s="7">
        <v>29508000</v>
      </c>
      <c r="F10" s="30">
        <v>29508000</v>
      </c>
      <c r="G10" s="30">
        <v>2284734</v>
      </c>
      <c r="H10" s="30">
        <v>2275312</v>
      </c>
      <c r="I10" s="30">
        <v>2283550</v>
      </c>
      <c r="J10" s="30">
        <v>6843596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6843596</v>
      </c>
      <c r="X10" s="30">
        <v>7377096</v>
      </c>
      <c r="Y10" s="30">
        <v>-533500</v>
      </c>
      <c r="Z10" s="31">
        <v>-7.23</v>
      </c>
      <c r="AA10" s="32">
        <v>29508000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1142264</v>
      </c>
      <c r="D12" s="6">
        <v>0</v>
      </c>
      <c r="E12" s="7">
        <v>1300000</v>
      </c>
      <c r="F12" s="8">
        <v>1300000</v>
      </c>
      <c r="G12" s="8">
        <v>65410</v>
      </c>
      <c r="H12" s="8">
        <v>102854</v>
      </c>
      <c r="I12" s="8">
        <v>73649</v>
      </c>
      <c r="J12" s="8">
        <v>241913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241913</v>
      </c>
      <c r="X12" s="8">
        <v>324999</v>
      </c>
      <c r="Y12" s="8">
        <v>-83086</v>
      </c>
      <c r="Z12" s="2">
        <v>-25.57</v>
      </c>
      <c r="AA12" s="6">
        <v>1300000</v>
      </c>
    </row>
    <row r="13" spans="1:27" ht="13.5">
      <c r="A13" s="27" t="s">
        <v>40</v>
      </c>
      <c r="B13" s="33"/>
      <c r="C13" s="6">
        <v>4850916</v>
      </c>
      <c r="D13" s="6">
        <v>0</v>
      </c>
      <c r="E13" s="7">
        <v>2000000</v>
      </c>
      <c r="F13" s="8">
        <v>2000000</v>
      </c>
      <c r="G13" s="8">
        <v>286843</v>
      </c>
      <c r="H13" s="8">
        <v>293540</v>
      </c>
      <c r="I13" s="8">
        <v>445193</v>
      </c>
      <c r="J13" s="8">
        <v>1025576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1025576</v>
      </c>
      <c r="X13" s="8">
        <v>500001</v>
      </c>
      <c r="Y13" s="8">
        <v>525575</v>
      </c>
      <c r="Z13" s="2">
        <v>105.11</v>
      </c>
      <c r="AA13" s="6">
        <v>2000000</v>
      </c>
    </row>
    <row r="14" spans="1:27" ht="13.5">
      <c r="A14" s="27" t="s">
        <v>41</v>
      </c>
      <c r="B14" s="33"/>
      <c r="C14" s="6">
        <v>6048614</v>
      </c>
      <c r="D14" s="6">
        <v>0</v>
      </c>
      <c r="E14" s="7">
        <v>4000000</v>
      </c>
      <c r="F14" s="8">
        <v>4000000</v>
      </c>
      <c r="G14" s="8">
        <v>967115</v>
      </c>
      <c r="H14" s="8">
        <v>780997</v>
      </c>
      <c r="I14" s="8">
        <v>710420</v>
      </c>
      <c r="J14" s="8">
        <v>2458532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2458532</v>
      </c>
      <c r="X14" s="8">
        <v>999999</v>
      </c>
      <c r="Y14" s="8">
        <v>1458533</v>
      </c>
      <c r="Z14" s="2">
        <v>145.85</v>
      </c>
      <c r="AA14" s="6">
        <v>4000000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14617804</v>
      </c>
      <c r="D16" s="6">
        <v>0</v>
      </c>
      <c r="E16" s="7">
        <v>14523000</v>
      </c>
      <c r="F16" s="8">
        <v>14523000</v>
      </c>
      <c r="G16" s="8">
        <v>243930</v>
      </c>
      <c r="H16" s="8">
        <v>572423</v>
      </c>
      <c r="I16" s="8">
        <v>1019039</v>
      </c>
      <c r="J16" s="8">
        <v>1835392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1835392</v>
      </c>
      <c r="X16" s="8">
        <v>3630750</v>
      </c>
      <c r="Y16" s="8">
        <v>-1795358</v>
      </c>
      <c r="Z16" s="2">
        <v>-49.45</v>
      </c>
      <c r="AA16" s="6">
        <v>14523000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2">
        <v>0</v>
      </c>
      <c r="AA17" s="6">
        <v>0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59956699</v>
      </c>
      <c r="D19" s="6">
        <v>0</v>
      </c>
      <c r="E19" s="7">
        <v>77118902</v>
      </c>
      <c r="F19" s="8">
        <v>77118902</v>
      </c>
      <c r="G19" s="8">
        <v>27013001</v>
      </c>
      <c r="H19" s="8">
        <v>1388000</v>
      </c>
      <c r="I19" s="8">
        <v>368678</v>
      </c>
      <c r="J19" s="8">
        <v>28769679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28769679</v>
      </c>
      <c r="X19" s="8">
        <v>25706301</v>
      </c>
      <c r="Y19" s="8">
        <v>3063378</v>
      </c>
      <c r="Z19" s="2">
        <v>11.92</v>
      </c>
      <c r="AA19" s="6">
        <v>77118902</v>
      </c>
    </row>
    <row r="20" spans="1:27" ht="13.5">
      <c r="A20" s="27" t="s">
        <v>47</v>
      </c>
      <c r="B20" s="33"/>
      <c r="C20" s="6">
        <v>22973588</v>
      </c>
      <c r="D20" s="6">
        <v>0</v>
      </c>
      <c r="E20" s="7">
        <v>30191392</v>
      </c>
      <c r="F20" s="30">
        <v>30191392</v>
      </c>
      <c r="G20" s="30">
        <v>2704228</v>
      </c>
      <c r="H20" s="30">
        <v>2424144</v>
      </c>
      <c r="I20" s="30">
        <v>4019406</v>
      </c>
      <c r="J20" s="30">
        <v>9147778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9147778</v>
      </c>
      <c r="X20" s="30">
        <v>-14595573</v>
      </c>
      <c r="Y20" s="30">
        <v>23743351</v>
      </c>
      <c r="Z20" s="31">
        <v>-162.68</v>
      </c>
      <c r="AA20" s="32">
        <v>30191392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637285102</v>
      </c>
      <c r="D22" s="37">
        <f>SUM(D5:D21)</f>
        <v>0</v>
      </c>
      <c r="E22" s="38">
        <f t="shared" si="0"/>
        <v>739384683</v>
      </c>
      <c r="F22" s="39">
        <f t="shared" si="0"/>
        <v>739384683</v>
      </c>
      <c r="G22" s="39">
        <f t="shared" si="0"/>
        <v>80547438</v>
      </c>
      <c r="H22" s="39">
        <f t="shared" si="0"/>
        <v>55139803</v>
      </c>
      <c r="I22" s="39">
        <f t="shared" si="0"/>
        <v>58769191</v>
      </c>
      <c r="J22" s="39">
        <f t="shared" si="0"/>
        <v>194456432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194456432</v>
      </c>
      <c r="X22" s="39">
        <f t="shared" si="0"/>
        <v>172367050</v>
      </c>
      <c r="Y22" s="39">
        <f t="shared" si="0"/>
        <v>22089382</v>
      </c>
      <c r="Z22" s="40">
        <f>+IF(X22&lt;&gt;0,+(Y22/X22)*100,0)</f>
        <v>12.815315920299152</v>
      </c>
      <c r="AA22" s="37">
        <f>SUM(AA5:AA21)</f>
        <v>739384683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125997690</v>
      </c>
      <c r="D25" s="6">
        <v>0</v>
      </c>
      <c r="E25" s="7">
        <v>186356469</v>
      </c>
      <c r="F25" s="8">
        <v>186356469</v>
      </c>
      <c r="G25" s="8">
        <v>12905726</v>
      </c>
      <c r="H25" s="8">
        <v>14478820</v>
      </c>
      <c r="I25" s="8">
        <v>13768968</v>
      </c>
      <c r="J25" s="8">
        <v>41153514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41153514</v>
      </c>
      <c r="X25" s="8">
        <v>46589118</v>
      </c>
      <c r="Y25" s="8">
        <v>-5435604</v>
      </c>
      <c r="Z25" s="2">
        <v>-11.67</v>
      </c>
      <c r="AA25" s="6">
        <v>186356469</v>
      </c>
    </row>
    <row r="26" spans="1:27" ht="13.5">
      <c r="A26" s="29" t="s">
        <v>52</v>
      </c>
      <c r="B26" s="28"/>
      <c r="C26" s="6">
        <v>8740935</v>
      </c>
      <c r="D26" s="6">
        <v>0</v>
      </c>
      <c r="E26" s="7">
        <v>9052058</v>
      </c>
      <c r="F26" s="8">
        <v>9052058</v>
      </c>
      <c r="G26" s="8">
        <v>718300</v>
      </c>
      <c r="H26" s="8">
        <v>714964</v>
      </c>
      <c r="I26" s="8">
        <v>718463</v>
      </c>
      <c r="J26" s="8">
        <v>2151727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2151727</v>
      </c>
      <c r="X26" s="8">
        <v>2263014</v>
      </c>
      <c r="Y26" s="8">
        <v>-111287</v>
      </c>
      <c r="Z26" s="2">
        <v>-4.92</v>
      </c>
      <c r="AA26" s="6">
        <v>9052058</v>
      </c>
    </row>
    <row r="27" spans="1:27" ht="13.5">
      <c r="A27" s="29" t="s">
        <v>53</v>
      </c>
      <c r="B27" s="28"/>
      <c r="C27" s="6">
        <v>23500868</v>
      </c>
      <c r="D27" s="6">
        <v>0</v>
      </c>
      <c r="E27" s="7">
        <v>28679751</v>
      </c>
      <c r="F27" s="8">
        <v>28679751</v>
      </c>
      <c r="G27" s="8">
        <v>0</v>
      </c>
      <c r="H27" s="8">
        <v>0</v>
      </c>
      <c r="I27" s="8">
        <v>7169939</v>
      </c>
      <c r="J27" s="8">
        <v>7169939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7169939</v>
      </c>
      <c r="X27" s="8">
        <v>7169937</v>
      </c>
      <c r="Y27" s="8">
        <v>2</v>
      </c>
      <c r="Z27" s="2">
        <v>0</v>
      </c>
      <c r="AA27" s="6">
        <v>28679751</v>
      </c>
    </row>
    <row r="28" spans="1:27" ht="13.5">
      <c r="A28" s="29" t="s">
        <v>54</v>
      </c>
      <c r="B28" s="28"/>
      <c r="C28" s="6">
        <v>115484153</v>
      </c>
      <c r="D28" s="6">
        <v>0</v>
      </c>
      <c r="E28" s="7">
        <v>131699993</v>
      </c>
      <c r="F28" s="8">
        <v>131699993</v>
      </c>
      <c r="G28" s="8">
        <v>0</v>
      </c>
      <c r="H28" s="8">
        <v>0</v>
      </c>
      <c r="I28" s="8">
        <v>32925001</v>
      </c>
      <c r="J28" s="8">
        <v>32925001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32925001</v>
      </c>
      <c r="X28" s="8">
        <v>32924997</v>
      </c>
      <c r="Y28" s="8">
        <v>4</v>
      </c>
      <c r="Z28" s="2">
        <v>0</v>
      </c>
      <c r="AA28" s="6">
        <v>131699993</v>
      </c>
    </row>
    <row r="29" spans="1:27" ht="13.5">
      <c r="A29" s="29" t="s">
        <v>55</v>
      </c>
      <c r="B29" s="28"/>
      <c r="C29" s="6">
        <v>17007081</v>
      </c>
      <c r="D29" s="6">
        <v>0</v>
      </c>
      <c r="E29" s="7">
        <v>18805823</v>
      </c>
      <c r="F29" s="8">
        <v>18805823</v>
      </c>
      <c r="G29" s="8">
        <v>110357</v>
      </c>
      <c r="H29" s="8">
        <v>111353</v>
      </c>
      <c r="I29" s="8">
        <v>105010</v>
      </c>
      <c r="J29" s="8">
        <v>326720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326720</v>
      </c>
      <c r="X29" s="8">
        <v>317230</v>
      </c>
      <c r="Y29" s="8">
        <v>9490</v>
      </c>
      <c r="Z29" s="2">
        <v>2.99</v>
      </c>
      <c r="AA29" s="6">
        <v>18805823</v>
      </c>
    </row>
    <row r="30" spans="1:27" ht="13.5">
      <c r="A30" s="29" t="s">
        <v>56</v>
      </c>
      <c r="B30" s="28"/>
      <c r="C30" s="6">
        <v>250231043</v>
      </c>
      <c r="D30" s="6">
        <v>0</v>
      </c>
      <c r="E30" s="7">
        <v>283638999</v>
      </c>
      <c r="F30" s="8">
        <v>283638999</v>
      </c>
      <c r="G30" s="8">
        <v>46545</v>
      </c>
      <c r="H30" s="8">
        <v>27413267</v>
      </c>
      <c r="I30" s="8">
        <v>32849234</v>
      </c>
      <c r="J30" s="8">
        <v>60309046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60309046</v>
      </c>
      <c r="X30" s="8">
        <v>75106682</v>
      </c>
      <c r="Y30" s="8">
        <v>-14797636</v>
      </c>
      <c r="Z30" s="2">
        <v>-19.7</v>
      </c>
      <c r="AA30" s="6">
        <v>283638999</v>
      </c>
    </row>
    <row r="31" spans="1:27" ht="13.5">
      <c r="A31" s="29" t="s">
        <v>57</v>
      </c>
      <c r="B31" s="28"/>
      <c r="C31" s="6">
        <v>30203484</v>
      </c>
      <c r="D31" s="6">
        <v>0</v>
      </c>
      <c r="E31" s="7">
        <v>0</v>
      </c>
      <c r="F31" s="8">
        <v>0</v>
      </c>
      <c r="G31" s="8">
        <v>523942</v>
      </c>
      <c r="H31" s="8">
        <v>1964758</v>
      </c>
      <c r="I31" s="8">
        <v>1875476</v>
      </c>
      <c r="J31" s="8">
        <v>4364176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4364176</v>
      </c>
      <c r="X31" s="8">
        <v>0</v>
      </c>
      <c r="Y31" s="8">
        <v>4364176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56015070</v>
      </c>
      <c r="D32" s="6">
        <v>0</v>
      </c>
      <c r="E32" s="7">
        <v>56968206</v>
      </c>
      <c r="F32" s="8">
        <v>56968206</v>
      </c>
      <c r="G32" s="8">
        <v>1514186</v>
      </c>
      <c r="H32" s="8">
        <v>4025654</v>
      </c>
      <c r="I32" s="8">
        <v>3960443</v>
      </c>
      <c r="J32" s="8">
        <v>9500283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9500283</v>
      </c>
      <c r="X32" s="8">
        <v>7315703</v>
      </c>
      <c r="Y32" s="8">
        <v>2184580</v>
      </c>
      <c r="Z32" s="2">
        <v>29.86</v>
      </c>
      <c r="AA32" s="6">
        <v>56968206</v>
      </c>
    </row>
    <row r="33" spans="1:27" ht="13.5">
      <c r="A33" s="29" t="s">
        <v>59</v>
      </c>
      <c r="B33" s="28"/>
      <c r="C33" s="6">
        <v>1494312</v>
      </c>
      <c r="D33" s="6">
        <v>0</v>
      </c>
      <c r="E33" s="7">
        <v>5926265</v>
      </c>
      <c r="F33" s="8">
        <v>5926265</v>
      </c>
      <c r="G33" s="8">
        <v>1237</v>
      </c>
      <c r="H33" s="8">
        <v>1307</v>
      </c>
      <c r="I33" s="8">
        <v>1140</v>
      </c>
      <c r="J33" s="8">
        <v>3684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3684</v>
      </c>
      <c r="X33" s="8">
        <v>0</v>
      </c>
      <c r="Y33" s="8">
        <v>3684</v>
      </c>
      <c r="Z33" s="2">
        <v>0</v>
      </c>
      <c r="AA33" s="6">
        <v>5926265</v>
      </c>
    </row>
    <row r="34" spans="1:27" ht="13.5">
      <c r="A34" s="29" t="s">
        <v>60</v>
      </c>
      <c r="B34" s="28"/>
      <c r="C34" s="6">
        <v>45676539</v>
      </c>
      <c r="D34" s="6">
        <v>0</v>
      </c>
      <c r="E34" s="7">
        <v>107025590</v>
      </c>
      <c r="F34" s="8">
        <v>107025590</v>
      </c>
      <c r="G34" s="8">
        <v>5065266</v>
      </c>
      <c r="H34" s="8">
        <v>3066688</v>
      </c>
      <c r="I34" s="8">
        <v>5876014</v>
      </c>
      <c r="J34" s="8">
        <v>14007968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14007968</v>
      </c>
      <c r="X34" s="8">
        <v>22035958</v>
      </c>
      <c r="Y34" s="8">
        <v>-8027990</v>
      </c>
      <c r="Z34" s="2">
        <v>-36.43</v>
      </c>
      <c r="AA34" s="6">
        <v>107025590</v>
      </c>
    </row>
    <row r="35" spans="1:27" ht="13.5">
      <c r="A35" s="27" t="s">
        <v>61</v>
      </c>
      <c r="B35" s="33"/>
      <c r="C35" s="6">
        <v>631025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674982200</v>
      </c>
      <c r="D36" s="37">
        <f>SUM(D25:D35)</f>
        <v>0</v>
      </c>
      <c r="E36" s="38">
        <f t="shared" si="1"/>
        <v>828153154</v>
      </c>
      <c r="F36" s="39">
        <f t="shared" si="1"/>
        <v>828153154</v>
      </c>
      <c r="G36" s="39">
        <f t="shared" si="1"/>
        <v>20885559</v>
      </c>
      <c r="H36" s="39">
        <f t="shared" si="1"/>
        <v>51776811</v>
      </c>
      <c r="I36" s="39">
        <f t="shared" si="1"/>
        <v>99249688</v>
      </c>
      <c r="J36" s="39">
        <f t="shared" si="1"/>
        <v>171912058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171912058</v>
      </c>
      <c r="X36" s="39">
        <f t="shared" si="1"/>
        <v>193722639</v>
      </c>
      <c r="Y36" s="39">
        <f t="shared" si="1"/>
        <v>-21810581</v>
      </c>
      <c r="Z36" s="40">
        <f>+IF(X36&lt;&gt;0,+(Y36/X36)*100,0)</f>
        <v>-11.25866399125401</v>
      </c>
      <c r="AA36" s="37">
        <f>SUM(AA25:AA35)</f>
        <v>828153154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-37697098</v>
      </c>
      <c r="D38" s="50">
        <f>+D22-D36</f>
        <v>0</v>
      </c>
      <c r="E38" s="51">
        <f t="shared" si="2"/>
        <v>-88768471</v>
      </c>
      <c r="F38" s="52">
        <f t="shared" si="2"/>
        <v>-88768471</v>
      </c>
      <c r="G38" s="52">
        <f t="shared" si="2"/>
        <v>59661879</v>
      </c>
      <c r="H38" s="52">
        <f t="shared" si="2"/>
        <v>3362992</v>
      </c>
      <c r="I38" s="52">
        <f t="shared" si="2"/>
        <v>-40480497</v>
      </c>
      <c r="J38" s="52">
        <f t="shared" si="2"/>
        <v>22544374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22544374</v>
      </c>
      <c r="X38" s="52">
        <f>IF(F22=F36,0,X22-X36)</f>
        <v>-21355589</v>
      </c>
      <c r="Y38" s="52">
        <f t="shared" si="2"/>
        <v>43899963</v>
      </c>
      <c r="Z38" s="53">
        <f>+IF(X38&lt;&gt;0,+(Y38/X38)*100,0)</f>
        <v>-205.5666223956642</v>
      </c>
      <c r="AA38" s="50">
        <f>+AA22-AA36</f>
        <v>-88768471</v>
      </c>
    </row>
    <row r="39" spans="1:27" ht="13.5">
      <c r="A39" s="27" t="s">
        <v>64</v>
      </c>
      <c r="B39" s="33"/>
      <c r="C39" s="6">
        <v>44607705</v>
      </c>
      <c r="D39" s="6">
        <v>0</v>
      </c>
      <c r="E39" s="7">
        <v>31236000</v>
      </c>
      <c r="F39" s="8">
        <v>31236000</v>
      </c>
      <c r="G39" s="8">
        <v>13625000</v>
      </c>
      <c r="H39" s="8">
        <v>0</v>
      </c>
      <c r="I39" s="8">
        <v>280324</v>
      </c>
      <c r="J39" s="8">
        <v>13905324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13905324</v>
      </c>
      <c r="X39" s="8">
        <v>10412000</v>
      </c>
      <c r="Y39" s="8">
        <v>3493324</v>
      </c>
      <c r="Z39" s="2">
        <v>33.55</v>
      </c>
      <c r="AA39" s="6">
        <v>31236000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1387500</v>
      </c>
      <c r="Y40" s="30">
        <v>-1387500</v>
      </c>
      <c r="Z40" s="31">
        <v>-100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1200000</v>
      </c>
      <c r="F41" s="8">
        <v>1200000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1200000</v>
      </c>
      <c r="Y41" s="55">
        <v>-1200000</v>
      </c>
      <c r="Z41" s="56">
        <v>-100</v>
      </c>
      <c r="AA41" s="57">
        <v>1200000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6910607</v>
      </c>
      <c r="D42" s="59">
        <f>SUM(D38:D41)</f>
        <v>0</v>
      </c>
      <c r="E42" s="60">
        <f t="shared" si="3"/>
        <v>-56332471</v>
      </c>
      <c r="F42" s="61">
        <f t="shared" si="3"/>
        <v>-56332471</v>
      </c>
      <c r="G42" s="61">
        <f t="shared" si="3"/>
        <v>73286879</v>
      </c>
      <c r="H42" s="61">
        <f t="shared" si="3"/>
        <v>3362992</v>
      </c>
      <c r="I42" s="61">
        <f t="shared" si="3"/>
        <v>-40200173</v>
      </c>
      <c r="J42" s="61">
        <f t="shared" si="3"/>
        <v>36449698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36449698</v>
      </c>
      <c r="X42" s="61">
        <f t="shared" si="3"/>
        <v>-8356089</v>
      </c>
      <c r="Y42" s="61">
        <f t="shared" si="3"/>
        <v>44805787</v>
      </c>
      <c r="Z42" s="62">
        <f>+IF(X42&lt;&gt;0,+(Y42/X42)*100,0)</f>
        <v>-536.2052390777552</v>
      </c>
      <c r="AA42" s="59">
        <f>SUM(AA38:AA41)</f>
        <v>-56332471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6910607</v>
      </c>
      <c r="D44" s="67">
        <f>+D42-D43</f>
        <v>0</v>
      </c>
      <c r="E44" s="68">
        <f t="shared" si="4"/>
        <v>-56332471</v>
      </c>
      <c r="F44" s="69">
        <f t="shared" si="4"/>
        <v>-56332471</v>
      </c>
      <c r="G44" s="69">
        <f t="shared" si="4"/>
        <v>73286879</v>
      </c>
      <c r="H44" s="69">
        <f t="shared" si="4"/>
        <v>3362992</v>
      </c>
      <c r="I44" s="69">
        <f t="shared" si="4"/>
        <v>-40200173</v>
      </c>
      <c r="J44" s="69">
        <f t="shared" si="4"/>
        <v>36449698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36449698</v>
      </c>
      <c r="X44" s="69">
        <f t="shared" si="4"/>
        <v>-8356089</v>
      </c>
      <c r="Y44" s="69">
        <f t="shared" si="4"/>
        <v>44805787</v>
      </c>
      <c r="Z44" s="70">
        <f>+IF(X44&lt;&gt;0,+(Y44/X44)*100,0)</f>
        <v>-536.2052390777552</v>
      </c>
      <c r="AA44" s="67">
        <f>+AA42-AA43</f>
        <v>-56332471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6910607</v>
      </c>
      <c r="D46" s="59">
        <f>SUM(D44:D45)</f>
        <v>0</v>
      </c>
      <c r="E46" s="60">
        <f t="shared" si="5"/>
        <v>-56332471</v>
      </c>
      <c r="F46" s="61">
        <f t="shared" si="5"/>
        <v>-56332471</v>
      </c>
      <c r="G46" s="61">
        <f t="shared" si="5"/>
        <v>73286879</v>
      </c>
      <c r="H46" s="61">
        <f t="shared" si="5"/>
        <v>3362992</v>
      </c>
      <c r="I46" s="61">
        <f t="shared" si="5"/>
        <v>-40200173</v>
      </c>
      <c r="J46" s="61">
        <f t="shared" si="5"/>
        <v>36449698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36449698</v>
      </c>
      <c r="X46" s="61">
        <f t="shared" si="5"/>
        <v>-8356089</v>
      </c>
      <c r="Y46" s="61">
        <f t="shared" si="5"/>
        <v>44805787</v>
      </c>
      <c r="Z46" s="62">
        <f>+IF(X46&lt;&gt;0,+(Y46/X46)*100,0)</f>
        <v>-536.2052390777552</v>
      </c>
      <c r="AA46" s="59">
        <f>SUM(AA44:AA45)</f>
        <v>-56332471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6910607</v>
      </c>
      <c r="D48" s="75">
        <f>SUM(D46:D47)</f>
        <v>0</v>
      </c>
      <c r="E48" s="76">
        <f t="shared" si="6"/>
        <v>-56332471</v>
      </c>
      <c r="F48" s="77">
        <f t="shared" si="6"/>
        <v>-56332471</v>
      </c>
      <c r="G48" s="77">
        <f t="shared" si="6"/>
        <v>73286879</v>
      </c>
      <c r="H48" s="78">
        <f t="shared" si="6"/>
        <v>3362992</v>
      </c>
      <c r="I48" s="78">
        <f t="shared" si="6"/>
        <v>-40200173</v>
      </c>
      <c r="J48" s="78">
        <f t="shared" si="6"/>
        <v>36449698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36449698</v>
      </c>
      <c r="X48" s="78">
        <f t="shared" si="6"/>
        <v>-8356089</v>
      </c>
      <c r="Y48" s="78">
        <f t="shared" si="6"/>
        <v>44805787</v>
      </c>
      <c r="Z48" s="79">
        <f>+IF(X48&lt;&gt;0,+(Y48/X48)*100,0)</f>
        <v>-536.2052390777552</v>
      </c>
      <c r="AA48" s="80">
        <f>SUM(AA46:AA47)</f>
        <v>-56332471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62277506</v>
      </c>
      <c r="D5" s="6">
        <v>0</v>
      </c>
      <c r="E5" s="7">
        <v>73200000</v>
      </c>
      <c r="F5" s="8">
        <v>73200000</v>
      </c>
      <c r="G5" s="8">
        <v>6707240</v>
      </c>
      <c r="H5" s="8">
        <v>6580809</v>
      </c>
      <c r="I5" s="8">
        <v>6568715</v>
      </c>
      <c r="J5" s="8">
        <v>19856764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19856764</v>
      </c>
      <c r="X5" s="8">
        <v>18259902</v>
      </c>
      <c r="Y5" s="8">
        <v>1596862</v>
      </c>
      <c r="Z5" s="2">
        <v>8.75</v>
      </c>
      <c r="AA5" s="6">
        <v>73200000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199009020</v>
      </c>
      <c r="D7" s="6">
        <v>0</v>
      </c>
      <c r="E7" s="7">
        <v>240833754</v>
      </c>
      <c r="F7" s="8">
        <v>240833754</v>
      </c>
      <c r="G7" s="8">
        <v>21760210</v>
      </c>
      <c r="H7" s="8">
        <v>20662776</v>
      </c>
      <c r="I7" s="8">
        <v>18730707</v>
      </c>
      <c r="J7" s="8">
        <v>61153693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61153693</v>
      </c>
      <c r="X7" s="8">
        <v>63604900</v>
      </c>
      <c r="Y7" s="8">
        <v>-2451207</v>
      </c>
      <c r="Z7" s="2">
        <v>-3.85</v>
      </c>
      <c r="AA7" s="6">
        <v>240833754</v>
      </c>
    </row>
    <row r="8" spans="1:27" ht="13.5">
      <c r="A8" s="29" t="s">
        <v>35</v>
      </c>
      <c r="B8" s="28"/>
      <c r="C8" s="6">
        <v>64336265</v>
      </c>
      <c r="D8" s="6">
        <v>0</v>
      </c>
      <c r="E8" s="7">
        <v>73093161</v>
      </c>
      <c r="F8" s="8">
        <v>73093161</v>
      </c>
      <c r="G8" s="8">
        <v>5959730</v>
      </c>
      <c r="H8" s="8">
        <v>5482003</v>
      </c>
      <c r="I8" s="8">
        <v>5758915</v>
      </c>
      <c r="J8" s="8">
        <v>17200648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17200648</v>
      </c>
      <c r="X8" s="8">
        <v>19607619</v>
      </c>
      <c r="Y8" s="8">
        <v>-2406971</v>
      </c>
      <c r="Z8" s="2">
        <v>-12.28</v>
      </c>
      <c r="AA8" s="6">
        <v>73093161</v>
      </c>
    </row>
    <row r="9" spans="1:27" ht="13.5">
      <c r="A9" s="29" t="s">
        <v>36</v>
      </c>
      <c r="B9" s="28"/>
      <c r="C9" s="6">
        <v>18553053</v>
      </c>
      <c r="D9" s="6">
        <v>0</v>
      </c>
      <c r="E9" s="7">
        <v>21553420</v>
      </c>
      <c r="F9" s="8">
        <v>21553420</v>
      </c>
      <c r="G9" s="8">
        <v>1713057</v>
      </c>
      <c r="H9" s="8">
        <v>1657337</v>
      </c>
      <c r="I9" s="8">
        <v>1655623</v>
      </c>
      <c r="J9" s="8">
        <v>5026017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5026017</v>
      </c>
      <c r="X9" s="8">
        <v>5781816</v>
      </c>
      <c r="Y9" s="8">
        <v>-755799</v>
      </c>
      <c r="Z9" s="2">
        <v>-13.07</v>
      </c>
      <c r="AA9" s="6">
        <v>21553420</v>
      </c>
    </row>
    <row r="10" spans="1:27" ht="13.5">
      <c r="A10" s="29" t="s">
        <v>37</v>
      </c>
      <c r="B10" s="28"/>
      <c r="C10" s="6">
        <v>23069549</v>
      </c>
      <c r="D10" s="6">
        <v>0</v>
      </c>
      <c r="E10" s="7">
        <v>25564524</v>
      </c>
      <c r="F10" s="30">
        <v>25564524</v>
      </c>
      <c r="G10" s="30">
        <v>2124922</v>
      </c>
      <c r="H10" s="30">
        <v>2021426</v>
      </c>
      <c r="I10" s="30">
        <v>2130607</v>
      </c>
      <c r="J10" s="30">
        <v>6276955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6276955</v>
      </c>
      <c r="X10" s="30">
        <v>6857816</v>
      </c>
      <c r="Y10" s="30">
        <v>-580861</v>
      </c>
      <c r="Z10" s="31">
        <v>-8.47</v>
      </c>
      <c r="AA10" s="32">
        <v>25564524</v>
      </c>
    </row>
    <row r="11" spans="1:27" ht="13.5">
      <c r="A11" s="29" t="s">
        <v>38</v>
      </c>
      <c r="B11" s="33"/>
      <c r="C11" s="6">
        <v>4311924</v>
      </c>
      <c r="D11" s="6">
        <v>0</v>
      </c>
      <c r="E11" s="7">
        <v>254133</v>
      </c>
      <c r="F11" s="8">
        <v>254133</v>
      </c>
      <c r="G11" s="8">
        <v>10536</v>
      </c>
      <c r="H11" s="8">
        <v>12432</v>
      </c>
      <c r="I11" s="8">
        <v>12192</v>
      </c>
      <c r="J11" s="8">
        <v>35160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35160</v>
      </c>
      <c r="X11" s="8">
        <v>68173</v>
      </c>
      <c r="Y11" s="8">
        <v>-33013</v>
      </c>
      <c r="Z11" s="2">
        <v>-48.43</v>
      </c>
      <c r="AA11" s="6">
        <v>254133</v>
      </c>
    </row>
    <row r="12" spans="1:27" ht="13.5">
      <c r="A12" s="29" t="s">
        <v>39</v>
      </c>
      <c r="B12" s="33"/>
      <c r="C12" s="6">
        <v>3266831</v>
      </c>
      <c r="D12" s="6">
        <v>0</v>
      </c>
      <c r="E12" s="7">
        <v>7723601</v>
      </c>
      <c r="F12" s="8">
        <v>7723601</v>
      </c>
      <c r="G12" s="8">
        <v>155310</v>
      </c>
      <c r="H12" s="8">
        <v>162139</v>
      </c>
      <c r="I12" s="8">
        <v>146108</v>
      </c>
      <c r="J12" s="8">
        <v>463557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463557</v>
      </c>
      <c r="X12" s="8">
        <v>1372093</v>
      </c>
      <c r="Y12" s="8">
        <v>-908536</v>
      </c>
      <c r="Z12" s="2">
        <v>-66.22</v>
      </c>
      <c r="AA12" s="6">
        <v>7723601</v>
      </c>
    </row>
    <row r="13" spans="1:27" ht="13.5">
      <c r="A13" s="27" t="s">
        <v>40</v>
      </c>
      <c r="B13" s="33"/>
      <c r="C13" s="6">
        <v>1435321</v>
      </c>
      <c r="D13" s="6">
        <v>0</v>
      </c>
      <c r="E13" s="7">
        <v>1272318</v>
      </c>
      <c r="F13" s="8">
        <v>1272318</v>
      </c>
      <c r="G13" s="8">
        <v>55305</v>
      </c>
      <c r="H13" s="8">
        <v>38022</v>
      </c>
      <c r="I13" s="8">
        <v>38917</v>
      </c>
      <c r="J13" s="8">
        <v>132244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132244</v>
      </c>
      <c r="X13" s="8">
        <v>303679</v>
      </c>
      <c r="Y13" s="8">
        <v>-171435</v>
      </c>
      <c r="Z13" s="2">
        <v>-56.45</v>
      </c>
      <c r="AA13" s="6">
        <v>1272318</v>
      </c>
    </row>
    <row r="14" spans="1:27" ht="13.5">
      <c r="A14" s="27" t="s">
        <v>41</v>
      </c>
      <c r="B14" s="33"/>
      <c r="C14" s="6">
        <v>7474335</v>
      </c>
      <c r="D14" s="6">
        <v>0</v>
      </c>
      <c r="E14" s="7">
        <v>2488031</v>
      </c>
      <c r="F14" s="8">
        <v>2488031</v>
      </c>
      <c r="G14" s="8">
        <v>753476</v>
      </c>
      <c r="H14" s="8">
        <v>733412</v>
      </c>
      <c r="I14" s="8">
        <v>756911</v>
      </c>
      <c r="J14" s="8">
        <v>2243799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2243799</v>
      </c>
      <c r="X14" s="8">
        <v>555732</v>
      </c>
      <c r="Y14" s="8">
        <v>1688067</v>
      </c>
      <c r="Z14" s="2">
        <v>303.76</v>
      </c>
      <c r="AA14" s="6">
        <v>2488031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774206</v>
      </c>
      <c r="D16" s="6">
        <v>0</v>
      </c>
      <c r="E16" s="7">
        <v>2500000</v>
      </c>
      <c r="F16" s="8">
        <v>2500000</v>
      </c>
      <c r="G16" s="8">
        <v>5464</v>
      </c>
      <c r="H16" s="8">
        <v>11740</v>
      </c>
      <c r="I16" s="8">
        <v>7267</v>
      </c>
      <c r="J16" s="8">
        <v>24471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24471</v>
      </c>
      <c r="X16" s="8">
        <v>734433</v>
      </c>
      <c r="Y16" s="8">
        <v>-709962</v>
      </c>
      <c r="Z16" s="2">
        <v>-96.67</v>
      </c>
      <c r="AA16" s="6">
        <v>2500000</v>
      </c>
    </row>
    <row r="17" spans="1:27" ht="13.5">
      <c r="A17" s="27" t="s">
        <v>44</v>
      </c>
      <c r="B17" s="33"/>
      <c r="C17" s="6">
        <v>57936</v>
      </c>
      <c r="D17" s="6">
        <v>0</v>
      </c>
      <c r="E17" s="7">
        <v>90659</v>
      </c>
      <c r="F17" s="8">
        <v>90659</v>
      </c>
      <c r="G17" s="8">
        <v>0</v>
      </c>
      <c r="H17" s="8">
        <v>246</v>
      </c>
      <c r="I17" s="8">
        <v>0</v>
      </c>
      <c r="J17" s="8">
        <v>246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246</v>
      </c>
      <c r="X17" s="8">
        <v>22665</v>
      </c>
      <c r="Y17" s="8">
        <v>-22419</v>
      </c>
      <c r="Z17" s="2">
        <v>-98.91</v>
      </c>
      <c r="AA17" s="6">
        <v>90659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2">
        <v>0</v>
      </c>
      <c r="AA18" s="6">
        <v>0</v>
      </c>
    </row>
    <row r="19" spans="1:27" ht="13.5">
      <c r="A19" s="27" t="s">
        <v>46</v>
      </c>
      <c r="B19" s="33"/>
      <c r="C19" s="6">
        <v>79875262</v>
      </c>
      <c r="D19" s="6">
        <v>0</v>
      </c>
      <c r="E19" s="7">
        <v>91363621</v>
      </c>
      <c r="F19" s="8">
        <v>91363621</v>
      </c>
      <c r="G19" s="8">
        <v>381754</v>
      </c>
      <c r="H19" s="8">
        <v>7312758</v>
      </c>
      <c r="I19" s="8">
        <v>7311742</v>
      </c>
      <c r="J19" s="8">
        <v>15006254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15006254</v>
      </c>
      <c r="X19" s="8">
        <v>25398195</v>
      </c>
      <c r="Y19" s="8">
        <v>-10391941</v>
      </c>
      <c r="Z19" s="2">
        <v>-40.92</v>
      </c>
      <c r="AA19" s="6">
        <v>91363621</v>
      </c>
    </row>
    <row r="20" spans="1:27" ht="13.5">
      <c r="A20" s="27" t="s">
        <v>47</v>
      </c>
      <c r="B20" s="33"/>
      <c r="C20" s="6">
        <v>1609023</v>
      </c>
      <c r="D20" s="6">
        <v>0</v>
      </c>
      <c r="E20" s="7">
        <v>6230910</v>
      </c>
      <c r="F20" s="30">
        <v>6230910</v>
      </c>
      <c r="G20" s="30">
        <v>322882</v>
      </c>
      <c r="H20" s="30">
        <v>331081</v>
      </c>
      <c r="I20" s="30">
        <v>1207903</v>
      </c>
      <c r="J20" s="30">
        <v>1861866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1861866</v>
      </c>
      <c r="X20" s="30">
        <v>356015</v>
      </c>
      <c r="Y20" s="30">
        <v>1505851</v>
      </c>
      <c r="Z20" s="31">
        <v>422.97</v>
      </c>
      <c r="AA20" s="32">
        <v>6230910</v>
      </c>
    </row>
    <row r="21" spans="1:27" ht="13.5">
      <c r="A21" s="27" t="s">
        <v>48</v>
      </c>
      <c r="B21" s="33"/>
      <c r="C21" s="6">
        <v>1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466050232</v>
      </c>
      <c r="D22" s="37">
        <f>SUM(D5:D21)</f>
        <v>0</v>
      </c>
      <c r="E22" s="38">
        <f t="shared" si="0"/>
        <v>546168132</v>
      </c>
      <c r="F22" s="39">
        <f t="shared" si="0"/>
        <v>546168132</v>
      </c>
      <c r="G22" s="39">
        <f t="shared" si="0"/>
        <v>39949886</v>
      </c>
      <c r="H22" s="39">
        <f t="shared" si="0"/>
        <v>45006181</v>
      </c>
      <c r="I22" s="39">
        <f t="shared" si="0"/>
        <v>44325607</v>
      </c>
      <c r="J22" s="39">
        <f t="shared" si="0"/>
        <v>129281674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129281674</v>
      </c>
      <c r="X22" s="39">
        <f t="shared" si="0"/>
        <v>142923038</v>
      </c>
      <c r="Y22" s="39">
        <f t="shared" si="0"/>
        <v>-13641364</v>
      </c>
      <c r="Z22" s="40">
        <f>+IF(X22&lt;&gt;0,+(Y22/X22)*100,0)</f>
        <v>-9.544552222574502</v>
      </c>
      <c r="AA22" s="37">
        <f>SUM(AA5:AA21)</f>
        <v>546168132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100253358</v>
      </c>
      <c r="D25" s="6">
        <v>0</v>
      </c>
      <c r="E25" s="7">
        <v>147508907</v>
      </c>
      <c r="F25" s="8">
        <v>147508907</v>
      </c>
      <c r="G25" s="8">
        <v>10711069</v>
      </c>
      <c r="H25" s="8">
        <v>151656</v>
      </c>
      <c r="I25" s="8">
        <v>-149100</v>
      </c>
      <c r="J25" s="8">
        <v>10713625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10713625</v>
      </c>
      <c r="X25" s="8">
        <v>36877227</v>
      </c>
      <c r="Y25" s="8">
        <v>-26163602</v>
      </c>
      <c r="Z25" s="2">
        <v>-70.95</v>
      </c>
      <c r="AA25" s="6">
        <v>147508907</v>
      </c>
    </row>
    <row r="26" spans="1:27" ht="13.5">
      <c r="A26" s="29" t="s">
        <v>52</v>
      </c>
      <c r="B26" s="28"/>
      <c r="C26" s="6">
        <v>7839778</v>
      </c>
      <c r="D26" s="6">
        <v>0</v>
      </c>
      <c r="E26" s="7">
        <v>8185301</v>
      </c>
      <c r="F26" s="8">
        <v>8185301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2046324</v>
      </c>
      <c r="Y26" s="8">
        <v>-2046324</v>
      </c>
      <c r="Z26" s="2">
        <v>-100</v>
      </c>
      <c r="AA26" s="6">
        <v>8185301</v>
      </c>
    </row>
    <row r="27" spans="1:27" ht="13.5">
      <c r="A27" s="29" t="s">
        <v>53</v>
      </c>
      <c r="B27" s="28"/>
      <c r="C27" s="6">
        <v>46350348</v>
      </c>
      <c r="D27" s="6">
        <v>0</v>
      </c>
      <c r="E27" s="7">
        <v>51018176</v>
      </c>
      <c r="F27" s="8">
        <v>51018176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12754545</v>
      </c>
      <c r="Y27" s="8">
        <v>-12754545</v>
      </c>
      <c r="Z27" s="2">
        <v>-100</v>
      </c>
      <c r="AA27" s="6">
        <v>51018176</v>
      </c>
    </row>
    <row r="28" spans="1:27" ht="13.5">
      <c r="A28" s="29" t="s">
        <v>54</v>
      </c>
      <c r="B28" s="28"/>
      <c r="C28" s="6">
        <v>33089713</v>
      </c>
      <c r="D28" s="6">
        <v>0</v>
      </c>
      <c r="E28" s="7">
        <v>34054010</v>
      </c>
      <c r="F28" s="8">
        <v>34054010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8513502</v>
      </c>
      <c r="Y28" s="8">
        <v>-8513502</v>
      </c>
      <c r="Z28" s="2">
        <v>-100</v>
      </c>
      <c r="AA28" s="6">
        <v>34054010</v>
      </c>
    </row>
    <row r="29" spans="1:27" ht="13.5">
      <c r="A29" s="29" t="s">
        <v>55</v>
      </c>
      <c r="B29" s="28"/>
      <c r="C29" s="6">
        <v>6972563</v>
      </c>
      <c r="D29" s="6">
        <v>0</v>
      </c>
      <c r="E29" s="7">
        <v>6083739</v>
      </c>
      <c r="F29" s="8">
        <v>6083739</v>
      </c>
      <c r="G29" s="8">
        <v>171000</v>
      </c>
      <c r="H29" s="8">
        <v>4813</v>
      </c>
      <c r="I29" s="8">
        <v>1667754</v>
      </c>
      <c r="J29" s="8">
        <v>1843567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1843567</v>
      </c>
      <c r="X29" s="8">
        <v>1520934</v>
      </c>
      <c r="Y29" s="8">
        <v>322633</v>
      </c>
      <c r="Z29" s="2">
        <v>21.21</v>
      </c>
      <c r="AA29" s="6">
        <v>6083739</v>
      </c>
    </row>
    <row r="30" spans="1:27" ht="13.5">
      <c r="A30" s="29" t="s">
        <v>56</v>
      </c>
      <c r="B30" s="28"/>
      <c r="C30" s="6">
        <v>201319239</v>
      </c>
      <c r="D30" s="6">
        <v>0</v>
      </c>
      <c r="E30" s="7">
        <v>207281000</v>
      </c>
      <c r="F30" s="8">
        <v>207281000</v>
      </c>
      <c r="G30" s="8">
        <v>1581715</v>
      </c>
      <c r="H30" s="8">
        <v>25754775</v>
      </c>
      <c r="I30" s="8">
        <v>20369770</v>
      </c>
      <c r="J30" s="8">
        <v>47706260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47706260</v>
      </c>
      <c r="X30" s="8">
        <v>55208588</v>
      </c>
      <c r="Y30" s="8">
        <v>-7502328</v>
      </c>
      <c r="Z30" s="2">
        <v>-13.59</v>
      </c>
      <c r="AA30" s="6">
        <v>207281000</v>
      </c>
    </row>
    <row r="31" spans="1:27" ht="13.5">
      <c r="A31" s="29" t="s">
        <v>57</v>
      </c>
      <c r="B31" s="28"/>
      <c r="C31" s="6">
        <v>15422982</v>
      </c>
      <c r="D31" s="6">
        <v>0</v>
      </c>
      <c r="E31" s="7">
        <v>18556367</v>
      </c>
      <c r="F31" s="8">
        <v>18556367</v>
      </c>
      <c r="G31" s="8">
        <v>896313</v>
      </c>
      <c r="H31" s="8">
        <v>2353523</v>
      </c>
      <c r="I31" s="8">
        <v>1609611</v>
      </c>
      <c r="J31" s="8">
        <v>4859447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4859447</v>
      </c>
      <c r="X31" s="8">
        <v>4238352</v>
      </c>
      <c r="Y31" s="8">
        <v>621095</v>
      </c>
      <c r="Z31" s="2">
        <v>14.65</v>
      </c>
      <c r="AA31" s="6">
        <v>18556367</v>
      </c>
    </row>
    <row r="32" spans="1:27" ht="13.5">
      <c r="A32" s="29" t="s">
        <v>58</v>
      </c>
      <c r="B32" s="28"/>
      <c r="C32" s="6">
        <v>496750</v>
      </c>
      <c r="D32" s="6">
        <v>0</v>
      </c>
      <c r="E32" s="7">
        <v>611381</v>
      </c>
      <c r="F32" s="8">
        <v>611381</v>
      </c>
      <c r="G32" s="8">
        <v>28990</v>
      </c>
      <c r="H32" s="8">
        <v>27290</v>
      </c>
      <c r="I32" s="8">
        <v>50531</v>
      </c>
      <c r="J32" s="8">
        <v>106811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106811</v>
      </c>
      <c r="X32" s="8">
        <v>164795</v>
      </c>
      <c r="Y32" s="8">
        <v>-57984</v>
      </c>
      <c r="Z32" s="2">
        <v>-35.19</v>
      </c>
      <c r="AA32" s="6">
        <v>611381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2">
        <v>0</v>
      </c>
      <c r="AA33" s="6">
        <v>0</v>
      </c>
    </row>
    <row r="34" spans="1:27" ht="13.5">
      <c r="A34" s="29" t="s">
        <v>60</v>
      </c>
      <c r="B34" s="28"/>
      <c r="C34" s="6">
        <v>68625758</v>
      </c>
      <c r="D34" s="6">
        <v>0</v>
      </c>
      <c r="E34" s="7">
        <v>70910448</v>
      </c>
      <c r="F34" s="8">
        <v>70910448</v>
      </c>
      <c r="G34" s="8">
        <v>5767204</v>
      </c>
      <c r="H34" s="8">
        <v>7274702</v>
      </c>
      <c r="I34" s="8">
        <v>5806062</v>
      </c>
      <c r="J34" s="8">
        <v>18847968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18847968</v>
      </c>
      <c r="X34" s="8">
        <v>16195730</v>
      </c>
      <c r="Y34" s="8">
        <v>2652238</v>
      </c>
      <c r="Z34" s="2">
        <v>16.38</v>
      </c>
      <c r="AA34" s="6">
        <v>70910448</v>
      </c>
    </row>
    <row r="35" spans="1:27" ht="13.5">
      <c r="A35" s="27" t="s">
        <v>61</v>
      </c>
      <c r="B35" s="33"/>
      <c r="C35" s="6">
        <v>7060811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487431300</v>
      </c>
      <c r="D36" s="37">
        <f>SUM(D25:D35)</f>
        <v>0</v>
      </c>
      <c r="E36" s="38">
        <f t="shared" si="1"/>
        <v>544209329</v>
      </c>
      <c r="F36" s="39">
        <f t="shared" si="1"/>
        <v>544209329</v>
      </c>
      <c r="G36" s="39">
        <f t="shared" si="1"/>
        <v>19156291</v>
      </c>
      <c r="H36" s="39">
        <f t="shared" si="1"/>
        <v>35566759</v>
      </c>
      <c r="I36" s="39">
        <f t="shared" si="1"/>
        <v>29354628</v>
      </c>
      <c r="J36" s="39">
        <f t="shared" si="1"/>
        <v>84077678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84077678</v>
      </c>
      <c r="X36" s="39">
        <f t="shared" si="1"/>
        <v>137519997</v>
      </c>
      <c r="Y36" s="39">
        <f t="shared" si="1"/>
        <v>-53442319</v>
      </c>
      <c r="Z36" s="40">
        <f>+IF(X36&lt;&gt;0,+(Y36/X36)*100,0)</f>
        <v>-38.8614893585258</v>
      </c>
      <c r="AA36" s="37">
        <f>SUM(AA25:AA35)</f>
        <v>544209329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-21381068</v>
      </c>
      <c r="D38" s="50">
        <f>+D22-D36</f>
        <v>0</v>
      </c>
      <c r="E38" s="51">
        <f t="shared" si="2"/>
        <v>1958803</v>
      </c>
      <c r="F38" s="52">
        <f t="shared" si="2"/>
        <v>1958803</v>
      </c>
      <c r="G38" s="52">
        <f t="shared" si="2"/>
        <v>20793595</v>
      </c>
      <c r="H38" s="52">
        <f t="shared" si="2"/>
        <v>9439422</v>
      </c>
      <c r="I38" s="52">
        <f t="shared" si="2"/>
        <v>14970979</v>
      </c>
      <c r="J38" s="52">
        <f t="shared" si="2"/>
        <v>45203996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45203996</v>
      </c>
      <c r="X38" s="52">
        <f>IF(F22=F36,0,X22-X36)</f>
        <v>5403041</v>
      </c>
      <c r="Y38" s="52">
        <f t="shared" si="2"/>
        <v>39800955</v>
      </c>
      <c r="Z38" s="53">
        <f>+IF(X38&lt;&gt;0,+(Y38/X38)*100,0)</f>
        <v>736.6398848352252</v>
      </c>
      <c r="AA38" s="50">
        <f>+AA22-AA36</f>
        <v>1958803</v>
      </c>
    </row>
    <row r="39" spans="1:27" ht="13.5">
      <c r="A39" s="27" t="s">
        <v>64</v>
      </c>
      <c r="B39" s="33"/>
      <c r="C39" s="6">
        <v>33639074</v>
      </c>
      <c r="D39" s="6">
        <v>0</v>
      </c>
      <c r="E39" s="7">
        <v>32037000</v>
      </c>
      <c r="F39" s="8">
        <v>32037000</v>
      </c>
      <c r="G39" s="8">
        <v>0</v>
      </c>
      <c r="H39" s="8">
        <v>5476358</v>
      </c>
      <c r="I39" s="8">
        <v>4369902</v>
      </c>
      <c r="J39" s="8">
        <v>9846260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9846260</v>
      </c>
      <c r="X39" s="8">
        <v>8009250</v>
      </c>
      <c r="Y39" s="8">
        <v>1837010</v>
      </c>
      <c r="Z39" s="2">
        <v>22.94</v>
      </c>
      <c r="AA39" s="6">
        <v>32037000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12258006</v>
      </c>
      <c r="D42" s="59">
        <f>SUM(D38:D41)</f>
        <v>0</v>
      </c>
      <c r="E42" s="60">
        <f t="shared" si="3"/>
        <v>33995803</v>
      </c>
      <c r="F42" s="61">
        <f t="shared" si="3"/>
        <v>33995803</v>
      </c>
      <c r="G42" s="61">
        <f t="shared" si="3"/>
        <v>20793595</v>
      </c>
      <c r="H42" s="61">
        <f t="shared" si="3"/>
        <v>14915780</v>
      </c>
      <c r="I42" s="61">
        <f t="shared" si="3"/>
        <v>19340881</v>
      </c>
      <c r="J42" s="61">
        <f t="shared" si="3"/>
        <v>55050256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55050256</v>
      </c>
      <c r="X42" s="61">
        <f t="shared" si="3"/>
        <v>13412291</v>
      </c>
      <c r="Y42" s="61">
        <f t="shared" si="3"/>
        <v>41637965</v>
      </c>
      <c r="Z42" s="62">
        <f>+IF(X42&lt;&gt;0,+(Y42/X42)*100,0)</f>
        <v>310.4463286697254</v>
      </c>
      <c r="AA42" s="59">
        <f>SUM(AA38:AA41)</f>
        <v>33995803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12258006</v>
      </c>
      <c r="D44" s="67">
        <f>+D42-D43</f>
        <v>0</v>
      </c>
      <c r="E44" s="68">
        <f t="shared" si="4"/>
        <v>33995803</v>
      </c>
      <c r="F44" s="69">
        <f t="shared" si="4"/>
        <v>33995803</v>
      </c>
      <c r="G44" s="69">
        <f t="shared" si="4"/>
        <v>20793595</v>
      </c>
      <c r="H44" s="69">
        <f t="shared" si="4"/>
        <v>14915780</v>
      </c>
      <c r="I44" s="69">
        <f t="shared" si="4"/>
        <v>19340881</v>
      </c>
      <c r="J44" s="69">
        <f t="shared" si="4"/>
        <v>55050256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55050256</v>
      </c>
      <c r="X44" s="69">
        <f t="shared" si="4"/>
        <v>13412291</v>
      </c>
      <c r="Y44" s="69">
        <f t="shared" si="4"/>
        <v>41637965</v>
      </c>
      <c r="Z44" s="70">
        <f>+IF(X44&lt;&gt;0,+(Y44/X44)*100,0)</f>
        <v>310.4463286697254</v>
      </c>
      <c r="AA44" s="67">
        <f>+AA42-AA43</f>
        <v>33995803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12258006</v>
      </c>
      <c r="D46" s="59">
        <f>SUM(D44:D45)</f>
        <v>0</v>
      </c>
      <c r="E46" s="60">
        <f t="shared" si="5"/>
        <v>33995803</v>
      </c>
      <c r="F46" s="61">
        <f t="shared" si="5"/>
        <v>33995803</v>
      </c>
      <c r="G46" s="61">
        <f t="shared" si="5"/>
        <v>20793595</v>
      </c>
      <c r="H46" s="61">
        <f t="shared" si="5"/>
        <v>14915780</v>
      </c>
      <c r="I46" s="61">
        <f t="shared" si="5"/>
        <v>19340881</v>
      </c>
      <c r="J46" s="61">
        <f t="shared" si="5"/>
        <v>55050256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55050256</v>
      </c>
      <c r="X46" s="61">
        <f t="shared" si="5"/>
        <v>13412291</v>
      </c>
      <c r="Y46" s="61">
        <f t="shared" si="5"/>
        <v>41637965</v>
      </c>
      <c r="Z46" s="62">
        <f>+IF(X46&lt;&gt;0,+(Y46/X46)*100,0)</f>
        <v>310.4463286697254</v>
      </c>
      <c r="AA46" s="59">
        <f>SUM(AA44:AA45)</f>
        <v>33995803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12258006</v>
      </c>
      <c r="D48" s="75">
        <f>SUM(D46:D47)</f>
        <v>0</v>
      </c>
      <c r="E48" s="76">
        <f t="shared" si="6"/>
        <v>33995803</v>
      </c>
      <c r="F48" s="77">
        <f t="shared" si="6"/>
        <v>33995803</v>
      </c>
      <c r="G48" s="77">
        <f t="shared" si="6"/>
        <v>20793595</v>
      </c>
      <c r="H48" s="78">
        <f t="shared" si="6"/>
        <v>14915780</v>
      </c>
      <c r="I48" s="78">
        <f t="shared" si="6"/>
        <v>19340881</v>
      </c>
      <c r="J48" s="78">
        <f t="shared" si="6"/>
        <v>55050256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55050256</v>
      </c>
      <c r="X48" s="78">
        <f t="shared" si="6"/>
        <v>13412291</v>
      </c>
      <c r="Y48" s="78">
        <f t="shared" si="6"/>
        <v>41637965</v>
      </c>
      <c r="Z48" s="79">
        <f>+IF(X48&lt;&gt;0,+(Y48/X48)*100,0)</f>
        <v>310.4463286697254</v>
      </c>
      <c r="AA48" s="80">
        <f>SUM(AA46:AA47)</f>
        <v>33995803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2">
        <v>0</v>
      </c>
      <c r="AA5" s="6">
        <v>0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2">
        <v>0</v>
      </c>
      <c r="AA7" s="6">
        <v>0</v>
      </c>
    </row>
    <row r="8" spans="1:27" ht="13.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2">
        <v>0</v>
      </c>
      <c r="AA8" s="6">
        <v>0</v>
      </c>
    </row>
    <row r="9" spans="1:27" ht="13.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2">
        <v>0</v>
      </c>
      <c r="AA9" s="6">
        <v>0</v>
      </c>
    </row>
    <row r="10" spans="1:27" ht="13.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1">
        <v>0</v>
      </c>
      <c r="AA10" s="32">
        <v>0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0</v>
      </c>
      <c r="D12" s="6">
        <v>0</v>
      </c>
      <c r="E12" s="7">
        <v>9533472</v>
      </c>
      <c r="F12" s="8">
        <v>9533472</v>
      </c>
      <c r="G12" s="8">
        <v>32476</v>
      </c>
      <c r="H12" s="8">
        <v>802984</v>
      </c>
      <c r="I12" s="8">
        <v>51756</v>
      </c>
      <c r="J12" s="8">
        <v>887216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887216</v>
      </c>
      <c r="X12" s="8">
        <v>2276001</v>
      </c>
      <c r="Y12" s="8">
        <v>-1388785</v>
      </c>
      <c r="Z12" s="2">
        <v>-61.02</v>
      </c>
      <c r="AA12" s="6">
        <v>9533472</v>
      </c>
    </row>
    <row r="13" spans="1:27" ht="13.5">
      <c r="A13" s="27" t="s">
        <v>40</v>
      </c>
      <c r="B13" s="33"/>
      <c r="C13" s="6">
        <v>0</v>
      </c>
      <c r="D13" s="6">
        <v>0</v>
      </c>
      <c r="E13" s="7">
        <v>2199236</v>
      </c>
      <c r="F13" s="8">
        <v>2199236</v>
      </c>
      <c r="G13" s="8">
        <v>203569</v>
      </c>
      <c r="H13" s="8">
        <v>76552</v>
      </c>
      <c r="I13" s="8">
        <v>289460</v>
      </c>
      <c r="J13" s="8">
        <v>569581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569581</v>
      </c>
      <c r="X13" s="8">
        <v>515001</v>
      </c>
      <c r="Y13" s="8">
        <v>54580</v>
      </c>
      <c r="Z13" s="2">
        <v>10.6</v>
      </c>
      <c r="AA13" s="6">
        <v>2199236</v>
      </c>
    </row>
    <row r="14" spans="1:27" ht="13.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2">
        <v>0</v>
      </c>
      <c r="AA14" s="6">
        <v>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">
        <v>0</v>
      </c>
      <c r="AA16" s="6">
        <v>0</v>
      </c>
    </row>
    <row r="17" spans="1:27" ht="13.5">
      <c r="A17" s="27" t="s">
        <v>44</v>
      </c>
      <c r="B17" s="33"/>
      <c r="C17" s="6">
        <v>0</v>
      </c>
      <c r="D17" s="6">
        <v>0</v>
      </c>
      <c r="E17" s="7">
        <v>69102542</v>
      </c>
      <c r="F17" s="8">
        <v>69102542</v>
      </c>
      <c r="G17" s="8">
        <v>0</v>
      </c>
      <c r="H17" s="8">
        <v>0</v>
      </c>
      <c r="I17" s="8">
        <v>5770869</v>
      </c>
      <c r="J17" s="8">
        <v>5770869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5770869</v>
      </c>
      <c r="X17" s="8">
        <v>16463751</v>
      </c>
      <c r="Y17" s="8">
        <v>-10692882</v>
      </c>
      <c r="Z17" s="2">
        <v>-64.95</v>
      </c>
      <c r="AA17" s="6">
        <v>69102542</v>
      </c>
    </row>
    <row r="18" spans="1:27" ht="13.5">
      <c r="A18" s="29" t="s">
        <v>45</v>
      </c>
      <c r="B18" s="28"/>
      <c r="C18" s="6">
        <v>0</v>
      </c>
      <c r="D18" s="6">
        <v>0</v>
      </c>
      <c r="E18" s="7">
        <v>6740114</v>
      </c>
      <c r="F18" s="8">
        <v>6740114</v>
      </c>
      <c r="G18" s="8">
        <v>543885</v>
      </c>
      <c r="H18" s="8">
        <v>516596</v>
      </c>
      <c r="I18" s="8">
        <v>545092</v>
      </c>
      <c r="J18" s="8">
        <v>1605573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1605573</v>
      </c>
      <c r="X18" s="8">
        <v>1826751</v>
      </c>
      <c r="Y18" s="8">
        <v>-221178</v>
      </c>
      <c r="Z18" s="2">
        <v>-12.11</v>
      </c>
      <c r="AA18" s="6">
        <v>6740114</v>
      </c>
    </row>
    <row r="19" spans="1:27" ht="13.5">
      <c r="A19" s="27" t="s">
        <v>46</v>
      </c>
      <c r="B19" s="33"/>
      <c r="C19" s="6">
        <v>0</v>
      </c>
      <c r="D19" s="6">
        <v>0</v>
      </c>
      <c r="E19" s="7">
        <v>251597000</v>
      </c>
      <c r="F19" s="8">
        <v>251597000</v>
      </c>
      <c r="G19" s="8">
        <v>94860680</v>
      </c>
      <c r="H19" s="8">
        <v>43680</v>
      </c>
      <c r="I19" s="8">
        <v>32760</v>
      </c>
      <c r="J19" s="8">
        <v>94937120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94937120</v>
      </c>
      <c r="X19" s="8">
        <v>65138001</v>
      </c>
      <c r="Y19" s="8">
        <v>29799119</v>
      </c>
      <c r="Z19" s="2">
        <v>45.75</v>
      </c>
      <c r="AA19" s="6">
        <v>251597000</v>
      </c>
    </row>
    <row r="20" spans="1:27" ht="13.5">
      <c r="A20" s="27" t="s">
        <v>47</v>
      </c>
      <c r="B20" s="33"/>
      <c r="C20" s="6">
        <v>0</v>
      </c>
      <c r="D20" s="6">
        <v>0</v>
      </c>
      <c r="E20" s="7">
        <v>9585799</v>
      </c>
      <c r="F20" s="30">
        <v>9585799</v>
      </c>
      <c r="G20" s="30">
        <v>606785</v>
      </c>
      <c r="H20" s="30">
        <v>350461</v>
      </c>
      <c r="I20" s="30">
        <v>234142</v>
      </c>
      <c r="J20" s="30">
        <v>1191388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1191388</v>
      </c>
      <c r="X20" s="30">
        <v>1397499</v>
      </c>
      <c r="Y20" s="30">
        <v>-206111</v>
      </c>
      <c r="Z20" s="31">
        <v>-14.75</v>
      </c>
      <c r="AA20" s="32">
        <v>9585799</v>
      </c>
    </row>
    <row r="21" spans="1:27" ht="13.5">
      <c r="A21" s="27" t="s">
        <v>48</v>
      </c>
      <c r="B21" s="33"/>
      <c r="C21" s="6">
        <v>0</v>
      </c>
      <c r="D21" s="6">
        <v>0</v>
      </c>
      <c r="E21" s="7">
        <v>87500</v>
      </c>
      <c r="F21" s="8">
        <v>87500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24999</v>
      </c>
      <c r="Y21" s="8">
        <v>-24999</v>
      </c>
      <c r="Z21" s="2">
        <v>-100</v>
      </c>
      <c r="AA21" s="6">
        <v>87500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348845663</v>
      </c>
      <c r="F22" s="39">
        <f t="shared" si="0"/>
        <v>348845663</v>
      </c>
      <c r="G22" s="39">
        <f t="shared" si="0"/>
        <v>96247395</v>
      </c>
      <c r="H22" s="39">
        <f t="shared" si="0"/>
        <v>1790273</v>
      </c>
      <c r="I22" s="39">
        <f t="shared" si="0"/>
        <v>6924079</v>
      </c>
      <c r="J22" s="39">
        <f t="shared" si="0"/>
        <v>104961747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104961747</v>
      </c>
      <c r="X22" s="39">
        <f t="shared" si="0"/>
        <v>87642003</v>
      </c>
      <c r="Y22" s="39">
        <f t="shared" si="0"/>
        <v>17319744</v>
      </c>
      <c r="Z22" s="40">
        <f>+IF(X22&lt;&gt;0,+(Y22/X22)*100,0)</f>
        <v>19.761921689535097</v>
      </c>
      <c r="AA22" s="37">
        <f>SUM(AA5:AA21)</f>
        <v>348845663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0</v>
      </c>
      <c r="D25" s="6">
        <v>0</v>
      </c>
      <c r="E25" s="7">
        <v>207216301</v>
      </c>
      <c r="F25" s="8">
        <v>207216301</v>
      </c>
      <c r="G25" s="8">
        <v>16459763</v>
      </c>
      <c r="H25" s="8">
        <v>16976437</v>
      </c>
      <c r="I25" s="8">
        <v>18459132</v>
      </c>
      <c r="J25" s="8">
        <v>51895332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51895332</v>
      </c>
      <c r="X25" s="8">
        <v>48893499</v>
      </c>
      <c r="Y25" s="8">
        <v>3001833</v>
      </c>
      <c r="Z25" s="2">
        <v>6.14</v>
      </c>
      <c r="AA25" s="6">
        <v>207216301</v>
      </c>
    </row>
    <row r="26" spans="1:27" ht="13.5">
      <c r="A26" s="29" t="s">
        <v>52</v>
      </c>
      <c r="B26" s="28"/>
      <c r="C26" s="6">
        <v>0</v>
      </c>
      <c r="D26" s="6">
        <v>0</v>
      </c>
      <c r="E26" s="7">
        <v>11580705</v>
      </c>
      <c r="F26" s="8">
        <v>11580705</v>
      </c>
      <c r="G26" s="8">
        <v>855171</v>
      </c>
      <c r="H26" s="8">
        <v>876014</v>
      </c>
      <c r="I26" s="8">
        <v>876642</v>
      </c>
      <c r="J26" s="8">
        <v>2607827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2607827</v>
      </c>
      <c r="X26" s="8">
        <v>2645001</v>
      </c>
      <c r="Y26" s="8">
        <v>-37174</v>
      </c>
      <c r="Z26" s="2">
        <v>-1.41</v>
      </c>
      <c r="AA26" s="6">
        <v>11580705</v>
      </c>
    </row>
    <row r="27" spans="1:27" ht="13.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0</v>
      </c>
    </row>
    <row r="28" spans="1:27" ht="13.5">
      <c r="A28" s="29" t="s">
        <v>54</v>
      </c>
      <c r="B28" s="28"/>
      <c r="C28" s="6">
        <v>0</v>
      </c>
      <c r="D28" s="6">
        <v>0</v>
      </c>
      <c r="E28" s="7">
        <v>26766440</v>
      </c>
      <c r="F28" s="8">
        <v>26766440</v>
      </c>
      <c r="G28" s="8">
        <v>0</v>
      </c>
      <c r="H28" s="8">
        <v>2404714</v>
      </c>
      <c r="I28" s="8">
        <v>2450476</v>
      </c>
      <c r="J28" s="8">
        <v>4855190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4855190</v>
      </c>
      <c r="X28" s="8">
        <v>5816499</v>
      </c>
      <c r="Y28" s="8">
        <v>-961309</v>
      </c>
      <c r="Z28" s="2">
        <v>-16.53</v>
      </c>
      <c r="AA28" s="6">
        <v>26766440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2">
        <v>0</v>
      </c>
      <c r="AA29" s="6">
        <v>0</v>
      </c>
    </row>
    <row r="30" spans="1:27" ht="13.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2">
        <v>0</v>
      </c>
      <c r="AA30" s="6">
        <v>0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0</v>
      </c>
      <c r="D32" s="6">
        <v>0</v>
      </c>
      <c r="E32" s="7">
        <v>35567208</v>
      </c>
      <c r="F32" s="8">
        <v>35567208</v>
      </c>
      <c r="G32" s="8">
        <v>326878</v>
      </c>
      <c r="H32" s="8">
        <v>3476572</v>
      </c>
      <c r="I32" s="8">
        <v>1727207</v>
      </c>
      <c r="J32" s="8">
        <v>5530657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5530657</v>
      </c>
      <c r="X32" s="8">
        <v>9890001</v>
      </c>
      <c r="Y32" s="8">
        <v>-4359344</v>
      </c>
      <c r="Z32" s="2">
        <v>-44.08</v>
      </c>
      <c r="AA32" s="6">
        <v>35567208</v>
      </c>
    </row>
    <row r="33" spans="1:27" ht="13.5">
      <c r="A33" s="29" t="s">
        <v>59</v>
      </c>
      <c r="B33" s="28"/>
      <c r="C33" s="6">
        <v>0</v>
      </c>
      <c r="D33" s="6">
        <v>0</v>
      </c>
      <c r="E33" s="7">
        <v>1365000</v>
      </c>
      <c r="F33" s="8">
        <v>1365000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4003251</v>
      </c>
      <c r="Y33" s="8">
        <v>-4003251</v>
      </c>
      <c r="Z33" s="2">
        <v>-100</v>
      </c>
      <c r="AA33" s="6">
        <v>1365000</v>
      </c>
    </row>
    <row r="34" spans="1:27" ht="13.5">
      <c r="A34" s="29" t="s">
        <v>60</v>
      </c>
      <c r="B34" s="28"/>
      <c r="C34" s="6">
        <v>0</v>
      </c>
      <c r="D34" s="6">
        <v>0</v>
      </c>
      <c r="E34" s="7">
        <v>66309621</v>
      </c>
      <c r="F34" s="8">
        <v>66309621</v>
      </c>
      <c r="G34" s="8">
        <v>3963124</v>
      </c>
      <c r="H34" s="8">
        <v>4474354</v>
      </c>
      <c r="I34" s="8">
        <v>7010355</v>
      </c>
      <c r="J34" s="8">
        <v>15447833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15447833</v>
      </c>
      <c r="X34" s="8">
        <v>16298499</v>
      </c>
      <c r="Y34" s="8">
        <v>-850666</v>
      </c>
      <c r="Z34" s="2">
        <v>-5.22</v>
      </c>
      <c r="AA34" s="6">
        <v>66309621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348805275</v>
      </c>
      <c r="F36" s="39">
        <f t="shared" si="1"/>
        <v>348805275</v>
      </c>
      <c r="G36" s="39">
        <f t="shared" si="1"/>
        <v>21604936</v>
      </c>
      <c r="H36" s="39">
        <f t="shared" si="1"/>
        <v>28208091</v>
      </c>
      <c r="I36" s="39">
        <f t="shared" si="1"/>
        <v>30523812</v>
      </c>
      <c r="J36" s="39">
        <f t="shared" si="1"/>
        <v>80336839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80336839</v>
      </c>
      <c r="X36" s="39">
        <f t="shared" si="1"/>
        <v>87546750</v>
      </c>
      <c r="Y36" s="39">
        <f t="shared" si="1"/>
        <v>-7209911</v>
      </c>
      <c r="Z36" s="40">
        <f>+IF(X36&lt;&gt;0,+(Y36/X36)*100,0)</f>
        <v>-8.235498176688456</v>
      </c>
      <c r="AA36" s="37">
        <f>SUM(AA25:AA35)</f>
        <v>348805275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40388</v>
      </c>
      <c r="F38" s="52">
        <f t="shared" si="2"/>
        <v>40388</v>
      </c>
      <c r="G38" s="52">
        <f t="shared" si="2"/>
        <v>74642459</v>
      </c>
      <c r="H38" s="52">
        <f t="shared" si="2"/>
        <v>-26417818</v>
      </c>
      <c r="I38" s="52">
        <f t="shared" si="2"/>
        <v>-23599733</v>
      </c>
      <c r="J38" s="52">
        <f t="shared" si="2"/>
        <v>24624908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24624908</v>
      </c>
      <c r="X38" s="52">
        <f>IF(F22=F36,0,X22-X36)</f>
        <v>95253</v>
      </c>
      <c r="Y38" s="52">
        <f t="shared" si="2"/>
        <v>24529655</v>
      </c>
      <c r="Z38" s="53">
        <f>+IF(X38&lt;&gt;0,+(Y38/X38)*100,0)</f>
        <v>25752.10754516918</v>
      </c>
      <c r="AA38" s="50">
        <f>+AA22-AA36</f>
        <v>40388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40388</v>
      </c>
      <c r="F42" s="61">
        <f t="shared" si="3"/>
        <v>40388</v>
      </c>
      <c r="G42" s="61">
        <f t="shared" si="3"/>
        <v>74642459</v>
      </c>
      <c r="H42" s="61">
        <f t="shared" si="3"/>
        <v>-26417818</v>
      </c>
      <c r="I42" s="61">
        <f t="shared" si="3"/>
        <v>-23599733</v>
      </c>
      <c r="J42" s="61">
        <f t="shared" si="3"/>
        <v>24624908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24624908</v>
      </c>
      <c r="X42" s="61">
        <f t="shared" si="3"/>
        <v>95253</v>
      </c>
      <c r="Y42" s="61">
        <f t="shared" si="3"/>
        <v>24529655</v>
      </c>
      <c r="Z42" s="62">
        <f>+IF(X42&lt;&gt;0,+(Y42/X42)*100,0)</f>
        <v>25752.10754516918</v>
      </c>
      <c r="AA42" s="59">
        <f>SUM(AA38:AA41)</f>
        <v>40388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40388</v>
      </c>
      <c r="F44" s="69">
        <f t="shared" si="4"/>
        <v>40388</v>
      </c>
      <c r="G44" s="69">
        <f t="shared" si="4"/>
        <v>74642459</v>
      </c>
      <c r="H44" s="69">
        <f t="shared" si="4"/>
        <v>-26417818</v>
      </c>
      <c r="I44" s="69">
        <f t="shared" si="4"/>
        <v>-23599733</v>
      </c>
      <c r="J44" s="69">
        <f t="shared" si="4"/>
        <v>24624908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24624908</v>
      </c>
      <c r="X44" s="69">
        <f t="shared" si="4"/>
        <v>95253</v>
      </c>
      <c r="Y44" s="69">
        <f t="shared" si="4"/>
        <v>24529655</v>
      </c>
      <c r="Z44" s="70">
        <f>+IF(X44&lt;&gt;0,+(Y44/X44)*100,0)</f>
        <v>25752.10754516918</v>
      </c>
      <c r="AA44" s="67">
        <f>+AA42-AA43</f>
        <v>40388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40388</v>
      </c>
      <c r="F46" s="61">
        <f t="shared" si="5"/>
        <v>40388</v>
      </c>
      <c r="G46" s="61">
        <f t="shared" si="5"/>
        <v>74642459</v>
      </c>
      <c r="H46" s="61">
        <f t="shared" si="5"/>
        <v>-26417818</v>
      </c>
      <c r="I46" s="61">
        <f t="shared" si="5"/>
        <v>-23599733</v>
      </c>
      <c r="J46" s="61">
        <f t="shared" si="5"/>
        <v>24624908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24624908</v>
      </c>
      <c r="X46" s="61">
        <f t="shared" si="5"/>
        <v>95253</v>
      </c>
      <c r="Y46" s="61">
        <f t="shared" si="5"/>
        <v>24529655</v>
      </c>
      <c r="Z46" s="62">
        <f>+IF(X46&lt;&gt;0,+(Y46/X46)*100,0)</f>
        <v>25752.10754516918</v>
      </c>
      <c r="AA46" s="59">
        <f>SUM(AA44:AA45)</f>
        <v>40388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40388</v>
      </c>
      <c r="F48" s="77">
        <f t="shared" si="6"/>
        <v>40388</v>
      </c>
      <c r="G48" s="77">
        <f t="shared" si="6"/>
        <v>74642459</v>
      </c>
      <c r="H48" s="78">
        <f t="shared" si="6"/>
        <v>-26417818</v>
      </c>
      <c r="I48" s="78">
        <f t="shared" si="6"/>
        <v>-23599733</v>
      </c>
      <c r="J48" s="78">
        <f t="shared" si="6"/>
        <v>24624908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24624908</v>
      </c>
      <c r="X48" s="78">
        <f t="shared" si="6"/>
        <v>95253</v>
      </c>
      <c r="Y48" s="78">
        <f t="shared" si="6"/>
        <v>24529655</v>
      </c>
      <c r="Z48" s="79">
        <f>+IF(X48&lt;&gt;0,+(Y48/X48)*100,0)</f>
        <v>25752.10754516918</v>
      </c>
      <c r="AA48" s="80">
        <f>SUM(AA46:AA47)</f>
        <v>40388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308731414</v>
      </c>
      <c r="D5" s="6">
        <v>0</v>
      </c>
      <c r="E5" s="7">
        <v>316405570</v>
      </c>
      <c r="F5" s="8">
        <v>316405570</v>
      </c>
      <c r="G5" s="8">
        <v>27653272</v>
      </c>
      <c r="H5" s="8">
        <v>28001031</v>
      </c>
      <c r="I5" s="8">
        <v>30324724</v>
      </c>
      <c r="J5" s="8">
        <v>85979027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85979027</v>
      </c>
      <c r="X5" s="8">
        <v>79101393</v>
      </c>
      <c r="Y5" s="8">
        <v>6877634</v>
      </c>
      <c r="Z5" s="2">
        <v>8.69</v>
      </c>
      <c r="AA5" s="6">
        <v>316405570</v>
      </c>
    </row>
    <row r="6" spans="1:27" ht="13.5">
      <c r="A6" s="27" t="s">
        <v>33</v>
      </c>
      <c r="B6" s="28"/>
      <c r="C6" s="6">
        <v>31072612</v>
      </c>
      <c r="D6" s="6">
        <v>0</v>
      </c>
      <c r="E6" s="7">
        <v>32485834</v>
      </c>
      <c r="F6" s="8">
        <v>32485834</v>
      </c>
      <c r="G6" s="8">
        <v>1366554</v>
      </c>
      <c r="H6" s="8">
        <v>100389</v>
      </c>
      <c r="I6" s="8">
        <v>3741482</v>
      </c>
      <c r="J6" s="8">
        <v>5208425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5208425</v>
      </c>
      <c r="X6" s="8">
        <v>8121459</v>
      </c>
      <c r="Y6" s="8">
        <v>-2913034</v>
      </c>
      <c r="Z6" s="2">
        <v>-35.87</v>
      </c>
      <c r="AA6" s="6">
        <v>32485834</v>
      </c>
    </row>
    <row r="7" spans="1:27" ht="13.5">
      <c r="A7" s="29" t="s">
        <v>34</v>
      </c>
      <c r="B7" s="28"/>
      <c r="C7" s="6">
        <v>723267882</v>
      </c>
      <c r="D7" s="6">
        <v>0</v>
      </c>
      <c r="E7" s="7">
        <v>833172048</v>
      </c>
      <c r="F7" s="8">
        <v>833172048</v>
      </c>
      <c r="G7" s="8">
        <v>64836507</v>
      </c>
      <c r="H7" s="8">
        <v>73459172</v>
      </c>
      <c r="I7" s="8">
        <v>75676092</v>
      </c>
      <c r="J7" s="8">
        <v>213971771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213971771</v>
      </c>
      <c r="X7" s="8">
        <v>208293012</v>
      </c>
      <c r="Y7" s="8">
        <v>5678759</v>
      </c>
      <c r="Z7" s="2">
        <v>2.73</v>
      </c>
      <c r="AA7" s="6">
        <v>833172048</v>
      </c>
    </row>
    <row r="8" spans="1:27" ht="13.5">
      <c r="A8" s="29" t="s">
        <v>35</v>
      </c>
      <c r="B8" s="28"/>
      <c r="C8" s="6">
        <v>164087024</v>
      </c>
      <c r="D8" s="6">
        <v>0</v>
      </c>
      <c r="E8" s="7">
        <v>229868373</v>
      </c>
      <c r="F8" s="8">
        <v>229868373</v>
      </c>
      <c r="G8" s="8">
        <v>16280229</v>
      </c>
      <c r="H8" s="8">
        <v>16466939</v>
      </c>
      <c r="I8" s="8">
        <v>19623805</v>
      </c>
      <c r="J8" s="8">
        <v>52370973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52370973</v>
      </c>
      <c r="X8" s="8">
        <v>57467094</v>
      </c>
      <c r="Y8" s="8">
        <v>-5096121</v>
      </c>
      <c r="Z8" s="2">
        <v>-8.87</v>
      </c>
      <c r="AA8" s="6">
        <v>229868373</v>
      </c>
    </row>
    <row r="9" spans="1:27" ht="13.5">
      <c r="A9" s="29" t="s">
        <v>36</v>
      </c>
      <c r="B9" s="28"/>
      <c r="C9" s="6">
        <v>105154920</v>
      </c>
      <c r="D9" s="6">
        <v>0</v>
      </c>
      <c r="E9" s="7">
        <v>111476181</v>
      </c>
      <c r="F9" s="8">
        <v>111476181</v>
      </c>
      <c r="G9" s="8">
        <v>8464735</v>
      </c>
      <c r="H9" s="8">
        <v>9203323</v>
      </c>
      <c r="I9" s="8">
        <v>38633472</v>
      </c>
      <c r="J9" s="8">
        <v>56301530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56301530</v>
      </c>
      <c r="X9" s="8">
        <v>27869046</v>
      </c>
      <c r="Y9" s="8">
        <v>28432484</v>
      </c>
      <c r="Z9" s="2">
        <v>102.02</v>
      </c>
      <c r="AA9" s="6">
        <v>111476181</v>
      </c>
    </row>
    <row r="10" spans="1:27" ht="13.5">
      <c r="A10" s="29" t="s">
        <v>37</v>
      </c>
      <c r="B10" s="28"/>
      <c r="C10" s="6">
        <v>100636260</v>
      </c>
      <c r="D10" s="6">
        <v>0</v>
      </c>
      <c r="E10" s="7">
        <v>105544184</v>
      </c>
      <c r="F10" s="30">
        <v>105544184</v>
      </c>
      <c r="G10" s="30">
        <v>8811304</v>
      </c>
      <c r="H10" s="30">
        <v>8603200</v>
      </c>
      <c r="I10" s="30">
        <v>8284969</v>
      </c>
      <c r="J10" s="30">
        <v>25699473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25699473</v>
      </c>
      <c r="X10" s="30">
        <v>26386047</v>
      </c>
      <c r="Y10" s="30">
        <v>-686574</v>
      </c>
      <c r="Z10" s="31">
        <v>-2.6</v>
      </c>
      <c r="AA10" s="32">
        <v>105544184</v>
      </c>
    </row>
    <row r="11" spans="1:27" ht="13.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">
        <v>0</v>
      </c>
      <c r="AA11" s="6">
        <v>0</v>
      </c>
    </row>
    <row r="12" spans="1:27" ht="13.5">
      <c r="A12" s="29" t="s">
        <v>39</v>
      </c>
      <c r="B12" s="33"/>
      <c r="C12" s="6">
        <v>2969096</v>
      </c>
      <c r="D12" s="6">
        <v>0</v>
      </c>
      <c r="E12" s="7">
        <v>3507570</v>
      </c>
      <c r="F12" s="8">
        <v>3507570</v>
      </c>
      <c r="G12" s="8">
        <v>217510</v>
      </c>
      <c r="H12" s="8">
        <v>251001</v>
      </c>
      <c r="I12" s="8">
        <v>463610</v>
      </c>
      <c r="J12" s="8">
        <v>932121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932121</v>
      </c>
      <c r="X12" s="8">
        <v>876894</v>
      </c>
      <c r="Y12" s="8">
        <v>55227</v>
      </c>
      <c r="Z12" s="2">
        <v>6.3</v>
      </c>
      <c r="AA12" s="6">
        <v>3507570</v>
      </c>
    </row>
    <row r="13" spans="1:27" ht="13.5">
      <c r="A13" s="27" t="s">
        <v>40</v>
      </c>
      <c r="B13" s="33"/>
      <c r="C13" s="6">
        <v>12658564</v>
      </c>
      <c r="D13" s="6">
        <v>0</v>
      </c>
      <c r="E13" s="7">
        <v>1468352</v>
      </c>
      <c r="F13" s="8">
        <v>1468352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367089</v>
      </c>
      <c r="Y13" s="8">
        <v>-367089</v>
      </c>
      <c r="Z13" s="2">
        <v>-100</v>
      </c>
      <c r="AA13" s="6">
        <v>1468352</v>
      </c>
    </row>
    <row r="14" spans="1:27" ht="13.5">
      <c r="A14" s="27" t="s">
        <v>41</v>
      </c>
      <c r="B14" s="33"/>
      <c r="C14" s="6">
        <v>14518137</v>
      </c>
      <c r="D14" s="6">
        <v>0</v>
      </c>
      <c r="E14" s="7">
        <v>13732197</v>
      </c>
      <c r="F14" s="8">
        <v>13732197</v>
      </c>
      <c r="G14" s="8">
        <v>1824748</v>
      </c>
      <c r="H14" s="8">
        <v>2796056</v>
      </c>
      <c r="I14" s="8">
        <v>2976820</v>
      </c>
      <c r="J14" s="8">
        <v>7597624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7597624</v>
      </c>
      <c r="X14" s="8">
        <v>3433050</v>
      </c>
      <c r="Y14" s="8">
        <v>4164574</v>
      </c>
      <c r="Z14" s="2">
        <v>121.31</v>
      </c>
      <c r="AA14" s="6">
        <v>13732197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170003359</v>
      </c>
      <c r="D16" s="6">
        <v>0</v>
      </c>
      <c r="E16" s="7">
        <v>23522182</v>
      </c>
      <c r="F16" s="8">
        <v>23522182</v>
      </c>
      <c r="G16" s="8">
        <v>884320</v>
      </c>
      <c r="H16" s="8">
        <v>809018</v>
      </c>
      <c r="I16" s="8">
        <v>2443755</v>
      </c>
      <c r="J16" s="8">
        <v>4137093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4137093</v>
      </c>
      <c r="X16" s="8">
        <v>5880546</v>
      </c>
      <c r="Y16" s="8">
        <v>-1743453</v>
      </c>
      <c r="Z16" s="2">
        <v>-29.65</v>
      </c>
      <c r="AA16" s="6">
        <v>23522182</v>
      </c>
    </row>
    <row r="17" spans="1:27" ht="13.5">
      <c r="A17" s="27" t="s">
        <v>44</v>
      </c>
      <c r="B17" s="33"/>
      <c r="C17" s="6">
        <v>28140</v>
      </c>
      <c r="D17" s="6">
        <v>0</v>
      </c>
      <c r="E17" s="7">
        <v>23588</v>
      </c>
      <c r="F17" s="8">
        <v>23588</v>
      </c>
      <c r="G17" s="8">
        <v>1140</v>
      </c>
      <c r="H17" s="8">
        <v>2205</v>
      </c>
      <c r="I17" s="8">
        <v>881</v>
      </c>
      <c r="J17" s="8">
        <v>4226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4226</v>
      </c>
      <c r="X17" s="8">
        <v>5898</v>
      </c>
      <c r="Y17" s="8">
        <v>-1672</v>
      </c>
      <c r="Z17" s="2">
        <v>-28.35</v>
      </c>
      <c r="AA17" s="6">
        <v>23588</v>
      </c>
    </row>
    <row r="18" spans="1:27" ht="13.5">
      <c r="A18" s="29" t="s">
        <v>45</v>
      </c>
      <c r="B18" s="28"/>
      <c r="C18" s="6">
        <v>21407917</v>
      </c>
      <c r="D18" s="6">
        <v>0</v>
      </c>
      <c r="E18" s="7">
        <v>24950345</v>
      </c>
      <c r="F18" s="8">
        <v>24950345</v>
      </c>
      <c r="G18" s="8">
        <v>1992619</v>
      </c>
      <c r="H18" s="8">
        <v>6674373</v>
      </c>
      <c r="I18" s="8">
        <v>7499125</v>
      </c>
      <c r="J18" s="8">
        <v>16166117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16166117</v>
      </c>
      <c r="X18" s="8">
        <v>6237585</v>
      </c>
      <c r="Y18" s="8">
        <v>9928532</v>
      </c>
      <c r="Z18" s="2">
        <v>159.17</v>
      </c>
      <c r="AA18" s="6">
        <v>24950345</v>
      </c>
    </row>
    <row r="19" spans="1:27" ht="13.5">
      <c r="A19" s="27" t="s">
        <v>46</v>
      </c>
      <c r="B19" s="33"/>
      <c r="C19" s="6">
        <v>237205655</v>
      </c>
      <c r="D19" s="6">
        <v>0</v>
      </c>
      <c r="E19" s="7">
        <v>250984100</v>
      </c>
      <c r="F19" s="8">
        <v>250984100</v>
      </c>
      <c r="G19" s="8">
        <v>94465999</v>
      </c>
      <c r="H19" s="8">
        <v>796598</v>
      </c>
      <c r="I19" s="8">
        <v>1095084</v>
      </c>
      <c r="J19" s="8">
        <v>96357681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96357681</v>
      </c>
      <c r="X19" s="8">
        <v>62746026</v>
      </c>
      <c r="Y19" s="8">
        <v>33611655</v>
      </c>
      <c r="Z19" s="2">
        <v>53.57</v>
      </c>
      <c r="AA19" s="6">
        <v>250984100</v>
      </c>
    </row>
    <row r="20" spans="1:27" ht="13.5">
      <c r="A20" s="27" t="s">
        <v>47</v>
      </c>
      <c r="B20" s="33"/>
      <c r="C20" s="6">
        <v>108248678</v>
      </c>
      <c r="D20" s="6">
        <v>0</v>
      </c>
      <c r="E20" s="7">
        <v>52167425</v>
      </c>
      <c r="F20" s="30">
        <v>52167425</v>
      </c>
      <c r="G20" s="30">
        <v>3768469</v>
      </c>
      <c r="H20" s="30">
        <v>366783</v>
      </c>
      <c r="I20" s="30">
        <v>2008682</v>
      </c>
      <c r="J20" s="30">
        <v>6143934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6143934</v>
      </c>
      <c r="X20" s="30">
        <v>13041855</v>
      </c>
      <c r="Y20" s="30">
        <v>-6897921</v>
      </c>
      <c r="Z20" s="31">
        <v>-52.89</v>
      </c>
      <c r="AA20" s="32">
        <v>52167425</v>
      </c>
    </row>
    <row r="21" spans="1:27" ht="13.5">
      <c r="A21" s="27" t="s">
        <v>48</v>
      </c>
      <c r="B21" s="33"/>
      <c r="C21" s="6">
        <v>6310712</v>
      </c>
      <c r="D21" s="6">
        <v>0</v>
      </c>
      <c r="E21" s="7">
        <v>2000000</v>
      </c>
      <c r="F21" s="8">
        <v>2000000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500001</v>
      </c>
      <c r="Y21" s="8">
        <v>-500001</v>
      </c>
      <c r="Z21" s="2">
        <v>-100</v>
      </c>
      <c r="AA21" s="6">
        <v>2000000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2006300370</v>
      </c>
      <c r="D22" s="37">
        <f>SUM(D5:D21)</f>
        <v>0</v>
      </c>
      <c r="E22" s="38">
        <f t="shared" si="0"/>
        <v>2001307949</v>
      </c>
      <c r="F22" s="39">
        <f t="shared" si="0"/>
        <v>2001307949</v>
      </c>
      <c r="G22" s="39">
        <f t="shared" si="0"/>
        <v>230567406</v>
      </c>
      <c r="H22" s="39">
        <f t="shared" si="0"/>
        <v>147530088</v>
      </c>
      <c r="I22" s="39">
        <f t="shared" si="0"/>
        <v>192772501</v>
      </c>
      <c r="J22" s="39">
        <f t="shared" si="0"/>
        <v>570869995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570869995</v>
      </c>
      <c r="X22" s="39">
        <f t="shared" si="0"/>
        <v>500326995</v>
      </c>
      <c r="Y22" s="39">
        <f t="shared" si="0"/>
        <v>70543000</v>
      </c>
      <c r="Z22" s="40">
        <f>+IF(X22&lt;&gt;0,+(Y22/X22)*100,0)</f>
        <v>14.099379147031632</v>
      </c>
      <c r="AA22" s="37">
        <f>SUM(AA5:AA21)</f>
        <v>2001307949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482605252</v>
      </c>
      <c r="D25" s="6">
        <v>0</v>
      </c>
      <c r="E25" s="7">
        <v>570351573</v>
      </c>
      <c r="F25" s="8">
        <v>570351573</v>
      </c>
      <c r="G25" s="8">
        <v>42805183</v>
      </c>
      <c r="H25" s="8">
        <v>44177967</v>
      </c>
      <c r="I25" s="8">
        <v>45614361</v>
      </c>
      <c r="J25" s="8">
        <v>132597511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132597511</v>
      </c>
      <c r="X25" s="8">
        <v>142587894</v>
      </c>
      <c r="Y25" s="8">
        <v>-9990383</v>
      </c>
      <c r="Z25" s="2">
        <v>-7.01</v>
      </c>
      <c r="AA25" s="6">
        <v>570351573</v>
      </c>
    </row>
    <row r="26" spans="1:27" ht="13.5">
      <c r="A26" s="29" t="s">
        <v>52</v>
      </c>
      <c r="B26" s="28"/>
      <c r="C26" s="6">
        <v>24074379</v>
      </c>
      <c r="D26" s="6">
        <v>0</v>
      </c>
      <c r="E26" s="7">
        <v>28386634</v>
      </c>
      <c r="F26" s="8">
        <v>28386634</v>
      </c>
      <c r="G26" s="8">
        <v>2002306</v>
      </c>
      <c r="H26" s="8">
        <v>2262155</v>
      </c>
      <c r="I26" s="8">
        <v>1983465</v>
      </c>
      <c r="J26" s="8">
        <v>6247926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6247926</v>
      </c>
      <c r="X26" s="8">
        <v>7096659</v>
      </c>
      <c r="Y26" s="8">
        <v>-848733</v>
      </c>
      <c r="Z26" s="2">
        <v>-11.96</v>
      </c>
      <c r="AA26" s="6">
        <v>28386634</v>
      </c>
    </row>
    <row r="27" spans="1:27" ht="13.5">
      <c r="A27" s="29" t="s">
        <v>53</v>
      </c>
      <c r="B27" s="28"/>
      <c r="C27" s="6">
        <v>96879103</v>
      </c>
      <c r="D27" s="6">
        <v>0</v>
      </c>
      <c r="E27" s="7">
        <v>45775378</v>
      </c>
      <c r="F27" s="8">
        <v>45775378</v>
      </c>
      <c r="G27" s="8">
        <v>4770197</v>
      </c>
      <c r="H27" s="8">
        <v>4262229</v>
      </c>
      <c r="I27" s="8">
        <v>4412663</v>
      </c>
      <c r="J27" s="8">
        <v>13445089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13445089</v>
      </c>
      <c r="X27" s="8">
        <v>11443845</v>
      </c>
      <c r="Y27" s="8">
        <v>2001244</v>
      </c>
      <c r="Z27" s="2">
        <v>17.49</v>
      </c>
      <c r="AA27" s="6">
        <v>45775378</v>
      </c>
    </row>
    <row r="28" spans="1:27" ht="13.5">
      <c r="A28" s="29" t="s">
        <v>54</v>
      </c>
      <c r="B28" s="28"/>
      <c r="C28" s="6">
        <v>267570772</v>
      </c>
      <c r="D28" s="6">
        <v>0</v>
      </c>
      <c r="E28" s="7">
        <v>281809046</v>
      </c>
      <c r="F28" s="8">
        <v>281809046</v>
      </c>
      <c r="G28" s="8">
        <v>19105318</v>
      </c>
      <c r="H28" s="8">
        <v>25281580</v>
      </c>
      <c r="I28" s="8">
        <v>21461931</v>
      </c>
      <c r="J28" s="8">
        <v>65848829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65848829</v>
      </c>
      <c r="X28" s="8">
        <v>70452261</v>
      </c>
      <c r="Y28" s="8">
        <v>-4603432</v>
      </c>
      <c r="Z28" s="2">
        <v>-6.53</v>
      </c>
      <c r="AA28" s="6">
        <v>281809046</v>
      </c>
    </row>
    <row r="29" spans="1:27" ht="13.5">
      <c r="A29" s="29" t="s">
        <v>55</v>
      </c>
      <c r="B29" s="28"/>
      <c r="C29" s="6">
        <v>55300493</v>
      </c>
      <c r="D29" s="6">
        <v>0</v>
      </c>
      <c r="E29" s="7">
        <v>58067497</v>
      </c>
      <c r="F29" s="8">
        <v>58067497</v>
      </c>
      <c r="G29" s="8">
        <v>1923501</v>
      </c>
      <c r="H29" s="8">
        <v>1403323</v>
      </c>
      <c r="I29" s="8">
        <v>9336727</v>
      </c>
      <c r="J29" s="8">
        <v>12663551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12663551</v>
      </c>
      <c r="X29" s="8">
        <v>14516874</v>
      </c>
      <c r="Y29" s="8">
        <v>-1853323</v>
      </c>
      <c r="Z29" s="2">
        <v>-12.77</v>
      </c>
      <c r="AA29" s="6">
        <v>58067497</v>
      </c>
    </row>
    <row r="30" spans="1:27" ht="13.5">
      <c r="A30" s="29" t="s">
        <v>56</v>
      </c>
      <c r="B30" s="28"/>
      <c r="C30" s="6">
        <v>657955331</v>
      </c>
      <c r="D30" s="6">
        <v>0</v>
      </c>
      <c r="E30" s="7">
        <v>753732812</v>
      </c>
      <c r="F30" s="8">
        <v>753732812</v>
      </c>
      <c r="G30" s="8">
        <v>80383009</v>
      </c>
      <c r="H30" s="8">
        <v>79243716</v>
      </c>
      <c r="I30" s="8">
        <v>60282975</v>
      </c>
      <c r="J30" s="8">
        <v>219909700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219909700</v>
      </c>
      <c r="X30" s="8">
        <v>188433204</v>
      </c>
      <c r="Y30" s="8">
        <v>31476496</v>
      </c>
      <c r="Z30" s="2">
        <v>16.7</v>
      </c>
      <c r="AA30" s="6">
        <v>753732812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75280863</v>
      </c>
      <c r="F31" s="8">
        <v>75280863</v>
      </c>
      <c r="G31" s="8">
        <v>46894</v>
      </c>
      <c r="H31" s="8">
        <v>2313343</v>
      </c>
      <c r="I31" s="8">
        <v>4509330</v>
      </c>
      <c r="J31" s="8">
        <v>6869567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6869567</v>
      </c>
      <c r="X31" s="8">
        <v>18820215</v>
      </c>
      <c r="Y31" s="8">
        <v>-11950648</v>
      </c>
      <c r="Z31" s="2">
        <v>-63.5</v>
      </c>
      <c r="AA31" s="6">
        <v>75280863</v>
      </c>
    </row>
    <row r="32" spans="1:27" ht="13.5">
      <c r="A32" s="29" t="s">
        <v>58</v>
      </c>
      <c r="B32" s="28"/>
      <c r="C32" s="6">
        <v>175811241</v>
      </c>
      <c r="D32" s="6">
        <v>0</v>
      </c>
      <c r="E32" s="7">
        <v>227634923</v>
      </c>
      <c r="F32" s="8">
        <v>227634923</v>
      </c>
      <c r="G32" s="8">
        <v>1092492</v>
      </c>
      <c r="H32" s="8">
        <v>10965243</v>
      </c>
      <c r="I32" s="8">
        <v>29029380</v>
      </c>
      <c r="J32" s="8">
        <v>41087115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41087115</v>
      </c>
      <c r="X32" s="8">
        <v>56908731</v>
      </c>
      <c r="Y32" s="8">
        <v>-15821616</v>
      </c>
      <c r="Z32" s="2">
        <v>-27.8</v>
      </c>
      <c r="AA32" s="6">
        <v>227634923</v>
      </c>
    </row>
    <row r="33" spans="1:27" ht="13.5">
      <c r="A33" s="29" t="s">
        <v>59</v>
      </c>
      <c r="B33" s="28"/>
      <c r="C33" s="6">
        <v>26461629</v>
      </c>
      <c r="D33" s="6">
        <v>0</v>
      </c>
      <c r="E33" s="7">
        <v>40649555</v>
      </c>
      <c r="F33" s="8">
        <v>40649555</v>
      </c>
      <c r="G33" s="8">
        <v>1587820</v>
      </c>
      <c r="H33" s="8">
        <v>2012307</v>
      </c>
      <c r="I33" s="8">
        <v>2096313</v>
      </c>
      <c r="J33" s="8">
        <v>5696440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5696440</v>
      </c>
      <c r="X33" s="8">
        <v>10162389</v>
      </c>
      <c r="Y33" s="8">
        <v>-4465949</v>
      </c>
      <c r="Z33" s="2">
        <v>-43.95</v>
      </c>
      <c r="AA33" s="6">
        <v>40649555</v>
      </c>
    </row>
    <row r="34" spans="1:27" ht="13.5">
      <c r="A34" s="29" t="s">
        <v>60</v>
      </c>
      <c r="B34" s="28"/>
      <c r="C34" s="6">
        <v>392245300</v>
      </c>
      <c r="D34" s="6">
        <v>0</v>
      </c>
      <c r="E34" s="7">
        <v>288719386</v>
      </c>
      <c r="F34" s="8">
        <v>288719386</v>
      </c>
      <c r="G34" s="8">
        <v>11358843</v>
      </c>
      <c r="H34" s="8">
        <v>13817767</v>
      </c>
      <c r="I34" s="8">
        <v>15501717</v>
      </c>
      <c r="J34" s="8">
        <v>40678327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40678327</v>
      </c>
      <c r="X34" s="8">
        <v>72179847</v>
      </c>
      <c r="Y34" s="8">
        <v>-31501520</v>
      </c>
      <c r="Z34" s="2">
        <v>-43.64</v>
      </c>
      <c r="AA34" s="6">
        <v>288719386</v>
      </c>
    </row>
    <row r="35" spans="1:27" ht="13.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2178903500</v>
      </c>
      <c r="D36" s="37">
        <f>SUM(D25:D35)</f>
        <v>0</v>
      </c>
      <c r="E36" s="38">
        <f t="shared" si="1"/>
        <v>2370407667</v>
      </c>
      <c r="F36" s="39">
        <f t="shared" si="1"/>
        <v>2370407667</v>
      </c>
      <c r="G36" s="39">
        <f t="shared" si="1"/>
        <v>165075563</v>
      </c>
      <c r="H36" s="39">
        <f t="shared" si="1"/>
        <v>185739630</v>
      </c>
      <c r="I36" s="39">
        <f t="shared" si="1"/>
        <v>194228862</v>
      </c>
      <c r="J36" s="39">
        <f t="shared" si="1"/>
        <v>545044055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545044055</v>
      </c>
      <c r="X36" s="39">
        <f t="shared" si="1"/>
        <v>592601919</v>
      </c>
      <c r="Y36" s="39">
        <f t="shared" si="1"/>
        <v>-47557864</v>
      </c>
      <c r="Z36" s="40">
        <f>+IF(X36&lt;&gt;0,+(Y36/X36)*100,0)</f>
        <v>-8.025263245899142</v>
      </c>
      <c r="AA36" s="37">
        <f>SUM(AA25:AA35)</f>
        <v>2370407667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-172603130</v>
      </c>
      <c r="D38" s="50">
        <f>+D22-D36</f>
        <v>0</v>
      </c>
      <c r="E38" s="51">
        <f t="shared" si="2"/>
        <v>-369099718</v>
      </c>
      <c r="F38" s="52">
        <f t="shared" si="2"/>
        <v>-369099718</v>
      </c>
      <c r="G38" s="52">
        <f t="shared" si="2"/>
        <v>65491843</v>
      </c>
      <c r="H38" s="52">
        <f t="shared" si="2"/>
        <v>-38209542</v>
      </c>
      <c r="I38" s="52">
        <f t="shared" si="2"/>
        <v>-1456361</v>
      </c>
      <c r="J38" s="52">
        <f t="shared" si="2"/>
        <v>25825940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25825940</v>
      </c>
      <c r="X38" s="52">
        <f>IF(F22=F36,0,X22-X36)</f>
        <v>-92274924</v>
      </c>
      <c r="Y38" s="52">
        <f t="shared" si="2"/>
        <v>118100864</v>
      </c>
      <c r="Z38" s="53">
        <f>+IF(X38&lt;&gt;0,+(Y38/X38)*100,0)</f>
        <v>-127.98803713997098</v>
      </c>
      <c r="AA38" s="50">
        <f>+AA22-AA36</f>
        <v>-369099718</v>
      </c>
    </row>
    <row r="39" spans="1:27" ht="13.5">
      <c r="A39" s="27" t="s">
        <v>64</v>
      </c>
      <c r="B39" s="33"/>
      <c r="C39" s="6">
        <v>105281243</v>
      </c>
      <c r="D39" s="6">
        <v>0</v>
      </c>
      <c r="E39" s="7">
        <v>122012129</v>
      </c>
      <c r="F39" s="8">
        <v>122012129</v>
      </c>
      <c r="G39" s="8">
        <v>0</v>
      </c>
      <c r="H39" s="8">
        <v>5891647</v>
      </c>
      <c r="I39" s="8">
        <v>3196054</v>
      </c>
      <c r="J39" s="8">
        <v>9087701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9087701</v>
      </c>
      <c r="X39" s="8">
        <v>30503031</v>
      </c>
      <c r="Y39" s="8">
        <v>-21415330</v>
      </c>
      <c r="Z39" s="2">
        <v>-70.21</v>
      </c>
      <c r="AA39" s="6">
        <v>122012129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-67321887</v>
      </c>
      <c r="D42" s="59">
        <f>SUM(D38:D41)</f>
        <v>0</v>
      </c>
      <c r="E42" s="60">
        <f t="shared" si="3"/>
        <v>-247087589</v>
      </c>
      <c r="F42" s="61">
        <f t="shared" si="3"/>
        <v>-247087589</v>
      </c>
      <c r="G42" s="61">
        <f t="shared" si="3"/>
        <v>65491843</v>
      </c>
      <c r="H42" s="61">
        <f t="shared" si="3"/>
        <v>-32317895</v>
      </c>
      <c r="I42" s="61">
        <f t="shared" si="3"/>
        <v>1739693</v>
      </c>
      <c r="J42" s="61">
        <f t="shared" si="3"/>
        <v>34913641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34913641</v>
      </c>
      <c r="X42" s="61">
        <f t="shared" si="3"/>
        <v>-61771893</v>
      </c>
      <c r="Y42" s="61">
        <f t="shared" si="3"/>
        <v>96685534</v>
      </c>
      <c r="Z42" s="62">
        <f>+IF(X42&lt;&gt;0,+(Y42/X42)*100,0)</f>
        <v>-156.52027047317458</v>
      </c>
      <c r="AA42" s="59">
        <f>SUM(AA38:AA41)</f>
        <v>-247087589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-67321887</v>
      </c>
      <c r="D44" s="67">
        <f>+D42-D43</f>
        <v>0</v>
      </c>
      <c r="E44" s="68">
        <f t="shared" si="4"/>
        <v>-247087589</v>
      </c>
      <c r="F44" s="69">
        <f t="shared" si="4"/>
        <v>-247087589</v>
      </c>
      <c r="G44" s="69">
        <f t="shared" si="4"/>
        <v>65491843</v>
      </c>
      <c r="H44" s="69">
        <f t="shared" si="4"/>
        <v>-32317895</v>
      </c>
      <c r="I44" s="69">
        <f t="shared" si="4"/>
        <v>1739693</v>
      </c>
      <c r="J44" s="69">
        <f t="shared" si="4"/>
        <v>34913641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34913641</v>
      </c>
      <c r="X44" s="69">
        <f t="shared" si="4"/>
        <v>-61771893</v>
      </c>
      <c r="Y44" s="69">
        <f t="shared" si="4"/>
        <v>96685534</v>
      </c>
      <c r="Z44" s="70">
        <f>+IF(X44&lt;&gt;0,+(Y44/X44)*100,0)</f>
        <v>-156.52027047317458</v>
      </c>
      <c r="AA44" s="67">
        <f>+AA42-AA43</f>
        <v>-247087589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-67321887</v>
      </c>
      <c r="D46" s="59">
        <f>SUM(D44:D45)</f>
        <v>0</v>
      </c>
      <c r="E46" s="60">
        <f t="shared" si="5"/>
        <v>-247087589</v>
      </c>
      <c r="F46" s="61">
        <f t="shared" si="5"/>
        <v>-247087589</v>
      </c>
      <c r="G46" s="61">
        <f t="shared" si="5"/>
        <v>65491843</v>
      </c>
      <c r="H46" s="61">
        <f t="shared" si="5"/>
        <v>-32317895</v>
      </c>
      <c r="I46" s="61">
        <f t="shared" si="5"/>
        <v>1739693</v>
      </c>
      <c r="J46" s="61">
        <f t="shared" si="5"/>
        <v>34913641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34913641</v>
      </c>
      <c r="X46" s="61">
        <f t="shared" si="5"/>
        <v>-61771893</v>
      </c>
      <c r="Y46" s="61">
        <f t="shared" si="5"/>
        <v>96685534</v>
      </c>
      <c r="Z46" s="62">
        <f>+IF(X46&lt;&gt;0,+(Y46/X46)*100,0)</f>
        <v>-156.52027047317458</v>
      </c>
      <c r="AA46" s="59">
        <f>SUM(AA44:AA45)</f>
        <v>-247087589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-67321887</v>
      </c>
      <c r="D48" s="75">
        <f>SUM(D46:D47)</f>
        <v>0</v>
      </c>
      <c r="E48" s="76">
        <f t="shared" si="6"/>
        <v>-247087589</v>
      </c>
      <c r="F48" s="77">
        <f t="shared" si="6"/>
        <v>-247087589</v>
      </c>
      <c r="G48" s="77">
        <f t="shared" si="6"/>
        <v>65491843</v>
      </c>
      <c r="H48" s="78">
        <f t="shared" si="6"/>
        <v>-32317895</v>
      </c>
      <c r="I48" s="78">
        <f t="shared" si="6"/>
        <v>1739693</v>
      </c>
      <c r="J48" s="78">
        <f t="shared" si="6"/>
        <v>34913641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34913641</v>
      </c>
      <c r="X48" s="78">
        <f t="shared" si="6"/>
        <v>-61771893</v>
      </c>
      <c r="Y48" s="78">
        <f t="shared" si="6"/>
        <v>96685534</v>
      </c>
      <c r="Z48" s="79">
        <f>+IF(X48&lt;&gt;0,+(Y48/X48)*100,0)</f>
        <v>-156.52027047317458</v>
      </c>
      <c r="AA48" s="80">
        <f>SUM(AA46:AA47)</f>
        <v>-247087589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86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3.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3.5">
      <c r="A5" s="27" t="s">
        <v>32</v>
      </c>
      <c r="B5" s="28"/>
      <c r="C5" s="6">
        <v>74975018</v>
      </c>
      <c r="D5" s="6">
        <v>0</v>
      </c>
      <c r="E5" s="7">
        <v>112731753</v>
      </c>
      <c r="F5" s="8">
        <v>112731753</v>
      </c>
      <c r="G5" s="8">
        <v>12959415</v>
      </c>
      <c r="H5" s="8">
        <v>11076080</v>
      </c>
      <c r="I5" s="8">
        <v>8050641</v>
      </c>
      <c r="J5" s="8">
        <v>32086136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32086136</v>
      </c>
      <c r="X5" s="8">
        <v>28182939</v>
      </c>
      <c r="Y5" s="8">
        <v>3903197</v>
      </c>
      <c r="Z5" s="2">
        <v>13.85</v>
      </c>
      <c r="AA5" s="6">
        <v>112731753</v>
      </c>
    </row>
    <row r="6" spans="1:27" ht="13.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2">
        <v>0</v>
      </c>
      <c r="AA6" s="6">
        <v>0</v>
      </c>
    </row>
    <row r="7" spans="1:27" ht="13.5">
      <c r="A7" s="29" t="s">
        <v>34</v>
      </c>
      <c r="B7" s="28"/>
      <c r="C7" s="6">
        <v>358517740</v>
      </c>
      <c r="D7" s="6">
        <v>0</v>
      </c>
      <c r="E7" s="7">
        <v>411572014</v>
      </c>
      <c r="F7" s="8">
        <v>411572014</v>
      </c>
      <c r="G7" s="8">
        <v>34287443</v>
      </c>
      <c r="H7" s="8">
        <v>32848511</v>
      </c>
      <c r="I7" s="8">
        <v>34883757</v>
      </c>
      <c r="J7" s="8">
        <v>102019711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102019711</v>
      </c>
      <c r="X7" s="8">
        <v>121442459</v>
      </c>
      <c r="Y7" s="8">
        <v>-19422748</v>
      </c>
      <c r="Z7" s="2">
        <v>-15.99</v>
      </c>
      <c r="AA7" s="6">
        <v>411572014</v>
      </c>
    </row>
    <row r="8" spans="1:27" ht="13.5">
      <c r="A8" s="29" t="s">
        <v>35</v>
      </c>
      <c r="B8" s="28"/>
      <c r="C8" s="6">
        <v>68155035</v>
      </c>
      <c r="D8" s="6">
        <v>0</v>
      </c>
      <c r="E8" s="7">
        <v>124660688</v>
      </c>
      <c r="F8" s="8">
        <v>124660688</v>
      </c>
      <c r="G8" s="8">
        <v>5909896</v>
      </c>
      <c r="H8" s="8">
        <v>6804778</v>
      </c>
      <c r="I8" s="8">
        <v>7286960</v>
      </c>
      <c r="J8" s="8">
        <v>20001634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20001634</v>
      </c>
      <c r="X8" s="8">
        <v>24332129</v>
      </c>
      <c r="Y8" s="8">
        <v>-4330495</v>
      </c>
      <c r="Z8" s="2">
        <v>-17.8</v>
      </c>
      <c r="AA8" s="6">
        <v>124660688</v>
      </c>
    </row>
    <row r="9" spans="1:27" ht="13.5">
      <c r="A9" s="29" t="s">
        <v>36</v>
      </c>
      <c r="B9" s="28"/>
      <c r="C9" s="6">
        <v>31085202</v>
      </c>
      <c r="D9" s="6">
        <v>0</v>
      </c>
      <c r="E9" s="7">
        <v>39445229</v>
      </c>
      <c r="F9" s="8">
        <v>39445229</v>
      </c>
      <c r="G9" s="8">
        <v>2018241</v>
      </c>
      <c r="H9" s="8">
        <v>2666104</v>
      </c>
      <c r="I9" s="8">
        <v>2671912</v>
      </c>
      <c r="J9" s="8">
        <v>7356257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7356257</v>
      </c>
      <c r="X9" s="8">
        <v>7699190</v>
      </c>
      <c r="Y9" s="8">
        <v>-342933</v>
      </c>
      <c r="Z9" s="2">
        <v>-4.45</v>
      </c>
      <c r="AA9" s="6">
        <v>39445229</v>
      </c>
    </row>
    <row r="10" spans="1:27" ht="13.5">
      <c r="A10" s="29" t="s">
        <v>37</v>
      </c>
      <c r="B10" s="28"/>
      <c r="C10" s="6">
        <v>38506420</v>
      </c>
      <c r="D10" s="6">
        <v>0</v>
      </c>
      <c r="E10" s="7">
        <v>38957657</v>
      </c>
      <c r="F10" s="30">
        <v>38957657</v>
      </c>
      <c r="G10" s="30">
        <v>2374057</v>
      </c>
      <c r="H10" s="30">
        <v>3439429</v>
      </c>
      <c r="I10" s="30">
        <v>3452153</v>
      </c>
      <c r="J10" s="30">
        <v>9265639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9265639</v>
      </c>
      <c r="X10" s="30">
        <v>10013800</v>
      </c>
      <c r="Y10" s="30">
        <v>-748161</v>
      </c>
      <c r="Z10" s="31">
        <v>-7.47</v>
      </c>
      <c r="AA10" s="32">
        <v>38957657</v>
      </c>
    </row>
    <row r="11" spans="1:27" ht="13.5">
      <c r="A11" s="29" t="s">
        <v>38</v>
      </c>
      <c r="B11" s="33"/>
      <c r="C11" s="6">
        <v>268243</v>
      </c>
      <c r="D11" s="6">
        <v>0</v>
      </c>
      <c r="E11" s="7">
        <v>1674575</v>
      </c>
      <c r="F11" s="8">
        <v>1674575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418644</v>
      </c>
      <c r="Y11" s="8">
        <v>-418644</v>
      </c>
      <c r="Z11" s="2">
        <v>-100</v>
      </c>
      <c r="AA11" s="6">
        <v>1674575</v>
      </c>
    </row>
    <row r="12" spans="1:27" ht="13.5">
      <c r="A12" s="29" t="s">
        <v>39</v>
      </c>
      <c r="B12" s="33"/>
      <c r="C12" s="6">
        <v>1963019</v>
      </c>
      <c r="D12" s="6">
        <v>0</v>
      </c>
      <c r="E12" s="7">
        <v>2533126</v>
      </c>
      <c r="F12" s="8">
        <v>2533126</v>
      </c>
      <c r="G12" s="8">
        <v>117384</v>
      </c>
      <c r="H12" s="8">
        <v>150827</v>
      </c>
      <c r="I12" s="8">
        <v>143673</v>
      </c>
      <c r="J12" s="8">
        <v>411884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411884</v>
      </c>
      <c r="X12" s="8">
        <v>587126</v>
      </c>
      <c r="Y12" s="8">
        <v>-175242</v>
      </c>
      <c r="Z12" s="2">
        <v>-29.85</v>
      </c>
      <c r="AA12" s="6">
        <v>2533126</v>
      </c>
    </row>
    <row r="13" spans="1:27" ht="13.5">
      <c r="A13" s="27" t="s">
        <v>40</v>
      </c>
      <c r="B13" s="33"/>
      <c r="C13" s="6">
        <v>2339429</v>
      </c>
      <c r="D13" s="6">
        <v>0</v>
      </c>
      <c r="E13" s="7">
        <v>1508040</v>
      </c>
      <c r="F13" s="8">
        <v>1508040</v>
      </c>
      <c r="G13" s="8">
        <v>25</v>
      </c>
      <c r="H13" s="8">
        <v>211942</v>
      </c>
      <c r="I13" s="8">
        <v>143325</v>
      </c>
      <c r="J13" s="8">
        <v>355292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355292</v>
      </c>
      <c r="X13" s="8">
        <v>377010</v>
      </c>
      <c r="Y13" s="8">
        <v>-21718</v>
      </c>
      <c r="Z13" s="2">
        <v>-5.76</v>
      </c>
      <c r="AA13" s="6">
        <v>1508040</v>
      </c>
    </row>
    <row r="14" spans="1:27" ht="13.5">
      <c r="A14" s="27" t="s">
        <v>41</v>
      </c>
      <c r="B14" s="33"/>
      <c r="C14" s="6">
        <v>12863582</v>
      </c>
      <c r="D14" s="6">
        <v>0</v>
      </c>
      <c r="E14" s="7">
        <v>8496000</v>
      </c>
      <c r="F14" s="8">
        <v>8496000</v>
      </c>
      <c r="G14" s="8">
        <v>1009992</v>
      </c>
      <c r="H14" s="8">
        <v>1101987</v>
      </c>
      <c r="I14" s="8">
        <v>1100902</v>
      </c>
      <c r="J14" s="8">
        <v>3212881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3212881</v>
      </c>
      <c r="X14" s="8">
        <v>2124000</v>
      </c>
      <c r="Y14" s="8">
        <v>1088881</v>
      </c>
      <c r="Z14" s="2">
        <v>51.27</v>
      </c>
      <c r="AA14" s="6">
        <v>8496000</v>
      </c>
    </row>
    <row r="15" spans="1:27" ht="13.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2">
        <v>0</v>
      </c>
      <c r="AA15" s="6">
        <v>0</v>
      </c>
    </row>
    <row r="16" spans="1:27" ht="13.5">
      <c r="A16" s="27" t="s">
        <v>43</v>
      </c>
      <c r="B16" s="33"/>
      <c r="C16" s="6">
        <v>5204768</v>
      </c>
      <c r="D16" s="6">
        <v>0</v>
      </c>
      <c r="E16" s="7">
        <v>4006000</v>
      </c>
      <c r="F16" s="8">
        <v>4006000</v>
      </c>
      <c r="G16" s="8">
        <v>47931</v>
      </c>
      <c r="H16" s="8">
        <v>449118</v>
      </c>
      <c r="I16" s="8">
        <v>263005</v>
      </c>
      <c r="J16" s="8">
        <v>760054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760054</v>
      </c>
      <c r="X16" s="8">
        <v>1001070</v>
      </c>
      <c r="Y16" s="8">
        <v>-241016</v>
      </c>
      <c r="Z16" s="2">
        <v>-24.08</v>
      </c>
      <c r="AA16" s="6">
        <v>4006000</v>
      </c>
    </row>
    <row r="17" spans="1:27" ht="13.5">
      <c r="A17" s="27" t="s">
        <v>44</v>
      </c>
      <c r="B17" s="33"/>
      <c r="C17" s="6">
        <v>25844</v>
      </c>
      <c r="D17" s="6">
        <v>0</v>
      </c>
      <c r="E17" s="7">
        <v>85788</v>
      </c>
      <c r="F17" s="8">
        <v>85788</v>
      </c>
      <c r="G17" s="8">
        <v>2539</v>
      </c>
      <c r="H17" s="8">
        <v>0</v>
      </c>
      <c r="I17" s="8">
        <v>0</v>
      </c>
      <c r="J17" s="8">
        <v>2539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2539</v>
      </c>
      <c r="X17" s="8">
        <v>21438</v>
      </c>
      <c r="Y17" s="8">
        <v>-18899</v>
      </c>
      <c r="Z17" s="2">
        <v>-88.16</v>
      </c>
      <c r="AA17" s="6">
        <v>85788</v>
      </c>
    </row>
    <row r="18" spans="1:27" ht="13.5">
      <c r="A18" s="29" t="s">
        <v>45</v>
      </c>
      <c r="B18" s="28"/>
      <c r="C18" s="6">
        <v>13562148</v>
      </c>
      <c r="D18" s="6">
        <v>0</v>
      </c>
      <c r="E18" s="7">
        <v>48852000</v>
      </c>
      <c r="F18" s="8">
        <v>48852000</v>
      </c>
      <c r="G18" s="8">
        <v>4441919</v>
      </c>
      <c r="H18" s="8">
        <v>1374878</v>
      </c>
      <c r="I18" s="8">
        <v>1204816</v>
      </c>
      <c r="J18" s="8">
        <v>7021613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7021613</v>
      </c>
      <c r="X18" s="8">
        <v>12208116</v>
      </c>
      <c r="Y18" s="8">
        <v>-5186503</v>
      </c>
      <c r="Z18" s="2">
        <v>-42.48</v>
      </c>
      <c r="AA18" s="6">
        <v>48852000</v>
      </c>
    </row>
    <row r="19" spans="1:27" ht="13.5">
      <c r="A19" s="27" t="s">
        <v>46</v>
      </c>
      <c r="B19" s="33"/>
      <c r="C19" s="6">
        <v>153826492</v>
      </c>
      <c r="D19" s="6">
        <v>0</v>
      </c>
      <c r="E19" s="7">
        <v>131725281</v>
      </c>
      <c r="F19" s="8">
        <v>131725281</v>
      </c>
      <c r="G19" s="8">
        <v>39739000</v>
      </c>
      <c r="H19" s="8">
        <v>1068756</v>
      </c>
      <c r="I19" s="8">
        <v>1250417</v>
      </c>
      <c r="J19" s="8">
        <v>42058173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42058173</v>
      </c>
      <c r="X19" s="8">
        <v>33073370</v>
      </c>
      <c r="Y19" s="8">
        <v>8984803</v>
      </c>
      <c r="Z19" s="2">
        <v>27.17</v>
      </c>
      <c r="AA19" s="6">
        <v>131725281</v>
      </c>
    </row>
    <row r="20" spans="1:27" ht="13.5">
      <c r="A20" s="27" t="s">
        <v>47</v>
      </c>
      <c r="B20" s="33"/>
      <c r="C20" s="6">
        <v>5090268</v>
      </c>
      <c r="D20" s="6">
        <v>0</v>
      </c>
      <c r="E20" s="7">
        <v>13570905</v>
      </c>
      <c r="F20" s="30">
        <v>13570905</v>
      </c>
      <c r="G20" s="30">
        <v>533741</v>
      </c>
      <c r="H20" s="30">
        <v>468932</v>
      </c>
      <c r="I20" s="30">
        <v>578762</v>
      </c>
      <c r="J20" s="30">
        <v>1581435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1581435</v>
      </c>
      <c r="X20" s="30">
        <v>1666609</v>
      </c>
      <c r="Y20" s="30">
        <v>-85174</v>
      </c>
      <c r="Z20" s="31">
        <v>-5.11</v>
      </c>
      <c r="AA20" s="32">
        <v>13570905</v>
      </c>
    </row>
    <row r="21" spans="1:27" ht="13.5">
      <c r="A21" s="27" t="s">
        <v>48</v>
      </c>
      <c r="B21" s="33"/>
      <c r="C21" s="6">
        <v>2214855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0</v>
      </c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768598063</v>
      </c>
      <c r="D22" s="37">
        <f>SUM(D5:D21)</f>
        <v>0</v>
      </c>
      <c r="E22" s="38">
        <f t="shared" si="0"/>
        <v>939819056</v>
      </c>
      <c r="F22" s="39">
        <f t="shared" si="0"/>
        <v>939819056</v>
      </c>
      <c r="G22" s="39">
        <f t="shared" si="0"/>
        <v>103441583</v>
      </c>
      <c r="H22" s="39">
        <f t="shared" si="0"/>
        <v>61661342</v>
      </c>
      <c r="I22" s="39">
        <f t="shared" si="0"/>
        <v>61030323</v>
      </c>
      <c r="J22" s="39">
        <f t="shared" si="0"/>
        <v>226133248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226133248</v>
      </c>
      <c r="X22" s="39">
        <f t="shared" si="0"/>
        <v>243147900</v>
      </c>
      <c r="Y22" s="39">
        <f t="shared" si="0"/>
        <v>-17014652</v>
      </c>
      <c r="Z22" s="40">
        <f>+IF(X22&lt;&gt;0,+(Y22/X22)*100,0)</f>
        <v>-6.9976553365256295</v>
      </c>
      <c r="AA22" s="37">
        <f>SUM(AA5:AA21)</f>
        <v>939819056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3.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3.5">
      <c r="A25" s="29" t="s">
        <v>51</v>
      </c>
      <c r="B25" s="28"/>
      <c r="C25" s="6">
        <v>214984795</v>
      </c>
      <c r="D25" s="6">
        <v>0</v>
      </c>
      <c r="E25" s="7">
        <v>231717704</v>
      </c>
      <c r="F25" s="8">
        <v>231717704</v>
      </c>
      <c r="G25" s="8">
        <v>17406938</v>
      </c>
      <c r="H25" s="8">
        <v>20250334</v>
      </c>
      <c r="I25" s="8">
        <v>17767372</v>
      </c>
      <c r="J25" s="8">
        <v>55424644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55424644</v>
      </c>
      <c r="X25" s="8">
        <v>57175933</v>
      </c>
      <c r="Y25" s="8">
        <v>-1751289</v>
      </c>
      <c r="Z25" s="2">
        <v>-3.06</v>
      </c>
      <c r="AA25" s="6">
        <v>231717704</v>
      </c>
    </row>
    <row r="26" spans="1:27" ht="13.5">
      <c r="A26" s="29" t="s">
        <v>52</v>
      </c>
      <c r="B26" s="28"/>
      <c r="C26" s="6">
        <v>14071932</v>
      </c>
      <c r="D26" s="6">
        <v>0</v>
      </c>
      <c r="E26" s="7">
        <v>16464987</v>
      </c>
      <c r="F26" s="8">
        <v>16464987</v>
      </c>
      <c r="G26" s="8">
        <v>1134291</v>
      </c>
      <c r="H26" s="8">
        <v>1134291</v>
      </c>
      <c r="I26" s="8">
        <v>1157748</v>
      </c>
      <c r="J26" s="8">
        <v>3426330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3426330</v>
      </c>
      <c r="X26" s="8">
        <v>4116246</v>
      </c>
      <c r="Y26" s="8">
        <v>-689916</v>
      </c>
      <c r="Z26" s="2">
        <v>-16.76</v>
      </c>
      <c r="AA26" s="6">
        <v>16464987</v>
      </c>
    </row>
    <row r="27" spans="1:27" ht="13.5">
      <c r="A27" s="29" t="s">
        <v>53</v>
      </c>
      <c r="B27" s="28"/>
      <c r="C27" s="6">
        <v>39316294</v>
      </c>
      <c r="D27" s="6">
        <v>0</v>
      </c>
      <c r="E27" s="7">
        <v>33910000</v>
      </c>
      <c r="F27" s="8">
        <v>33910000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2">
        <v>0</v>
      </c>
      <c r="AA27" s="6">
        <v>33910000</v>
      </c>
    </row>
    <row r="28" spans="1:27" ht="13.5">
      <c r="A28" s="29" t="s">
        <v>54</v>
      </c>
      <c r="B28" s="28"/>
      <c r="C28" s="6">
        <v>104246437</v>
      </c>
      <c r="D28" s="6">
        <v>0</v>
      </c>
      <c r="E28" s="7">
        <v>109256294</v>
      </c>
      <c r="F28" s="8">
        <v>109256294</v>
      </c>
      <c r="G28" s="8">
        <v>10140</v>
      </c>
      <c r="H28" s="8">
        <v>21148</v>
      </c>
      <c r="I28" s="8">
        <v>255993</v>
      </c>
      <c r="J28" s="8">
        <v>287281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287281</v>
      </c>
      <c r="X28" s="8">
        <v>27315815</v>
      </c>
      <c r="Y28" s="8">
        <v>-27028534</v>
      </c>
      <c r="Z28" s="2">
        <v>-98.95</v>
      </c>
      <c r="AA28" s="6">
        <v>109256294</v>
      </c>
    </row>
    <row r="29" spans="1:27" ht="13.5">
      <c r="A29" s="29" t="s">
        <v>55</v>
      </c>
      <c r="B29" s="28"/>
      <c r="C29" s="6">
        <v>0</v>
      </c>
      <c r="D29" s="6">
        <v>0</v>
      </c>
      <c r="E29" s="7">
        <v>16316984</v>
      </c>
      <c r="F29" s="8">
        <v>16316984</v>
      </c>
      <c r="G29" s="8">
        <v>861982</v>
      </c>
      <c r="H29" s="8">
        <v>61896</v>
      </c>
      <c r="I29" s="8">
        <v>450440</v>
      </c>
      <c r="J29" s="8">
        <v>1374318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1374318</v>
      </c>
      <c r="X29" s="8">
        <v>0</v>
      </c>
      <c r="Y29" s="8">
        <v>1374318</v>
      </c>
      <c r="Z29" s="2">
        <v>0</v>
      </c>
      <c r="AA29" s="6">
        <v>16316984</v>
      </c>
    </row>
    <row r="30" spans="1:27" ht="13.5">
      <c r="A30" s="29" t="s">
        <v>56</v>
      </c>
      <c r="B30" s="28"/>
      <c r="C30" s="6">
        <v>329571713</v>
      </c>
      <c r="D30" s="6">
        <v>0</v>
      </c>
      <c r="E30" s="7">
        <v>339767207</v>
      </c>
      <c r="F30" s="8">
        <v>339767207</v>
      </c>
      <c r="G30" s="8">
        <v>34535981</v>
      </c>
      <c r="H30" s="8">
        <v>38546539</v>
      </c>
      <c r="I30" s="8">
        <v>40972308</v>
      </c>
      <c r="J30" s="8">
        <v>114054828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114054828</v>
      </c>
      <c r="X30" s="8">
        <v>103628998</v>
      </c>
      <c r="Y30" s="8">
        <v>10425830</v>
      </c>
      <c r="Z30" s="2">
        <v>10.06</v>
      </c>
      <c r="AA30" s="6">
        <v>339767207</v>
      </c>
    </row>
    <row r="31" spans="1:27" ht="13.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2">
        <v>0</v>
      </c>
      <c r="AA31" s="6">
        <v>0</v>
      </c>
    </row>
    <row r="32" spans="1:27" ht="13.5">
      <c r="A32" s="29" t="s">
        <v>58</v>
      </c>
      <c r="B32" s="28"/>
      <c r="C32" s="6">
        <v>26168249</v>
      </c>
      <c r="D32" s="6">
        <v>0</v>
      </c>
      <c r="E32" s="7">
        <v>28899151</v>
      </c>
      <c r="F32" s="8">
        <v>28899151</v>
      </c>
      <c r="G32" s="8">
        <v>70205</v>
      </c>
      <c r="H32" s="8">
        <v>618171</v>
      </c>
      <c r="I32" s="8">
        <v>968166</v>
      </c>
      <c r="J32" s="8">
        <v>1656542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1656542</v>
      </c>
      <c r="X32" s="8">
        <v>0</v>
      </c>
      <c r="Y32" s="8">
        <v>1656542</v>
      </c>
      <c r="Z32" s="2">
        <v>0</v>
      </c>
      <c r="AA32" s="6">
        <v>28899151</v>
      </c>
    </row>
    <row r="33" spans="1:27" ht="13.5">
      <c r="A33" s="29" t="s">
        <v>59</v>
      </c>
      <c r="B33" s="28"/>
      <c r="C33" s="6">
        <v>420000</v>
      </c>
      <c r="D33" s="6">
        <v>0</v>
      </c>
      <c r="E33" s="7">
        <v>420000</v>
      </c>
      <c r="F33" s="8">
        <v>420000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105000</v>
      </c>
      <c r="Y33" s="8">
        <v>-105000</v>
      </c>
      <c r="Z33" s="2">
        <v>-100</v>
      </c>
      <c r="AA33" s="6">
        <v>420000</v>
      </c>
    </row>
    <row r="34" spans="1:27" ht="13.5">
      <c r="A34" s="29" t="s">
        <v>60</v>
      </c>
      <c r="B34" s="28"/>
      <c r="C34" s="6">
        <v>136879719</v>
      </c>
      <c r="D34" s="6">
        <v>0</v>
      </c>
      <c r="E34" s="7">
        <v>217976677</v>
      </c>
      <c r="F34" s="8">
        <v>217976677</v>
      </c>
      <c r="G34" s="8">
        <v>2889306</v>
      </c>
      <c r="H34" s="8">
        <v>1027856</v>
      </c>
      <c r="I34" s="8">
        <v>5159193</v>
      </c>
      <c r="J34" s="8">
        <v>9076355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9076355</v>
      </c>
      <c r="X34" s="8">
        <v>29153417</v>
      </c>
      <c r="Y34" s="8">
        <v>-20077062</v>
      </c>
      <c r="Z34" s="2">
        <v>-68.87</v>
      </c>
      <c r="AA34" s="6">
        <v>217976677</v>
      </c>
    </row>
    <row r="35" spans="1:27" ht="13.5">
      <c r="A35" s="27" t="s">
        <v>61</v>
      </c>
      <c r="B35" s="33"/>
      <c r="C35" s="6">
        <v>17738015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883397154</v>
      </c>
      <c r="D36" s="37">
        <f>SUM(D25:D35)</f>
        <v>0</v>
      </c>
      <c r="E36" s="38">
        <f t="shared" si="1"/>
        <v>994729004</v>
      </c>
      <c r="F36" s="39">
        <f t="shared" si="1"/>
        <v>994729004</v>
      </c>
      <c r="G36" s="39">
        <f t="shared" si="1"/>
        <v>56908843</v>
      </c>
      <c r="H36" s="39">
        <f t="shared" si="1"/>
        <v>61660235</v>
      </c>
      <c r="I36" s="39">
        <f t="shared" si="1"/>
        <v>66731220</v>
      </c>
      <c r="J36" s="39">
        <f t="shared" si="1"/>
        <v>185300298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185300298</v>
      </c>
      <c r="X36" s="39">
        <f t="shared" si="1"/>
        <v>221495409</v>
      </c>
      <c r="Y36" s="39">
        <f t="shared" si="1"/>
        <v>-36195111</v>
      </c>
      <c r="Z36" s="40">
        <f>+IF(X36&lt;&gt;0,+(Y36/X36)*100,0)</f>
        <v>-16.3412466034454</v>
      </c>
      <c r="AA36" s="37">
        <f>SUM(AA25:AA35)</f>
        <v>994729004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3.5">
      <c r="A38" s="49" t="s">
        <v>63</v>
      </c>
      <c r="B38" s="33"/>
      <c r="C38" s="50">
        <f aca="true" t="shared" si="2" ref="C38:Y38">+C22-C36</f>
        <v>-114799091</v>
      </c>
      <c r="D38" s="50">
        <f>+D22-D36</f>
        <v>0</v>
      </c>
      <c r="E38" s="51">
        <f t="shared" si="2"/>
        <v>-54909948</v>
      </c>
      <c r="F38" s="52">
        <f t="shared" si="2"/>
        <v>-54909948</v>
      </c>
      <c r="G38" s="52">
        <f t="shared" si="2"/>
        <v>46532740</v>
      </c>
      <c r="H38" s="52">
        <f t="shared" si="2"/>
        <v>1107</v>
      </c>
      <c r="I38" s="52">
        <f t="shared" si="2"/>
        <v>-5700897</v>
      </c>
      <c r="J38" s="52">
        <f t="shared" si="2"/>
        <v>40832950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40832950</v>
      </c>
      <c r="X38" s="52">
        <f>IF(F22=F36,0,X22-X36)</f>
        <v>21652491</v>
      </c>
      <c r="Y38" s="52">
        <f t="shared" si="2"/>
        <v>19180459</v>
      </c>
      <c r="Z38" s="53">
        <f>+IF(X38&lt;&gt;0,+(Y38/X38)*100,0)</f>
        <v>88.58315193388142</v>
      </c>
      <c r="AA38" s="50">
        <f>+AA22-AA36</f>
        <v>-54909948</v>
      </c>
    </row>
    <row r="39" spans="1:27" ht="13.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2">
        <v>0</v>
      </c>
      <c r="AA39" s="6">
        <v>0</v>
      </c>
    </row>
    <row r="40" spans="1:27" ht="13.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1">
        <v>0</v>
      </c>
      <c r="AA40" s="32">
        <v>0</v>
      </c>
    </row>
    <row r="41" spans="1:27" ht="13.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0</v>
      </c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-114799091</v>
      </c>
      <c r="D42" s="59">
        <f>SUM(D38:D41)</f>
        <v>0</v>
      </c>
      <c r="E42" s="60">
        <f t="shared" si="3"/>
        <v>-54909948</v>
      </c>
      <c r="F42" s="61">
        <f t="shared" si="3"/>
        <v>-54909948</v>
      </c>
      <c r="G42" s="61">
        <f t="shared" si="3"/>
        <v>46532740</v>
      </c>
      <c r="H42" s="61">
        <f t="shared" si="3"/>
        <v>1107</v>
      </c>
      <c r="I42" s="61">
        <f t="shared" si="3"/>
        <v>-5700897</v>
      </c>
      <c r="J42" s="61">
        <f t="shared" si="3"/>
        <v>40832950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40832950</v>
      </c>
      <c r="X42" s="61">
        <f t="shared" si="3"/>
        <v>21652491</v>
      </c>
      <c r="Y42" s="61">
        <f t="shared" si="3"/>
        <v>19180459</v>
      </c>
      <c r="Z42" s="62">
        <f>+IF(X42&lt;&gt;0,+(Y42/X42)*100,0)</f>
        <v>88.58315193388142</v>
      </c>
      <c r="AA42" s="59">
        <f>SUM(AA38:AA41)</f>
        <v>-54909948</v>
      </c>
    </row>
    <row r="43" spans="1:27" ht="13.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5">
        <v>0</v>
      </c>
      <c r="AA43" s="54">
        <v>0</v>
      </c>
    </row>
    <row r="44" spans="1:27" ht="13.5">
      <c r="A44" s="66" t="s">
        <v>69</v>
      </c>
      <c r="B44" s="33"/>
      <c r="C44" s="67">
        <f aca="true" t="shared" si="4" ref="C44:Y44">+C42-C43</f>
        <v>-114799091</v>
      </c>
      <c r="D44" s="67">
        <f>+D42-D43</f>
        <v>0</v>
      </c>
      <c r="E44" s="68">
        <f t="shared" si="4"/>
        <v>-54909948</v>
      </c>
      <c r="F44" s="69">
        <f t="shared" si="4"/>
        <v>-54909948</v>
      </c>
      <c r="G44" s="69">
        <f t="shared" si="4"/>
        <v>46532740</v>
      </c>
      <c r="H44" s="69">
        <f t="shared" si="4"/>
        <v>1107</v>
      </c>
      <c r="I44" s="69">
        <f t="shared" si="4"/>
        <v>-5700897</v>
      </c>
      <c r="J44" s="69">
        <f t="shared" si="4"/>
        <v>40832950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40832950</v>
      </c>
      <c r="X44" s="69">
        <f t="shared" si="4"/>
        <v>21652491</v>
      </c>
      <c r="Y44" s="69">
        <f t="shared" si="4"/>
        <v>19180459</v>
      </c>
      <c r="Z44" s="70">
        <f>+IF(X44&lt;&gt;0,+(Y44/X44)*100,0)</f>
        <v>88.58315193388142</v>
      </c>
      <c r="AA44" s="67">
        <f>+AA42-AA43</f>
        <v>-54909948</v>
      </c>
    </row>
    <row r="45" spans="1:27" ht="13.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>
        <v>0</v>
      </c>
      <c r="Y45" s="64">
        <v>0</v>
      </c>
      <c r="Z45" s="65">
        <v>0</v>
      </c>
      <c r="AA45" s="54">
        <v>0</v>
      </c>
    </row>
    <row r="46" spans="1:27" ht="13.5">
      <c r="A46" s="66" t="s">
        <v>71</v>
      </c>
      <c r="B46" s="33"/>
      <c r="C46" s="59">
        <f aca="true" t="shared" si="5" ref="C46:Y46">SUM(C44:C45)</f>
        <v>-114799091</v>
      </c>
      <c r="D46" s="59">
        <f>SUM(D44:D45)</f>
        <v>0</v>
      </c>
      <c r="E46" s="60">
        <f t="shared" si="5"/>
        <v>-54909948</v>
      </c>
      <c r="F46" s="61">
        <f t="shared" si="5"/>
        <v>-54909948</v>
      </c>
      <c r="G46" s="61">
        <f t="shared" si="5"/>
        <v>46532740</v>
      </c>
      <c r="H46" s="61">
        <f t="shared" si="5"/>
        <v>1107</v>
      </c>
      <c r="I46" s="61">
        <f t="shared" si="5"/>
        <v>-5700897</v>
      </c>
      <c r="J46" s="61">
        <f t="shared" si="5"/>
        <v>40832950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40832950</v>
      </c>
      <c r="X46" s="61">
        <f t="shared" si="5"/>
        <v>21652491</v>
      </c>
      <c r="Y46" s="61">
        <f t="shared" si="5"/>
        <v>19180459</v>
      </c>
      <c r="Z46" s="62">
        <f>+IF(X46&lt;&gt;0,+(Y46/X46)*100,0)</f>
        <v>88.58315193388142</v>
      </c>
      <c r="AA46" s="59">
        <f>SUM(AA44:AA45)</f>
        <v>-54909948</v>
      </c>
    </row>
    <row r="47" spans="1:27" ht="13.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>
        <v>0</v>
      </c>
      <c r="Y47" s="8">
        <v>0</v>
      </c>
      <c r="Z47" s="2">
        <v>0</v>
      </c>
      <c r="AA47" s="6">
        <v>0</v>
      </c>
    </row>
    <row r="48" spans="1:27" ht="13.5">
      <c r="A48" s="73" t="s">
        <v>73</v>
      </c>
      <c r="B48" s="74"/>
      <c r="C48" s="75">
        <f aca="true" t="shared" si="6" ref="C48:Y48">SUM(C46:C47)</f>
        <v>-114799091</v>
      </c>
      <c r="D48" s="75">
        <f>SUM(D46:D47)</f>
        <v>0</v>
      </c>
      <c r="E48" s="76">
        <f t="shared" si="6"/>
        <v>-54909948</v>
      </c>
      <c r="F48" s="77">
        <f t="shared" si="6"/>
        <v>-54909948</v>
      </c>
      <c r="G48" s="77">
        <f t="shared" si="6"/>
        <v>46532740</v>
      </c>
      <c r="H48" s="78">
        <f t="shared" si="6"/>
        <v>1107</v>
      </c>
      <c r="I48" s="78">
        <f t="shared" si="6"/>
        <v>-5700897</v>
      </c>
      <c r="J48" s="78">
        <f t="shared" si="6"/>
        <v>40832950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40832950</v>
      </c>
      <c r="X48" s="78">
        <f t="shared" si="6"/>
        <v>21652491</v>
      </c>
      <c r="Y48" s="78">
        <f t="shared" si="6"/>
        <v>19180459</v>
      </c>
      <c r="Z48" s="79">
        <f>+IF(X48&lt;&gt;0,+(Y48/X48)*100,0)</f>
        <v>88.58315193388142</v>
      </c>
      <c r="AA48" s="80">
        <f>SUM(AA46:AA47)</f>
        <v>-54909948</v>
      </c>
    </row>
    <row r="49" spans="1:27" ht="13.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3.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3.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3.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3.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3.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2014-11-17T08:42:36Z</dcterms:created>
  <dcterms:modified xsi:type="dcterms:W3CDTF">2014-11-17T08:42:36Z</dcterms:modified>
  <cp:category/>
  <cp:version/>
  <cp:contentType/>
  <cp:contentStatus/>
</cp:coreProperties>
</file>