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2" sheetId="8" r:id="rId8"/>
    <sheet name="LIM343" sheetId="9" r:id="rId9"/>
    <sheet name="LIM344" sheetId="10" r:id="rId10"/>
    <sheet name="DC34" sheetId="11" r:id="rId11"/>
    <sheet name="LIM351" sheetId="12" r:id="rId12"/>
    <sheet name="LIM352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4" sheetId="20" r:id="rId20"/>
    <sheet name="LIM365" sheetId="21" r:id="rId21"/>
    <sheet name="LIM366" sheetId="22" r:id="rId22"/>
    <sheet name="LIM367" sheetId="23" r:id="rId23"/>
    <sheet name="DC36" sheetId="24" r:id="rId24"/>
    <sheet name="LIM471" sheetId="25" r:id="rId25"/>
    <sheet name="LIM472" sheetId="26" r:id="rId26"/>
    <sheet name="LIM473" sheetId="27" r:id="rId27"/>
    <sheet name="LIM474" sheetId="28" r:id="rId28"/>
    <sheet name="LIM475" sheetId="29" r:id="rId29"/>
    <sheet name="DC47" sheetId="30" r:id="rId30"/>
    <sheet name="Summary" sheetId="31" r:id="rId31"/>
  </sheets>
  <definedNames>
    <definedName name="_xlnm.Print_Area" localSheetId="5">'DC33'!$A$1:$AA$57</definedName>
    <definedName name="_xlnm.Print_Area" localSheetId="10">'DC34'!$A$1:$AA$57</definedName>
    <definedName name="_xlnm.Print_Area" localSheetId="16">'DC35'!$A$1:$AA$57</definedName>
    <definedName name="_xlnm.Print_Area" localSheetId="23">'DC36'!$A$1:$AA$57</definedName>
    <definedName name="_xlnm.Print_Area" localSheetId="29">'DC47'!$A$1:$AA$57</definedName>
    <definedName name="_xlnm.Print_Area" localSheetId="0">'LIM331'!$A$1:$AA$57</definedName>
    <definedName name="_xlnm.Print_Area" localSheetId="1">'LIM332'!$A$1:$AA$57</definedName>
    <definedName name="_xlnm.Print_Area" localSheetId="2">'LIM333'!$A$1:$AA$57</definedName>
    <definedName name="_xlnm.Print_Area" localSheetId="3">'LIM334'!$A$1:$AA$57</definedName>
    <definedName name="_xlnm.Print_Area" localSheetId="4">'LIM335'!$A$1:$AA$57</definedName>
    <definedName name="_xlnm.Print_Area" localSheetId="6">'LIM341'!$A$1:$AA$57</definedName>
    <definedName name="_xlnm.Print_Area" localSheetId="7">'LIM342'!$A$1:$AA$57</definedName>
    <definedName name="_xlnm.Print_Area" localSheetId="8">'LIM343'!$A$1:$AA$57</definedName>
    <definedName name="_xlnm.Print_Area" localSheetId="9">'LIM344'!$A$1:$AA$57</definedName>
    <definedName name="_xlnm.Print_Area" localSheetId="11">'LIM351'!$A$1:$AA$57</definedName>
    <definedName name="_xlnm.Print_Area" localSheetId="12">'LIM352'!$A$1:$AA$57</definedName>
    <definedName name="_xlnm.Print_Area" localSheetId="13">'LIM353'!$A$1:$AA$57</definedName>
    <definedName name="_xlnm.Print_Area" localSheetId="14">'LIM354'!$A$1:$AA$57</definedName>
    <definedName name="_xlnm.Print_Area" localSheetId="15">'LIM355'!$A$1:$AA$57</definedName>
    <definedName name="_xlnm.Print_Area" localSheetId="17">'LIM361'!$A$1:$AA$57</definedName>
    <definedName name="_xlnm.Print_Area" localSheetId="18">'LIM362'!$A$1:$AA$57</definedName>
    <definedName name="_xlnm.Print_Area" localSheetId="19">'LIM364'!$A$1:$AA$57</definedName>
    <definedName name="_xlnm.Print_Area" localSheetId="20">'LIM365'!$A$1:$AA$57</definedName>
    <definedName name="_xlnm.Print_Area" localSheetId="21">'LIM366'!$A$1:$AA$57</definedName>
    <definedName name="_xlnm.Print_Area" localSheetId="22">'LIM367'!$A$1:$AA$57</definedName>
    <definedName name="_xlnm.Print_Area" localSheetId="24">'LIM471'!$A$1:$AA$57</definedName>
    <definedName name="_xlnm.Print_Area" localSheetId="25">'LIM472'!$A$1:$AA$57</definedName>
    <definedName name="_xlnm.Print_Area" localSheetId="26">'LIM473'!$A$1:$AA$57</definedName>
    <definedName name="_xlnm.Print_Area" localSheetId="27">'LIM474'!$A$1:$AA$57</definedName>
    <definedName name="_xlnm.Print_Area" localSheetId="28">'LIM475'!$A$1:$AA$57</definedName>
    <definedName name="_xlnm.Print_Area" localSheetId="30">'Summary'!$A$1:$AA$57</definedName>
  </definedNames>
  <calcPr calcMode="manual" fullCalcOnLoad="1"/>
</workbook>
</file>

<file path=xl/sharedStrings.xml><?xml version="1.0" encoding="utf-8"?>
<sst xmlns="http://schemas.openxmlformats.org/spreadsheetml/2006/main" count="2356" uniqueCount="105">
  <si>
    <t>Limpopo: Greater Giyani(LIM331)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</si>
  <si>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</si>
  <si>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</si>
  <si>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</si>
  <si>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</si>
  <si>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</si>
  <si>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</si>
  <si>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</si>
  <si>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</si>
  <si>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</si>
  <si>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</si>
  <si>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</si>
  <si>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</si>
  <si>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</si>
  <si>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</si>
  <si>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</si>
  <si>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</si>
  <si>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</si>
  <si>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</si>
  <si>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</si>
  <si>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</si>
  <si>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</si>
  <si>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</si>
  <si>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</si>
  <si>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</si>
  <si>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</si>
  <si>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</si>
  <si>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</si>
  <si>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</si>
  <si>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</si>
  <si>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</si>
  <si>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</si>
  <si>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</si>
  <si>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</si>
  <si>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</si>
  <si>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</si>
  <si>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</si>
  <si>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</si>
  <si>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</si>
  <si>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</si>
  <si>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</si>
  <si>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</si>
  <si>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</si>
  <si>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</si>
  <si>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</si>
  <si>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</si>
  <si>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</si>
  <si>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</si>
  <si>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</si>
  <si>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</si>
  <si>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</si>
  <si>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</si>
  <si>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</si>
  <si>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</si>
  <si>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</si>
  <si>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</si>
  <si>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</si>
  <si>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</si>
  <si>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</si>
  <si>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</si>
  <si>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</si>
  <si>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</si>
  <si>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</si>
  <si>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</si>
  <si>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</si>
  <si>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</si>
  <si>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</si>
  <si>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</si>
  <si>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</si>
  <si>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</si>
  <si>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</si>
  <si>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</si>
  <si>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</si>
  <si>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</si>
  <si>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C4 Quarterly Budget Statement - Financial Performance (revenue and expenditure) for 1st Quarter ended 30 September 2014 (Figures Finalised as at 2014/10/30)</t>
  </si>
  <si>
    <t>Limpopo: Greater Tzaneen(LIM333) - Table C4 Quarterly Budget Statement - Financial Performance (revenue and expenditure) for 1st Quarter ended 30 September 2014 (Figures Finalised as at 2014/10/30)</t>
  </si>
  <si>
    <t>Limpopo: Ba-Phalaborwa(LIM334) - Table C4 Quarterly Budget Statement - Financial Performance (revenue and expenditure) for 1st Quarter ended 30 September 2014 (Figures Finalised as at 2014/10/30)</t>
  </si>
  <si>
    <t>Limpopo: Maruleng(LIM335) - Table C4 Quarterly Budget Statement - Financial Performance (revenue and expenditure) for 1st Quarter ended 30 September 2014 (Figures Finalised as at 2014/10/30)</t>
  </si>
  <si>
    <t>Limpopo: Mopani(DC33) - Table C4 Quarterly Budget Statement - Financial Performance (revenue and expenditure) for 1st Quarter ended 30 September 2014 (Figures Finalised as at 2014/10/30)</t>
  </si>
  <si>
    <t>Limpopo: Musina(LIM341) - Table C4 Quarterly Budget Statement - Financial Performance (revenue and expenditure) for 1st Quarter ended 30 September 2014 (Figures Finalised as at 2014/10/30)</t>
  </si>
  <si>
    <t>Limpopo: Mutale(LIM342) - Table C4 Quarterly Budget Statement - Financial Performance (revenue and expenditure) for 1st Quarter ended 30 September 2014 (Figures Finalised as at 2014/10/30)</t>
  </si>
  <si>
    <t>Limpopo: Thulamela(LIM343) - Table C4 Quarterly Budget Statement - Financial Performance (revenue and expenditure) for 1st Quarter ended 30 September 2014 (Figures Finalised as at 2014/10/30)</t>
  </si>
  <si>
    <t>Limpopo: Makhado(LIM344) - Table C4 Quarterly Budget Statement - Financial Performance (revenue and expenditure) for 1st Quarter ended 30 September 2014 (Figures Finalised as at 2014/10/30)</t>
  </si>
  <si>
    <t>Limpopo: Vhembe(DC34) - Table C4 Quarterly Budget Statement - Financial Performance (revenue and expenditure) for 1st Quarter ended 30 September 2014 (Figures Finalised as at 2014/10/30)</t>
  </si>
  <si>
    <t>Limpopo: Blouberg(LIM351) - Table C4 Quarterly Budget Statement - Financial Performance (revenue and expenditure) for 1st Quarter ended 30 September 2014 (Figures Finalised as at 2014/10/30)</t>
  </si>
  <si>
    <t>Limpopo: Aganang(LIM352) - Table C4 Quarterly Budget Statement - Financial Performance (revenue and expenditure) for 1st Quarter ended 30 September 2014 (Figures Finalised as at 2014/10/30)</t>
  </si>
  <si>
    <t>Limpopo: Molemole(LIM353) - Table C4 Quarterly Budget Statement - Financial Performance (revenue and expenditure) for 1st Quarter ended 30 September 2014 (Figures Finalised as at 2014/10/30)</t>
  </si>
  <si>
    <t>Limpopo: Polokwane(LIM354) - Table C4 Quarterly Budget Statement - Financial Performance (revenue and expenditure) for 1st Quarter ended 30 September 2014 (Figures Finalised as at 2014/10/30)</t>
  </si>
  <si>
    <t>Limpopo: Lepelle-Nkumpi(LIM355) - Table C4 Quarterly Budget Statement - Financial Performance (revenue and expenditure) for 1st Quarter ended 30 September 2014 (Figures Finalised as at 2014/10/30)</t>
  </si>
  <si>
    <t>Limpopo: Capricorn(DC35) - Table C4 Quarterly Budget Statement - Financial Performance (revenue and expenditure) for 1st Quarter ended 30 September 2014 (Figures Finalised as at 2014/10/30)</t>
  </si>
  <si>
    <t>Limpopo: Thabazimbi(LIM361) - Table C4 Quarterly Budget Statement - Financial Performance (revenue and expenditure) for 1st Quarter ended 30 September 2014 (Figures Finalised as at 2014/10/30)</t>
  </si>
  <si>
    <t>Limpopo: Lephalale(LIM362) - Table C4 Quarterly Budget Statement - Financial Performance (revenue and expenditure) for 1st Quarter ended 30 September 2014 (Figures Finalised as at 2014/10/30)</t>
  </si>
  <si>
    <t>Limpopo: Mookgopong(LIM364) - Table C4 Quarterly Budget Statement - Financial Performance (revenue and expenditure) for 1st Quarter ended 30 September 2014 (Figures Finalised as at 2014/10/30)</t>
  </si>
  <si>
    <t>Limpopo: Modimolle(LIM365) - Table C4 Quarterly Budget Statement - Financial Performance (revenue and expenditure) for 1st Quarter ended 30 September 2014 (Figures Finalised as at 2014/10/30)</t>
  </si>
  <si>
    <t>Limpopo: Bela Bela(LIM366) - Table C4 Quarterly Budget Statement - Financial Performance (revenue and expenditure) for 1st Quarter ended 30 September 2014 (Figures Finalised as at 2014/10/30)</t>
  </si>
  <si>
    <t>Limpopo: Mogalakwena(LIM367) - Table C4 Quarterly Budget Statement - Financial Performance (revenue and expenditure) for 1st Quarter ended 30 September 2014 (Figures Finalised as at 2014/10/30)</t>
  </si>
  <si>
    <t>Limpopo: Waterberg(DC36) - Table C4 Quarterly Budget Statement - Financial Performance (revenue and expenditure) for 1st Quarter ended 30 September 2014 (Figures Finalised as at 2014/10/30)</t>
  </si>
  <si>
    <t>Limpopo: Ephraim Mogale(LIM471) - Table C4 Quarterly Budget Statement - Financial Performance (revenue and expenditure) for 1st Quarter ended 30 September 2014 (Figures Finalised as at 2014/10/30)</t>
  </si>
  <si>
    <t>Limpopo: Elias Motsoaledi(LIM472) - Table C4 Quarterly Budget Statement - Financial Performance (revenue and expenditure) for 1st Quarter ended 30 September 2014 (Figures Finalised as at 2014/10/30)</t>
  </si>
  <si>
    <t>Limpopo: Makhuduthamaga(LIM473) - Table C4 Quarterly Budget Statement - Financial Performance (revenue and expenditure) for 1st Quarter ended 30 September 2014 (Figures Finalised as at 2014/10/30)</t>
  </si>
  <si>
    <t>Limpopo: Fetakgomo(LIM474) - Table C4 Quarterly Budget Statement - Financial Performance (revenue and expenditure) for 1st Quarter ended 30 September 2014 (Figures Finalised as at 2014/10/30)</t>
  </si>
  <si>
    <t>Limpopo: Greater Tubatse(LIM475) - Table C4 Quarterly Budget Statement - Financial Performance (revenue and expenditure) for 1st Quarter ended 30 September 2014 (Figures Finalised as at 2014/10/30)</t>
  </si>
  <si>
    <t>Limpopo: Sekhukhune(DC47)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</si>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</sst>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27155717</v>
      </c>
      <c r="D5" s="6">
        <v>0</v>
      </c>
      <c r="E5" s="7">
        <v>30000000</v>
      </c>
      <c r="F5" s="8">
        <v>30000000</v>
      </c>
      <c r="G5" s="8">
        <v>2370281</v>
      </c>
      <c r="H5" s="8">
        <v>2395844</v>
      </c>
      <c r="I5" s="8">
        <v>2393138</v>
      </c>
      <c r="J5" s="8">
        <v>7159263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7159263</v>
      </c>
      <c r="X5" s="8">
        <v>8300000</v>
      </c>
      <c r="Y5" s="8">
        <v>-1140737</v>
      </c>
      <c r="Z5" s="2">
        <v>-13.74</v>
      </c>
      <c r="AA5" s="6">
        <v>30000000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-21329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-26996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3878903</v>
      </c>
      <c r="D10" s="6">
        <v>0</v>
      </c>
      <c r="E10" s="7">
        <v>3955000</v>
      </c>
      <c r="F10" s="30">
        <v>3955000</v>
      </c>
      <c r="G10" s="30">
        <v>337389</v>
      </c>
      <c r="H10" s="30">
        <v>339366</v>
      </c>
      <c r="I10" s="30">
        <v>338006</v>
      </c>
      <c r="J10" s="30">
        <v>1014761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1014761</v>
      </c>
      <c r="X10" s="30">
        <v>969583</v>
      </c>
      <c r="Y10" s="30">
        <v>45178</v>
      </c>
      <c r="Z10" s="31">
        <v>4.66</v>
      </c>
      <c r="AA10" s="32">
        <v>3955000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838777</v>
      </c>
      <c r="D12" s="6">
        <v>0</v>
      </c>
      <c r="E12" s="7">
        <v>726840</v>
      </c>
      <c r="F12" s="8">
        <v>726840</v>
      </c>
      <c r="G12" s="8">
        <v>77329</v>
      </c>
      <c r="H12" s="8">
        <v>107667</v>
      </c>
      <c r="I12" s="8">
        <v>60460</v>
      </c>
      <c r="J12" s="8">
        <v>245456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245456</v>
      </c>
      <c r="X12" s="8">
        <v>180000</v>
      </c>
      <c r="Y12" s="8">
        <v>65456</v>
      </c>
      <c r="Z12" s="2">
        <v>36.36</v>
      </c>
      <c r="AA12" s="6">
        <v>726840</v>
      </c>
    </row>
    <row r="13" spans="1:27" ht="13.5">
      <c r="A13" s="27" t="s">
        <v>40</v>
      </c>
      <c r="B13" s="33"/>
      <c r="C13" s="6">
        <v>5784133</v>
      </c>
      <c r="D13" s="6">
        <v>0</v>
      </c>
      <c r="E13" s="7">
        <v>5500000</v>
      </c>
      <c r="F13" s="8">
        <v>5500000</v>
      </c>
      <c r="G13" s="8">
        <v>576353</v>
      </c>
      <c r="H13" s="8">
        <v>564175</v>
      </c>
      <c r="I13" s="8">
        <v>728622</v>
      </c>
      <c r="J13" s="8">
        <v>1869150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1869150</v>
      </c>
      <c r="X13" s="8">
        <v>1398333</v>
      </c>
      <c r="Y13" s="8">
        <v>470817</v>
      </c>
      <c r="Z13" s="2">
        <v>33.67</v>
      </c>
      <c r="AA13" s="6">
        <v>5500000</v>
      </c>
    </row>
    <row r="14" spans="1:27" ht="13.5">
      <c r="A14" s="27" t="s">
        <v>41</v>
      </c>
      <c r="B14" s="33"/>
      <c r="C14" s="6">
        <v>7293177</v>
      </c>
      <c r="D14" s="6">
        <v>0</v>
      </c>
      <c r="E14" s="7">
        <v>11500000</v>
      </c>
      <c r="F14" s="8">
        <v>11500000</v>
      </c>
      <c r="G14" s="8">
        <v>1080586</v>
      </c>
      <c r="H14" s="8">
        <v>1142901</v>
      </c>
      <c r="I14" s="8">
        <v>1036187</v>
      </c>
      <c r="J14" s="8">
        <v>3259674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3259674</v>
      </c>
      <c r="X14" s="8">
        <v>2874000</v>
      </c>
      <c r="Y14" s="8">
        <v>385674</v>
      </c>
      <c r="Z14" s="2">
        <v>13.42</v>
      </c>
      <c r="AA14" s="6">
        <v>11500000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71373</v>
      </c>
      <c r="D16" s="6">
        <v>0</v>
      </c>
      <c r="E16" s="7">
        <v>47000</v>
      </c>
      <c r="F16" s="8">
        <v>47000</v>
      </c>
      <c r="G16" s="8">
        <v>3069</v>
      </c>
      <c r="H16" s="8">
        <v>2965</v>
      </c>
      <c r="I16" s="8">
        <v>16009</v>
      </c>
      <c r="J16" s="8">
        <v>22043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22043</v>
      </c>
      <c r="X16" s="8">
        <v>8916</v>
      </c>
      <c r="Y16" s="8">
        <v>13127</v>
      </c>
      <c r="Z16" s="2">
        <v>147.23</v>
      </c>
      <c r="AA16" s="6">
        <v>47000</v>
      </c>
    </row>
    <row r="17" spans="1:27" ht="13.5">
      <c r="A17" s="27" t="s">
        <v>44</v>
      </c>
      <c r="B17" s="33"/>
      <c r="C17" s="6">
        <v>3683193</v>
      </c>
      <c r="D17" s="6">
        <v>0</v>
      </c>
      <c r="E17" s="7">
        <v>5100000</v>
      </c>
      <c r="F17" s="8">
        <v>5100000</v>
      </c>
      <c r="G17" s="8">
        <v>1184468</v>
      </c>
      <c r="H17" s="8">
        <v>61046</v>
      </c>
      <c r="I17" s="8">
        <v>308019</v>
      </c>
      <c r="J17" s="8">
        <v>1553533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1553533</v>
      </c>
      <c r="X17" s="8">
        <v>1255000</v>
      </c>
      <c r="Y17" s="8">
        <v>298533</v>
      </c>
      <c r="Z17" s="2">
        <v>23.79</v>
      </c>
      <c r="AA17" s="6">
        <v>5100000</v>
      </c>
    </row>
    <row r="18" spans="1:27" ht="13.5">
      <c r="A18" s="29" t="s">
        <v>45</v>
      </c>
      <c r="B18" s="28"/>
      <c r="C18" s="6">
        <v>324657</v>
      </c>
      <c r="D18" s="6">
        <v>0</v>
      </c>
      <c r="E18" s="7">
        <v>400000</v>
      </c>
      <c r="F18" s="8">
        <v>400000</v>
      </c>
      <c r="G18" s="8">
        <v>0</v>
      </c>
      <c r="H18" s="8">
        <v>0</v>
      </c>
      <c r="I18" s="8">
        <v>1638</v>
      </c>
      <c r="J18" s="8">
        <v>1638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1638</v>
      </c>
      <c r="X18" s="8">
        <v>0</v>
      </c>
      <c r="Y18" s="8">
        <v>1638</v>
      </c>
      <c r="Z18" s="2">
        <v>0</v>
      </c>
      <c r="AA18" s="6">
        <v>400000</v>
      </c>
    </row>
    <row r="19" spans="1:27" ht="13.5">
      <c r="A19" s="27" t="s">
        <v>46</v>
      </c>
      <c r="B19" s="33"/>
      <c r="C19" s="6">
        <v>151384638</v>
      </c>
      <c r="D19" s="6">
        <v>0</v>
      </c>
      <c r="E19" s="7">
        <v>178190000</v>
      </c>
      <c r="F19" s="8">
        <v>178190000</v>
      </c>
      <c r="G19" s="8">
        <v>70401000</v>
      </c>
      <c r="H19" s="8">
        <v>1526000</v>
      </c>
      <c r="I19" s="8">
        <v>0</v>
      </c>
      <c r="J19" s="8">
        <v>71927000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71927000</v>
      </c>
      <c r="X19" s="8">
        <v>59396000</v>
      </c>
      <c r="Y19" s="8">
        <v>12531000</v>
      </c>
      <c r="Z19" s="2">
        <v>21.1</v>
      </c>
      <c r="AA19" s="6">
        <v>178190000</v>
      </c>
    </row>
    <row r="20" spans="1:27" ht="13.5">
      <c r="A20" s="27" t="s">
        <v>47</v>
      </c>
      <c r="B20" s="33"/>
      <c r="C20" s="6">
        <v>1221746</v>
      </c>
      <c r="D20" s="6">
        <v>0</v>
      </c>
      <c r="E20" s="7">
        <v>4391107</v>
      </c>
      <c r="F20" s="30">
        <v>4391107</v>
      </c>
      <c r="G20" s="30">
        <v>82847</v>
      </c>
      <c r="H20" s="30">
        <v>-341389</v>
      </c>
      <c r="I20" s="30">
        <v>-218231</v>
      </c>
      <c r="J20" s="30">
        <v>-476773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-476773</v>
      </c>
      <c r="X20" s="30">
        <v>1214583</v>
      </c>
      <c r="Y20" s="30">
        <v>-1691356</v>
      </c>
      <c r="Z20" s="31">
        <v>-139.25</v>
      </c>
      <c r="AA20" s="32">
        <v>4391107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500000</v>
      </c>
      <c r="F21" s="8">
        <v>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201587989</v>
      </c>
      <c r="D22" s="37">
        <f>SUM(D5:D21)</f>
        <v>0</v>
      </c>
      <c r="E22" s="38">
        <f t="shared" si="0"/>
        <v>240309947</v>
      </c>
      <c r="F22" s="39">
        <f t="shared" si="0"/>
        <v>240309947</v>
      </c>
      <c r="G22" s="39">
        <f t="shared" si="0"/>
        <v>76113322</v>
      </c>
      <c r="H22" s="39">
        <f t="shared" si="0"/>
        <v>5798575</v>
      </c>
      <c r="I22" s="39">
        <f t="shared" si="0"/>
        <v>4663848</v>
      </c>
      <c r="J22" s="39">
        <f t="shared" si="0"/>
        <v>86575745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86575745</v>
      </c>
      <c r="X22" s="39">
        <f t="shared" si="0"/>
        <v>75596415</v>
      </c>
      <c r="Y22" s="39">
        <f t="shared" si="0"/>
        <v>10979330</v>
      </c>
      <c r="Z22" s="40">
        <f>+IF(X22&lt;&gt;0,+(Y22/X22)*100,0)</f>
        <v>14.523611999325631</v>
      </c>
      <c r="AA22" s="37">
        <f>SUM(AA5:AA21)</f>
        <v>240309947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89400044</v>
      </c>
      <c r="D25" s="6">
        <v>0</v>
      </c>
      <c r="E25" s="7">
        <v>94994660</v>
      </c>
      <c r="F25" s="8">
        <v>94994660</v>
      </c>
      <c r="G25" s="8">
        <v>7609552</v>
      </c>
      <c r="H25" s="8">
        <v>7433092</v>
      </c>
      <c r="I25" s="8">
        <v>7390711</v>
      </c>
      <c r="J25" s="8">
        <v>22433355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22433355</v>
      </c>
      <c r="X25" s="8">
        <v>22916000</v>
      </c>
      <c r="Y25" s="8">
        <v>-482645</v>
      </c>
      <c r="Z25" s="2">
        <v>-2.11</v>
      </c>
      <c r="AA25" s="6">
        <v>94994660</v>
      </c>
    </row>
    <row r="26" spans="1:27" ht="13.5">
      <c r="A26" s="29" t="s">
        <v>52</v>
      </c>
      <c r="B26" s="28"/>
      <c r="C26" s="6">
        <v>16980056</v>
      </c>
      <c r="D26" s="6">
        <v>0</v>
      </c>
      <c r="E26" s="7">
        <v>16944916</v>
      </c>
      <c r="F26" s="8">
        <v>16944916</v>
      </c>
      <c r="G26" s="8">
        <v>1351579</v>
      </c>
      <c r="H26" s="8">
        <v>1351579</v>
      </c>
      <c r="I26" s="8">
        <v>1415911</v>
      </c>
      <c r="J26" s="8">
        <v>4119069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4119069</v>
      </c>
      <c r="X26" s="8">
        <v>4236000</v>
      </c>
      <c r="Y26" s="8">
        <v>-116931</v>
      </c>
      <c r="Z26" s="2">
        <v>-2.76</v>
      </c>
      <c r="AA26" s="6">
        <v>16944916</v>
      </c>
    </row>
    <row r="27" spans="1:27" ht="13.5">
      <c r="A27" s="29" t="s">
        <v>53</v>
      </c>
      <c r="B27" s="28"/>
      <c r="C27" s="6">
        <v>28449727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20000000</v>
      </c>
    </row>
    <row r="28" spans="1:27" ht="13.5">
      <c r="A28" s="29" t="s">
        <v>54</v>
      </c>
      <c r="B28" s="28"/>
      <c r="C28" s="6">
        <v>22503056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30000000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110500</v>
      </c>
      <c r="Y29" s="8">
        <v>-110500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14690113</v>
      </c>
      <c r="D31" s="6">
        <v>0</v>
      </c>
      <c r="E31" s="7">
        <v>7555000</v>
      </c>
      <c r="F31" s="8">
        <v>7555000</v>
      </c>
      <c r="G31" s="8">
        <v>160544</v>
      </c>
      <c r="H31" s="8">
        <v>42909</v>
      </c>
      <c r="I31" s="8">
        <v>938521</v>
      </c>
      <c r="J31" s="8">
        <v>1141974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1141974</v>
      </c>
      <c r="X31" s="8">
        <v>1874583</v>
      </c>
      <c r="Y31" s="8">
        <v>-732609</v>
      </c>
      <c r="Z31" s="2">
        <v>-39.08</v>
      </c>
      <c r="AA31" s="6">
        <v>7555000</v>
      </c>
    </row>
    <row r="32" spans="1:27" ht="13.5">
      <c r="A32" s="29" t="s">
        <v>58</v>
      </c>
      <c r="B32" s="28"/>
      <c r="C32" s="6">
        <v>426898</v>
      </c>
      <c r="D32" s="6">
        <v>0</v>
      </c>
      <c r="E32" s="7">
        <v>12050000</v>
      </c>
      <c r="F32" s="8">
        <v>12050000</v>
      </c>
      <c r="G32" s="8">
        <v>600298</v>
      </c>
      <c r="H32" s="8">
        <v>117633</v>
      </c>
      <c r="I32" s="8">
        <v>599727</v>
      </c>
      <c r="J32" s="8">
        <v>1317658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1317658</v>
      </c>
      <c r="X32" s="8">
        <v>3015166</v>
      </c>
      <c r="Y32" s="8">
        <v>-1697508</v>
      </c>
      <c r="Z32" s="2">
        <v>-56.3</v>
      </c>
      <c r="AA32" s="6">
        <v>12050000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47457548</v>
      </c>
      <c r="D34" s="6">
        <v>0</v>
      </c>
      <c r="E34" s="7">
        <v>53893874</v>
      </c>
      <c r="F34" s="8">
        <v>53893874</v>
      </c>
      <c r="G34" s="8">
        <v>2940667</v>
      </c>
      <c r="H34" s="8">
        <v>3987131</v>
      </c>
      <c r="I34" s="8">
        <v>3556176</v>
      </c>
      <c r="J34" s="8">
        <v>10483974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10483974</v>
      </c>
      <c r="X34" s="8">
        <v>13307333</v>
      </c>
      <c r="Y34" s="8">
        <v>-2823359</v>
      </c>
      <c r="Z34" s="2">
        <v>-21.22</v>
      </c>
      <c r="AA34" s="6">
        <v>53893874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219907442</v>
      </c>
      <c r="D36" s="37">
        <f>SUM(D25:D35)</f>
        <v>0</v>
      </c>
      <c r="E36" s="38">
        <f t="shared" si="1"/>
        <v>235438450</v>
      </c>
      <c r="F36" s="39">
        <f t="shared" si="1"/>
        <v>235438450</v>
      </c>
      <c r="G36" s="39">
        <f t="shared" si="1"/>
        <v>12662640</v>
      </c>
      <c r="H36" s="39">
        <f t="shared" si="1"/>
        <v>12932344</v>
      </c>
      <c r="I36" s="39">
        <f t="shared" si="1"/>
        <v>13901046</v>
      </c>
      <c r="J36" s="39">
        <f t="shared" si="1"/>
        <v>39496030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39496030</v>
      </c>
      <c r="X36" s="39">
        <f t="shared" si="1"/>
        <v>45459582</v>
      </c>
      <c r="Y36" s="39">
        <f t="shared" si="1"/>
        <v>-5963552</v>
      </c>
      <c r="Z36" s="40">
        <f>+IF(X36&lt;&gt;0,+(Y36/X36)*100,0)</f>
        <v>-13.118360833146244</v>
      </c>
      <c r="AA36" s="37">
        <f>SUM(AA25:AA35)</f>
        <v>235438450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-18319453</v>
      </c>
      <c r="D38" s="50">
        <f>+D22-D36</f>
        <v>0</v>
      </c>
      <c r="E38" s="51">
        <f t="shared" si="2"/>
        <v>4871497</v>
      </c>
      <c r="F38" s="52">
        <f t="shared" si="2"/>
        <v>4871497</v>
      </c>
      <c r="G38" s="52">
        <f t="shared" si="2"/>
        <v>63450682</v>
      </c>
      <c r="H38" s="52">
        <f t="shared" si="2"/>
        <v>-7133769</v>
      </c>
      <c r="I38" s="52">
        <f t="shared" si="2"/>
        <v>-9237198</v>
      </c>
      <c r="J38" s="52">
        <f t="shared" si="2"/>
        <v>47079715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47079715</v>
      </c>
      <c r="X38" s="52">
        <f>IF(F22=F36,0,X22-X36)</f>
        <v>30136833</v>
      </c>
      <c r="Y38" s="52">
        <f t="shared" si="2"/>
        <v>16942882</v>
      </c>
      <c r="Z38" s="53">
        <f>+IF(X38&lt;&gt;0,+(Y38/X38)*100,0)</f>
        <v>56.21984898014997</v>
      </c>
      <c r="AA38" s="50">
        <f>+AA22-AA36</f>
        <v>4871497</v>
      </c>
    </row>
    <row r="39" spans="1:27" ht="13.5">
      <c r="A39" s="27" t="s">
        <v>64</v>
      </c>
      <c r="B39" s="33"/>
      <c r="C39" s="6">
        <v>64626290</v>
      </c>
      <c r="D39" s="6">
        <v>0</v>
      </c>
      <c r="E39" s="7">
        <v>66046000</v>
      </c>
      <c r="F39" s="8">
        <v>66046000</v>
      </c>
      <c r="G39" s="8">
        <v>35678000</v>
      </c>
      <c r="H39" s="8">
        <v>0</v>
      </c>
      <c r="I39" s="8">
        <v>2500000</v>
      </c>
      <c r="J39" s="8">
        <v>38178000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38178000</v>
      </c>
      <c r="X39" s="8">
        <v>15500000</v>
      </c>
      <c r="Y39" s="8">
        <v>22678000</v>
      </c>
      <c r="Z39" s="2">
        <v>146.31</v>
      </c>
      <c r="AA39" s="6">
        <v>66046000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46306837</v>
      </c>
      <c r="D42" s="59">
        <f>SUM(D38:D41)</f>
        <v>0</v>
      </c>
      <c r="E42" s="60">
        <f t="shared" si="3"/>
        <v>70917497</v>
      </c>
      <c r="F42" s="61">
        <f t="shared" si="3"/>
        <v>70917497</v>
      </c>
      <c r="G42" s="61">
        <f t="shared" si="3"/>
        <v>99128682</v>
      </c>
      <c r="H42" s="61">
        <f t="shared" si="3"/>
        <v>-7133769</v>
      </c>
      <c r="I42" s="61">
        <f t="shared" si="3"/>
        <v>-6737198</v>
      </c>
      <c r="J42" s="61">
        <f t="shared" si="3"/>
        <v>85257715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85257715</v>
      </c>
      <c r="X42" s="61">
        <f t="shared" si="3"/>
        <v>45636833</v>
      </c>
      <c r="Y42" s="61">
        <f t="shared" si="3"/>
        <v>39620882</v>
      </c>
      <c r="Z42" s="62">
        <f>+IF(X42&lt;&gt;0,+(Y42/X42)*100,0)</f>
        <v>86.81777282836431</v>
      </c>
      <c r="AA42" s="59">
        <f>SUM(AA38:AA41)</f>
        <v>70917497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46306837</v>
      </c>
      <c r="D44" s="67">
        <f>+D42-D43</f>
        <v>0</v>
      </c>
      <c r="E44" s="68">
        <f t="shared" si="4"/>
        <v>70917497</v>
      </c>
      <c r="F44" s="69">
        <f t="shared" si="4"/>
        <v>70917497</v>
      </c>
      <c r="G44" s="69">
        <f t="shared" si="4"/>
        <v>99128682</v>
      </c>
      <c r="H44" s="69">
        <f t="shared" si="4"/>
        <v>-7133769</v>
      </c>
      <c r="I44" s="69">
        <f t="shared" si="4"/>
        <v>-6737198</v>
      </c>
      <c r="J44" s="69">
        <f t="shared" si="4"/>
        <v>85257715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85257715</v>
      </c>
      <c r="X44" s="69">
        <f t="shared" si="4"/>
        <v>45636833</v>
      </c>
      <c r="Y44" s="69">
        <f t="shared" si="4"/>
        <v>39620882</v>
      </c>
      <c r="Z44" s="70">
        <f>+IF(X44&lt;&gt;0,+(Y44/X44)*100,0)</f>
        <v>86.81777282836431</v>
      </c>
      <c r="AA44" s="67">
        <f>+AA42-AA43</f>
        <v>70917497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46306837</v>
      </c>
      <c r="D46" s="59">
        <f>SUM(D44:D45)</f>
        <v>0</v>
      </c>
      <c r="E46" s="60">
        <f t="shared" si="5"/>
        <v>70917497</v>
      </c>
      <c r="F46" s="61">
        <f t="shared" si="5"/>
        <v>70917497</v>
      </c>
      <c r="G46" s="61">
        <f t="shared" si="5"/>
        <v>99128682</v>
      </c>
      <c r="H46" s="61">
        <f t="shared" si="5"/>
        <v>-7133769</v>
      </c>
      <c r="I46" s="61">
        <f t="shared" si="5"/>
        <v>-6737198</v>
      </c>
      <c r="J46" s="61">
        <f t="shared" si="5"/>
        <v>85257715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85257715</v>
      </c>
      <c r="X46" s="61">
        <f t="shared" si="5"/>
        <v>45636833</v>
      </c>
      <c r="Y46" s="61">
        <f t="shared" si="5"/>
        <v>39620882</v>
      </c>
      <c r="Z46" s="62">
        <f>+IF(X46&lt;&gt;0,+(Y46/X46)*100,0)</f>
        <v>86.81777282836431</v>
      </c>
      <c r="AA46" s="59">
        <f>SUM(AA44:AA45)</f>
        <v>70917497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46306837</v>
      </c>
      <c r="D48" s="75">
        <f>SUM(D46:D47)</f>
        <v>0</v>
      </c>
      <c r="E48" s="76">
        <f t="shared" si="6"/>
        <v>70917497</v>
      </c>
      <c r="F48" s="77">
        <f t="shared" si="6"/>
        <v>70917497</v>
      </c>
      <c r="G48" s="77">
        <f t="shared" si="6"/>
        <v>99128682</v>
      </c>
      <c r="H48" s="78">
        <f t="shared" si="6"/>
        <v>-7133769</v>
      </c>
      <c r="I48" s="78">
        <f t="shared" si="6"/>
        <v>-6737198</v>
      </c>
      <c r="J48" s="78">
        <f t="shared" si="6"/>
        <v>85257715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85257715</v>
      </c>
      <c r="X48" s="78">
        <f t="shared" si="6"/>
        <v>45636833</v>
      </c>
      <c r="Y48" s="78">
        <f t="shared" si="6"/>
        <v>39620882</v>
      </c>
      <c r="Z48" s="79">
        <f>+IF(X48&lt;&gt;0,+(Y48/X48)*100,0)</f>
        <v>86.81777282836431</v>
      </c>
      <c r="AA48" s="80">
        <f>SUM(AA46:AA47)</f>
        <v>70917497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28509751</v>
      </c>
      <c r="D5" s="6">
        <v>0</v>
      </c>
      <c r="E5" s="7">
        <v>35311000</v>
      </c>
      <c r="F5" s="8">
        <v>35311000</v>
      </c>
      <c r="G5" s="8">
        <v>2782000</v>
      </c>
      <c r="H5" s="8">
        <v>3258970</v>
      </c>
      <c r="I5" s="8">
        <v>3512500</v>
      </c>
      <c r="J5" s="8">
        <v>9553470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9553470</v>
      </c>
      <c r="X5" s="8">
        <v>9859000</v>
      </c>
      <c r="Y5" s="8">
        <v>-305530</v>
      </c>
      <c r="Z5" s="2">
        <v>-3.1</v>
      </c>
      <c r="AA5" s="6">
        <v>35311000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231149603</v>
      </c>
      <c r="D7" s="6">
        <v>0</v>
      </c>
      <c r="E7" s="7">
        <v>256416000</v>
      </c>
      <c r="F7" s="8">
        <v>256416000</v>
      </c>
      <c r="G7" s="8">
        <v>17840000</v>
      </c>
      <c r="H7" s="8">
        <v>11551000</v>
      </c>
      <c r="I7" s="8">
        <v>21167302</v>
      </c>
      <c r="J7" s="8">
        <v>50558302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50558302</v>
      </c>
      <c r="X7" s="8">
        <v>60874000</v>
      </c>
      <c r="Y7" s="8">
        <v>-10315698</v>
      </c>
      <c r="Z7" s="2">
        <v>-16.95</v>
      </c>
      <c r="AA7" s="6">
        <v>256416000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6851821</v>
      </c>
      <c r="D10" s="6">
        <v>0</v>
      </c>
      <c r="E10" s="7">
        <v>7713000</v>
      </c>
      <c r="F10" s="30">
        <v>7713000</v>
      </c>
      <c r="G10" s="30">
        <v>647000</v>
      </c>
      <c r="H10" s="30">
        <v>666726</v>
      </c>
      <c r="I10" s="30">
        <v>583697</v>
      </c>
      <c r="J10" s="30">
        <v>1897423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1897423</v>
      </c>
      <c r="X10" s="30">
        <v>1768000</v>
      </c>
      <c r="Y10" s="30">
        <v>129423</v>
      </c>
      <c r="Z10" s="31">
        <v>7.32</v>
      </c>
      <c r="AA10" s="32">
        <v>7713000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505003</v>
      </c>
      <c r="D12" s="6">
        <v>0</v>
      </c>
      <c r="E12" s="7">
        <v>258000</v>
      </c>
      <c r="F12" s="8">
        <v>258000</v>
      </c>
      <c r="G12" s="8">
        <v>32000</v>
      </c>
      <c r="H12" s="8">
        <v>34538</v>
      </c>
      <c r="I12" s="8">
        <v>19962</v>
      </c>
      <c r="J12" s="8">
        <v>86500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86500</v>
      </c>
      <c r="X12" s="8">
        <v>97000</v>
      </c>
      <c r="Y12" s="8">
        <v>-10500</v>
      </c>
      <c r="Z12" s="2">
        <v>-10.82</v>
      </c>
      <c r="AA12" s="6">
        <v>258000</v>
      </c>
    </row>
    <row r="13" spans="1:27" ht="13.5">
      <c r="A13" s="27" t="s">
        <v>40</v>
      </c>
      <c r="B13" s="33"/>
      <c r="C13" s="6">
        <v>2044866</v>
      </c>
      <c r="D13" s="6">
        <v>0</v>
      </c>
      <c r="E13" s="7">
        <v>1734000</v>
      </c>
      <c r="F13" s="8">
        <v>1734000</v>
      </c>
      <c r="G13" s="8">
        <v>0</v>
      </c>
      <c r="H13" s="8">
        <v>0</v>
      </c>
      <c r="I13" s="8">
        <v>415709</v>
      </c>
      <c r="J13" s="8">
        <v>415709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415709</v>
      </c>
      <c r="X13" s="8">
        <v>487000</v>
      </c>
      <c r="Y13" s="8">
        <v>-71291</v>
      </c>
      <c r="Z13" s="2">
        <v>-14.64</v>
      </c>
      <c r="AA13" s="6">
        <v>1734000</v>
      </c>
    </row>
    <row r="14" spans="1:27" ht="13.5">
      <c r="A14" s="27" t="s">
        <v>41</v>
      </c>
      <c r="B14" s="33"/>
      <c r="C14" s="6">
        <v>13006579</v>
      </c>
      <c r="D14" s="6">
        <v>0</v>
      </c>
      <c r="E14" s="7">
        <v>20439000</v>
      </c>
      <c r="F14" s="8">
        <v>20439000</v>
      </c>
      <c r="G14" s="8">
        <v>884000</v>
      </c>
      <c r="H14" s="8">
        <v>402776</v>
      </c>
      <c r="I14" s="8">
        <v>846416</v>
      </c>
      <c r="J14" s="8">
        <v>2133192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2133192</v>
      </c>
      <c r="X14" s="8">
        <v>4902000</v>
      </c>
      <c r="Y14" s="8">
        <v>-2768808</v>
      </c>
      <c r="Z14" s="2">
        <v>-56.48</v>
      </c>
      <c r="AA14" s="6">
        <v>20439000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1460989</v>
      </c>
      <c r="D16" s="6">
        <v>0</v>
      </c>
      <c r="E16" s="7">
        <v>3118000</v>
      </c>
      <c r="F16" s="8">
        <v>3118000</v>
      </c>
      <c r="G16" s="8">
        <v>149000</v>
      </c>
      <c r="H16" s="8">
        <v>128932</v>
      </c>
      <c r="I16" s="8">
        <v>71272</v>
      </c>
      <c r="J16" s="8">
        <v>349204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349204</v>
      </c>
      <c r="X16" s="8">
        <v>763000</v>
      </c>
      <c r="Y16" s="8">
        <v>-413796</v>
      </c>
      <c r="Z16" s="2">
        <v>-54.23</v>
      </c>
      <c r="AA16" s="6">
        <v>3118000</v>
      </c>
    </row>
    <row r="17" spans="1:27" ht="13.5">
      <c r="A17" s="27" t="s">
        <v>44</v>
      </c>
      <c r="B17" s="33"/>
      <c r="C17" s="6">
        <v>11077738</v>
      </c>
      <c r="D17" s="6">
        <v>0</v>
      </c>
      <c r="E17" s="7">
        <v>13986000</v>
      </c>
      <c r="F17" s="8">
        <v>13986000</v>
      </c>
      <c r="G17" s="8">
        <v>944000</v>
      </c>
      <c r="H17" s="8">
        <v>496253</v>
      </c>
      <c r="I17" s="8">
        <v>1283604</v>
      </c>
      <c r="J17" s="8">
        <v>2723857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2723857</v>
      </c>
      <c r="X17" s="8">
        <v>3233000</v>
      </c>
      <c r="Y17" s="8">
        <v>-509143</v>
      </c>
      <c r="Z17" s="2">
        <v>-15.75</v>
      </c>
      <c r="AA17" s="6">
        <v>13986000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262490367</v>
      </c>
      <c r="D19" s="6">
        <v>0</v>
      </c>
      <c r="E19" s="7">
        <v>291305000</v>
      </c>
      <c r="F19" s="8">
        <v>291305000</v>
      </c>
      <c r="G19" s="8">
        <v>113858000</v>
      </c>
      <c r="H19" s="8">
        <v>0</v>
      </c>
      <c r="I19" s="8">
        <v>0</v>
      </c>
      <c r="J19" s="8">
        <v>113858000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113858000</v>
      </c>
      <c r="X19" s="8">
        <v>123795260</v>
      </c>
      <c r="Y19" s="8">
        <v>-9937260</v>
      </c>
      <c r="Z19" s="2">
        <v>-8.03</v>
      </c>
      <c r="AA19" s="6">
        <v>291305000</v>
      </c>
    </row>
    <row r="20" spans="1:27" ht="13.5">
      <c r="A20" s="27" t="s">
        <v>47</v>
      </c>
      <c r="B20" s="33"/>
      <c r="C20" s="6">
        <v>12357533</v>
      </c>
      <c r="D20" s="6">
        <v>0</v>
      </c>
      <c r="E20" s="7">
        <v>25942000</v>
      </c>
      <c r="F20" s="30">
        <v>25942000</v>
      </c>
      <c r="G20" s="30">
        <v>7797841</v>
      </c>
      <c r="H20" s="30">
        <v>204642</v>
      </c>
      <c r="I20" s="30">
        <v>163193</v>
      </c>
      <c r="J20" s="30">
        <v>8165676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8165676</v>
      </c>
      <c r="X20" s="30">
        <v>6367000</v>
      </c>
      <c r="Y20" s="30">
        <v>1798676</v>
      </c>
      <c r="Z20" s="31">
        <v>28.25</v>
      </c>
      <c r="AA20" s="32">
        <v>25942000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569454250</v>
      </c>
      <c r="D22" s="37">
        <f>SUM(D5:D21)</f>
        <v>0</v>
      </c>
      <c r="E22" s="38">
        <f t="shared" si="0"/>
        <v>656222000</v>
      </c>
      <c r="F22" s="39">
        <f t="shared" si="0"/>
        <v>656222000</v>
      </c>
      <c r="G22" s="39">
        <f t="shared" si="0"/>
        <v>144933841</v>
      </c>
      <c r="H22" s="39">
        <f t="shared" si="0"/>
        <v>16743837</v>
      </c>
      <c r="I22" s="39">
        <f t="shared" si="0"/>
        <v>28063655</v>
      </c>
      <c r="J22" s="39">
        <f t="shared" si="0"/>
        <v>189741333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189741333</v>
      </c>
      <c r="X22" s="39">
        <f t="shared" si="0"/>
        <v>212145260</v>
      </c>
      <c r="Y22" s="39">
        <f t="shared" si="0"/>
        <v>-22403927</v>
      </c>
      <c r="Z22" s="40">
        <f>+IF(X22&lt;&gt;0,+(Y22/X22)*100,0)</f>
        <v>-10.560654053736576</v>
      </c>
      <c r="AA22" s="37">
        <f>SUM(AA5:AA21)</f>
        <v>656222000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198567060</v>
      </c>
      <c r="D25" s="6">
        <v>0</v>
      </c>
      <c r="E25" s="7">
        <v>228090000</v>
      </c>
      <c r="F25" s="8">
        <v>228090000</v>
      </c>
      <c r="G25" s="8">
        <v>17477000</v>
      </c>
      <c r="H25" s="8">
        <v>17198000</v>
      </c>
      <c r="I25" s="8">
        <v>18337000</v>
      </c>
      <c r="J25" s="8">
        <v>53012000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53012000</v>
      </c>
      <c r="X25" s="8">
        <v>53752000</v>
      </c>
      <c r="Y25" s="8">
        <v>-740000</v>
      </c>
      <c r="Z25" s="2">
        <v>-1.38</v>
      </c>
      <c r="AA25" s="6">
        <v>228090000</v>
      </c>
    </row>
    <row r="26" spans="1:27" ht="13.5">
      <c r="A26" s="29" t="s">
        <v>52</v>
      </c>
      <c r="B26" s="28"/>
      <c r="C26" s="6">
        <v>20781673</v>
      </c>
      <c r="D26" s="6">
        <v>0</v>
      </c>
      <c r="E26" s="7">
        <v>20675000</v>
      </c>
      <c r="F26" s="8">
        <v>20675000</v>
      </c>
      <c r="G26" s="8">
        <v>1733000</v>
      </c>
      <c r="H26" s="8">
        <v>1732533</v>
      </c>
      <c r="I26" s="8">
        <v>1732533</v>
      </c>
      <c r="J26" s="8">
        <v>5198066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5198066</v>
      </c>
      <c r="X26" s="8">
        <v>4911700</v>
      </c>
      <c r="Y26" s="8">
        <v>286366</v>
      </c>
      <c r="Z26" s="2">
        <v>5.83</v>
      </c>
      <c r="AA26" s="6">
        <v>20675000</v>
      </c>
    </row>
    <row r="27" spans="1:27" ht="13.5">
      <c r="A27" s="29" t="s">
        <v>53</v>
      </c>
      <c r="B27" s="28"/>
      <c r="C27" s="6">
        <v>12893946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20000000</v>
      </c>
    </row>
    <row r="28" spans="1:27" ht="13.5">
      <c r="A28" s="29" t="s">
        <v>54</v>
      </c>
      <c r="B28" s="28"/>
      <c r="C28" s="6">
        <v>104243423</v>
      </c>
      <c r="D28" s="6">
        <v>0</v>
      </c>
      <c r="E28" s="7">
        <v>145015000</v>
      </c>
      <c r="F28" s="8">
        <v>145015000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145015000</v>
      </c>
    </row>
    <row r="29" spans="1:27" ht="13.5">
      <c r="A29" s="29" t="s">
        <v>55</v>
      </c>
      <c r="B29" s="28"/>
      <c r="C29" s="6">
        <v>5309560</v>
      </c>
      <c r="D29" s="6">
        <v>0</v>
      </c>
      <c r="E29" s="7">
        <v>5859000</v>
      </c>
      <c r="F29" s="8">
        <v>5859000</v>
      </c>
      <c r="G29" s="8">
        <v>0</v>
      </c>
      <c r="H29" s="8">
        <v>1520</v>
      </c>
      <c r="I29" s="8">
        <v>1469</v>
      </c>
      <c r="J29" s="8">
        <v>2989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2989</v>
      </c>
      <c r="X29" s="8">
        <v>1417000</v>
      </c>
      <c r="Y29" s="8">
        <v>-1414011</v>
      </c>
      <c r="Z29" s="2">
        <v>-99.79</v>
      </c>
      <c r="AA29" s="6">
        <v>5859000</v>
      </c>
    </row>
    <row r="30" spans="1:27" ht="13.5">
      <c r="A30" s="29" t="s">
        <v>56</v>
      </c>
      <c r="B30" s="28"/>
      <c r="C30" s="6">
        <v>157753908</v>
      </c>
      <c r="D30" s="6">
        <v>0</v>
      </c>
      <c r="E30" s="7">
        <v>188227000</v>
      </c>
      <c r="F30" s="8">
        <v>188227000</v>
      </c>
      <c r="G30" s="8">
        <v>47687946</v>
      </c>
      <c r="H30" s="8">
        <v>7610292</v>
      </c>
      <c r="I30" s="8">
        <v>7905276</v>
      </c>
      <c r="J30" s="8">
        <v>63203514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63203514</v>
      </c>
      <c r="X30" s="8">
        <v>46803000</v>
      </c>
      <c r="Y30" s="8">
        <v>16400514</v>
      </c>
      <c r="Z30" s="2">
        <v>35.04</v>
      </c>
      <c r="AA30" s="6">
        <v>188227000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155497151</v>
      </c>
      <c r="D34" s="6">
        <v>0</v>
      </c>
      <c r="E34" s="7">
        <v>138403000</v>
      </c>
      <c r="F34" s="8">
        <v>138403000</v>
      </c>
      <c r="G34" s="8">
        <v>34142502</v>
      </c>
      <c r="H34" s="8">
        <v>7323400</v>
      </c>
      <c r="I34" s="8">
        <v>10718000</v>
      </c>
      <c r="J34" s="8">
        <v>52183902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52183902</v>
      </c>
      <c r="X34" s="8">
        <v>34804000</v>
      </c>
      <c r="Y34" s="8">
        <v>17379902</v>
      </c>
      <c r="Z34" s="2">
        <v>49.94</v>
      </c>
      <c r="AA34" s="6">
        <v>138403000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655046721</v>
      </c>
      <c r="D36" s="37">
        <f>SUM(D25:D35)</f>
        <v>0</v>
      </c>
      <c r="E36" s="38">
        <f t="shared" si="1"/>
        <v>746269000</v>
      </c>
      <c r="F36" s="39">
        <f t="shared" si="1"/>
        <v>746269000</v>
      </c>
      <c r="G36" s="39">
        <f t="shared" si="1"/>
        <v>101040448</v>
      </c>
      <c r="H36" s="39">
        <f t="shared" si="1"/>
        <v>33865745</v>
      </c>
      <c r="I36" s="39">
        <f t="shared" si="1"/>
        <v>38694278</v>
      </c>
      <c r="J36" s="39">
        <f t="shared" si="1"/>
        <v>173600471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173600471</v>
      </c>
      <c r="X36" s="39">
        <f t="shared" si="1"/>
        <v>141687700</v>
      </c>
      <c r="Y36" s="39">
        <f t="shared" si="1"/>
        <v>31912771</v>
      </c>
      <c r="Z36" s="40">
        <f>+IF(X36&lt;&gt;0,+(Y36/X36)*100,0)</f>
        <v>22.5233178321054</v>
      </c>
      <c r="AA36" s="37">
        <f>SUM(AA25:AA35)</f>
        <v>746269000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-85592471</v>
      </c>
      <c r="D38" s="50">
        <f>+D22-D36</f>
        <v>0</v>
      </c>
      <c r="E38" s="51">
        <f t="shared" si="2"/>
        <v>-90047000</v>
      </c>
      <c r="F38" s="52">
        <f t="shared" si="2"/>
        <v>-90047000</v>
      </c>
      <c r="G38" s="52">
        <f t="shared" si="2"/>
        <v>43893393</v>
      </c>
      <c r="H38" s="52">
        <f t="shared" si="2"/>
        <v>-17121908</v>
      </c>
      <c r="I38" s="52">
        <f t="shared" si="2"/>
        <v>-10630623</v>
      </c>
      <c r="J38" s="52">
        <f t="shared" si="2"/>
        <v>16140862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16140862</v>
      </c>
      <c r="X38" s="52">
        <f>IF(F22=F36,0,X22-X36)</f>
        <v>70457560</v>
      </c>
      <c r="Y38" s="52">
        <f t="shared" si="2"/>
        <v>-54316698</v>
      </c>
      <c r="Z38" s="53">
        <f>+IF(X38&lt;&gt;0,+(Y38/X38)*100,0)</f>
        <v>-77.09136961314017</v>
      </c>
      <c r="AA38" s="50">
        <f>+AA22-AA36</f>
        <v>-90047000</v>
      </c>
    </row>
    <row r="39" spans="1:27" ht="13.5">
      <c r="A39" s="27" t="s">
        <v>64</v>
      </c>
      <c r="B39" s="33"/>
      <c r="C39" s="6">
        <v>110875624</v>
      </c>
      <c r="D39" s="6">
        <v>0</v>
      </c>
      <c r="E39" s="7">
        <v>114087000</v>
      </c>
      <c r="F39" s="8">
        <v>114087000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67323070</v>
      </c>
      <c r="Y39" s="8">
        <v>-67323070</v>
      </c>
      <c r="Z39" s="2">
        <v>-100</v>
      </c>
      <c r="AA39" s="6">
        <v>114087000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25283153</v>
      </c>
      <c r="D42" s="59">
        <f>SUM(D38:D41)</f>
        <v>0</v>
      </c>
      <c r="E42" s="60">
        <f t="shared" si="3"/>
        <v>24040000</v>
      </c>
      <c r="F42" s="61">
        <f t="shared" si="3"/>
        <v>24040000</v>
      </c>
      <c r="G42" s="61">
        <f t="shared" si="3"/>
        <v>43893393</v>
      </c>
      <c r="H42" s="61">
        <f t="shared" si="3"/>
        <v>-17121908</v>
      </c>
      <c r="I42" s="61">
        <f t="shared" si="3"/>
        <v>-10630623</v>
      </c>
      <c r="J42" s="61">
        <f t="shared" si="3"/>
        <v>16140862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16140862</v>
      </c>
      <c r="X42" s="61">
        <f t="shared" si="3"/>
        <v>137780630</v>
      </c>
      <c r="Y42" s="61">
        <f t="shared" si="3"/>
        <v>-121639768</v>
      </c>
      <c r="Z42" s="62">
        <f>+IF(X42&lt;&gt;0,+(Y42/X42)*100,0)</f>
        <v>-88.28510074311606</v>
      </c>
      <c r="AA42" s="59">
        <f>SUM(AA38:AA41)</f>
        <v>24040000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25283153</v>
      </c>
      <c r="D44" s="67">
        <f>+D42-D43</f>
        <v>0</v>
      </c>
      <c r="E44" s="68">
        <f t="shared" si="4"/>
        <v>24040000</v>
      </c>
      <c r="F44" s="69">
        <f t="shared" si="4"/>
        <v>24040000</v>
      </c>
      <c r="G44" s="69">
        <f t="shared" si="4"/>
        <v>43893393</v>
      </c>
      <c r="H44" s="69">
        <f t="shared" si="4"/>
        <v>-17121908</v>
      </c>
      <c r="I44" s="69">
        <f t="shared" si="4"/>
        <v>-10630623</v>
      </c>
      <c r="J44" s="69">
        <f t="shared" si="4"/>
        <v>16140862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16140862</v>
      </c>
      <c r="X44" s="69">
        <f t="shared" si="4"/>
        <v>137780630</v>
      </c>
      <c r="Y44" s="69">
        <f t="shared" si="4"/>
        <v>-121639768</v>
      </c>
      <c r="Z44" s="70">
        <f>+IF(X44&lt;&gt;0,+(Y44/X44)*100,0)</f>
        <v>-88.28510074311606</v>
      </c>
      <c r="AA44" s="67">
        <f>+AA42-AA43</f>
        <v>24040000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25283153</v>
      </c>
      <c r="D46" s="59">
        <f>SUM(D44:D45)</f>
        <v>0</v>
      </c>
      <c r="E46" s="60">
        <f t="shared" si="5"/>
        <v>24040000</v>
      </c>
      <c r="F46" s="61">
        <f t="shared" si="5"/>
        <v>24040000</v>
      </c>
      <c r="G46" s="61">
        <f t="shared" si="5"/>
        <v>43893393</v>
      </c>
      <c r="H46" s="61">
        <f t="shared" si="5"/>
        <v>-17121908</v>
      </c>
      <c r="I46" s="61">
        <f t="shared" si="5"/>
        <v>-10630623</v>
      </c>
      <c r="J46" s="61">
        <f t="shared" si="5"/>
        <v>16140862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16140862</v>
      </c>
      <c r="X46" s="61">
        <f t="shared" si="5"/>
        <v>137780630</v>
      </c>
      <c r="Y46" s="61">
        <f t="shared" si="5"/>
        <v>-121639768</v>
      </c>
      <c r="Z46" s="62">
        <f>+IF(X46&lt;&gt;0,+(Y46/X46)*100,0)</f>
        <v>-88.28510074311606</v>
      </c>
      <c r="AA46" s="59">
        <f>SUM(AA44:AA45)</f>
        <v>24040000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25283153</v>
      </c>
      <c r="D48" s="75">
        <f>SUM(D46:D47)</f>
        <v>0</v>
      </c>
      <c r="E48" s="76">
        <f t="shared" si="6"/>
        <v>24040000</v>
      </c>
      <c r="F48" s="77">
        <f t="shared" si="6"/>
        <v>24040000</v>
      </c>
      <c r="G48" s="77">
        <f t="shared" si="6"/>
        <v>43893393</v>
      </c>
      <c r="H48" s="78">
        <f t="shared" si="6"/>
        <v>-17121908</v>
      </c>
      <c r="I48" s="78">
        <f t="shared" si="6"/>
        <v>-10630623</v>
      </c>
      <c r="J48" s="78">
        <f t="shared" si="6"/>
        <v>16140862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16140862</v>
      </c>
      <c r="X48" s="78">
        <f t="shared" si="6"/>
        <v>137780630</v>
      </c>
      <c r="Y48" s="78">
        <f t="shared" si="6"/>
        <v>-121639768</v>
      </c>
      <c r="Z48" s="79">
        <f>+IF(X48&lt;&gt;0,+(Y48/X48)*100,0)</f>
        <v>-88.28510074311606</v>
      </c>
      <c r="AA48" s="80">
        <f>SUM(AA46:AA47)</f>
        <v>24040000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20165500</v>
      </c>
      <c r="Y8" s="8">
        <v>-20165500</v>
      </c>
      <c r="Z8" s="2">
        <v>-100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4329000</v>
      </c>
      <c r="Y13" s="8">
        <v>-4329000</v>
      </c>
      <c r="Z13" s="2">
        <v>-100</v>
      </c>
      <c r="AA13" s="6">
        <v>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800549000</v>
      </c>
      <c r="F19" s="8">
        <v>800549000</v>
      </c>
      <c r="G19" s="8">
        <v>39414971</v>
      </c>
      <c r="H19" s="8">
        <v>46943443</v>
      </c>
      <c r="I19" s="8">
        <v>52796082</v>
      </c>
      <c r="J19" s="8">
        <v>139154496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139154496</v>
      </c>
      <c r="X19" s="8">
        <v>253470000</v>
      </c>
      <c r="Y19" s="8">
        <v>-114315504</v>
      </c>
      <c r="Z19" s="2">
        <v>-45.1</v>
      </c>
      <c r="AA19" s="6">
        <v>800549000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26133000</v>
      </c>
      <c r="Y20" s="30">
        <v>-26133000</v>
      </c>
      <c r="Z20" s="31">
        <v>-100</v>
      </c>
      <c r="AA20" s="32">
        <v>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800549000</v>
      </c>
      <c r="F22" s="39">
        <f t="shared" si="0"/>
        <v>800549000</v>
      </c>
      <c r="G22" s="39">
        <f t="shared" si="0"/>
        <v>39414971</v>
      </c>
      <c r="H22" s="39">
        <f t="shared" si="0"/>
        <v>46943443</v>
      </c>
      <c r="I22" s="39">
        <f t="shared" si="0"/>
        <v>52796082</v>
      </c>
      <c r="J22" s="39">
        <f t="shared" si="0"/>
        <v>139154496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139154496</v>
      </c>
      <c r="X22" s="39">
        <f t="shared" si="0"/>
        <v>304097500</v>
      </c>
      <c r="Y22" s="39">
        <f t="shared" si="0"/>
        <v>-164943004</v>
      </c>
      <c r="Z22" s="40">
        <f>+IF(X22&lt;&gt;0,+(Y22/X22)*100,0)</f>
        <v>-54.24017099778854</v>
      </c>
      <c r="AA22" s="37">
        <f>SUM(AA5:AA21)</f>
        <v>800549000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127755561</v>
      </c>
      <c r="F25" s="8">
        <v>127755561</v>
      </c>
      <c r="G25" s="8">
        <v>29246272</v>
      </c>
      <c r="H25" s="8">
        <v>34519045</v>
      </c>
      <c r="I25" s="8">
        <v>32607046</v>
      </c>
      <c r="J25" s="8">
        <v>96372363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96372363</v>
      </c>
      <c r="X25" s="8">
        <v>103086000</v>
      </c>
      <c r="Y25" s="8">
        <v>-6713637</v>
      </c>
      <c r="Z25" s="2">
        <v>-6.51</v>
      </c>
      <c r="AA25" s="6">
        <v>127755561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0</v>
      </c>
      <c r="F26" s="8">
        <v>0</v>
      </c>
      <c r="G26" s="8">
        <v>921573</v>
      </c>
      <c r="H26" s="8">
        <v>783778</v>
      </c>
      <c r="I26" s="8">
        <v>1034138</v>
      </c>
      <c r="J26" s="8">
        <v>2739489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2739489</v>
      </c>
      <c r="X26" s="8">
        <v>2280000</v>
      </c>
      <c r="Y26" s="8">
        <v>459489</v>
      </c>
      <c r="Z26" s="2">
        <v>20.15</v>
      </c>
      <c r="AA26" s="6">
        <v>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825563</v>
      </c>
      <c r="H31" s="8">
        <v>2505276</v>
      </c>
      <c r="I31" s="8">
        <v>5027760</v>
      </c>
      <c r="J31" s="8">
        <v>8358599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8358599</v>
      </c>
      <c r="X31" s="8">
        <v>5950000</v>
      </c>
      <c r="Y31" s="8">
        <v>2408599</v>
      </c>
      <c r="Z31" s="2">
        <v>40.48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672793439</v>
      </c>
      <c r="F34" s="8">
        <v>672793439</v>
      </c>
      <c r="G34" s="8">
        <v>8421563</v>
      </c>
      <c r="H34" s="8">
        <v>9135344</v>
      </c>
      <c r="I34" s="8">
        <v>14127138</v>
      </c>
      <c r="J34" s="8">
        <v>31684045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31684045</v>
      </c>
      <c r="X34" s="8">
        <v>47939000</v>
      </c>
      <c r="Y34" s="8">
        <v>-16254955</v>
      </c>
      <c r="Z34" s="2">
        <v>-33.91</v>
      </c>
      <c r="AA34" s="6">
        <v>672793439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800549000</v>
      </c>
      <c r="F36" s="39">
        <f t="shared" si="1"/>
        <v>800549000</v>
      </c>
      <c r="G36" s="39">
        <f t="shared" si="1"/>
        <v>39414971</v>
      </c>
      <c r="H36" s="39">
        <f t="shared" si="1"/>
        <v>46943443</v>
      </c>
      <c r="I36" s="39">
        <f t="shared" si="1"/>
        <v>52796082</v>
      </c>
      <c r="J36" s="39">
        <f t="shared" si="1"/>
        <v>139154496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139154496</v>
      </c>
      <c r="X36" s="39">
        <f t="shared" si="1"/>
        <v>159255000</v>
      </c>
      <c r="Y36" s="39">
        <f t="shared" si="1"/>
        <v>-20100504</v>
      </c>
      <c r="Z36" s="40">
        <f>+IF(X36&lt;&gt;0,+(Y36/X36)*100,0)</f>
        <v>-12.621584251671846</v>
      </c>
      <c r="AA36" s="37">
        <f>SUM(AA25:AA35)</f>
        <v>800549000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0</v>
      </c>
      <c r="Y38" s="52">
        <f t="shared" si="2"/>
        <v>-144842500</v>
      </c>
      <c r="Z38" s="53">
        <f>+IF(X38&lt;&gt;0,+(Y38/X38)*100,0)</f>
        <v>0</v>
      </c>
      <c r="AA38" s="50">
        <f>+AA22-AA36</f>
        <v>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0</v>
      </c>
      <c r="Y42" s="61">
        <f t="shared" si="3"/>
        <v>-144842500</v>
      </c>
      <c r="Z42" s="62">
        <f>+IF(X42&lt;&gt;0,+(Y42/X42)*100,0)</f>
        <v>0</v>
      </c>
      <c r="AA42" s="59">
        <f>SUM(AA38:AA41)</f>
        <v>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0</v>
      </c>
      <c r="Y44" s="69">
        <f t="shared" si="4"/>
        <v>-144842500</v>
      </c>
      <c r="Z44" s="70">
        <f>+IF(X44&lt;&gt;0,+(Y44/X44)*100,0)</f>
        <v>0</v>
      </c>
      <c r="AA44" s="67">
        <f>+AA42-AA43</f>
        <v>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0</v>
      </c>
      <c r="Y46" s="61">
        <f t="shared" si="5"/>
        <v>-144842500</v>
      </c>
      <c r="Z46" s="62">
        <f>+IF(X46&lt;&gt;0,+(Y46/X46)*100,0)</f>
        <v>0</v>
      </c>
      <c r="AA46" s="59">
        <f>SUM(AA44:AA45)</f>
        <v>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0</v>
      </c>
      <c r="Y48" s="78">
        <f t="shared" si="6"/>
        <v>-144842500</v>
      </c>
      <c r="Z48" s="79">
        <f>+IF(X48&lt;&gt;0,+(Y48/X48)*100,0)</f>
        <v>0</v>
      </c>
      <c r="AA48" s="80">
        <f>SUM(AA46:AA47)</f>
        <v>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14152478</v>
      </c>
      <c r="D5" s="6">
        <v>0</v>
      </c>
      <c r="E5" s="7">
        <v>14120000</v>
      </c>
      <c r="F5" s="8">
        <v>14120000</v>
      </c>
      <c r="G5" s="8">
        <v>13054950</v>
      </c>
      <c r="H5" s="8">
        <v>65512</v>
      </c>
      <c r="I5" s="8">
        <v>76407</v>
      </c>
      <c r="J5" s="8">
        <v>13196869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13196869</v>
      </c>
      <c r="X5" s="8">
        <v>8189999</v>
      </c>
      <c r="Y5" s="8">
        <v>5006870</v>
      </c>
      <c r="Z5" s="2">
        <v>61.13</v>
      </c>
      <c r="AA5" s="6">
        <v>14120000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12236295</v>
      </c>
      <c r="D7" s="6">
        <v>0</v>
      </c>
      <c r="E7" s="7">
        <v>15782243</v>
      </c>
      <c r="F7" s="8">
        <v>15782243</v>
      </c>
      <c r="G7" s="8">
        <v>234164</v>
      </c>
      <c r="H7" s="8">
        <v>1623884</v>
      </c>
      <c r="I7" s="8">
        <v>954954</v>
      </c>
      <c r="J7" s="8">
        <v>2813002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2813002</v>
      </c>
      <c r="X7" s="8">
        <v>4208355</v>
      </c>
      <c r="Y7" s="8">
        <v>-1395353</v>
      </c>
      <c r="Z7" s="2">
        <v>-33.16</v>
      </c>
      <c r="AA7" s="6">
        <v>15782243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239718</v>
      </c>
      <c r="D10" s="6">
        <v>0</v>
      </c>
      <c r="E10" s="7">
        <v>1200000</v>
      </c>
      <c r="F10" s="30">
        <v>1200000</v>
      </c>
      <c r="G10" s="30">
        <v>29872</v>
      </c>
      <c r="H10" s="30">
        <v>27228</v>
      </c>
      <c r="I10" s="30">
        <v>27228</v>
      </c>
      <c r="J10" s="30">
        <v>84328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84328</v>
      </c>
      <c r="X10" s="30">
        <v>204649</v>
      </c>
      <c r="Y10" s="30">
        <v>-120321</v>
      </c>
      <c r="Z10" s="31">
        <v>-58.79</v>
      </c>
      <c r="AA10" s="32">
        <v>1200000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769483</v>
      </c>
      <c r="D12" s="6">
        <v>0</v>
      </c>
      <c r="E12" s="7">
        <v>331674</v>
      </c>
      <c r="F12" s="8">
        <v>331674</v>
      </c>
      <c r="G12" s="8">
        <v>17698</v>
      </c>
      <c r="H12" s="8">
        <v>18970</v>
      </c>
      <c r="I12" s="8">
        <v>19499</v>
      </c>
      <c r="J12" s="8">
        <v>56167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56167</v>
      </c>
      <c r="X12" s="8">
        <v>84000</v>
      </c>
      <c r="Y12" s="8">
        <v>-27833</v>
      </c>
      <c r="Z12" s="2">
        <v>-33.13</v>
      </c>
      <c r="AA12" s="6">
        <v>331674</v>
      </c>
    </row>
    <row r="13" spans="1:27" ht="13.5">
      <c r="A13" s="27" t="s">
        <v>40</v>
      </c>
      <c r="B13" s="33"/>
      <c r="C13" s="6">
        <v>1125733</v>
      </c>
      <c r="D13" s="6">
        <v>0</v>
      </c>
      <c r="E13" s="7">
        <v>930000</v>
      </c>
      <c r="F13" s="8">
        <v>930000</v>
      </c>
      <c r="G13" s="8">
        <v>15</v>
      </c>
      <c r="H13" s="8">
        <v>44096</v>
      </c>
      <c r="I13" s="8">
        <v>31575</v>
      </c>
      <c r="J13" s="8">
        <v>75686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75686</v>
      </c>
      <c r="X13" s="8">
        <v>300000</v>
      </c>
      <c r="Y13" s="8">
        <v>-224314</v>
      </c>
      <c r="Z13" s="2">
        <v>-74.77</v>
      </c>
      <c r="AA13" s="6">
        <v>930000</v>
      </c>
    </row>
    <row r="14" spans="1:27" ht="13.5">
      <c r="A14" s="27" t="s">
        <v>41</v>
      </c>
      <c r="B14" s="33"/>
      <c r="C14" s="6">
        <v>174374</v>
      </c>
      <c r="D14" s="6">
        <v>0</v>
      </c>
      <c r="E14" s="7">
        <v>432400</v>
      </c>
      <c r="F14" s="8">
        <v>432400</v>
      </c>
      <c r="G14" s="8">
        <v>0</v>
      </c>
      <c r="H14" s="8">
        <v>19914</v>
      </c>
      <c r="I14" s="8">
        <v>135732</v>
      </c>
      <c r="J14" s="8">
        <v>155646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155646</v>
      </c>
      <c r="X14" s="8">
        <v>106125</v>
      </c>
      <c r="Y14" s="8">
        <v>49521</v>
      </c>
      <c r="Z14" s="2">
        <v>46.66</v>
      </c>
      <c r="AA14" s="6">
        <v>432400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1325343</v>
      </c>
      <c r="D16" s="6">
        <v>0</v>
      </c>
      <c r="E16" s="7">
        <v>4000000</v>
      </c>
      <c r="F16" s="8">
        <v>4000000</v>
      </c>
      <c r="G16" s="8">
        <v>23049</v>
      </c>
      <c r="H16" s="8">
        <v>97253</v>
      </c>
      <c r="I16" s="8">
        <v>74226</v>
      </c>
      <c r="J16" s="8">
        <v>194528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194528</v>
      </c>
      <c r="X16" s="8">
        <v>1050000</v>
      </c>
      <c r="Y16" s="8">
        <v>-855472</v>
      </c>
      <c r="Z16" s="2">
        <v>-81.47</v>
      </c>
      <c r="AA16" s="6">
        <v>4000000</v>
      </c>
    </row>
    <row r="17" spans="1:27" ht="13.5">
      <c r="A17" s="27" t="s">
        <v>44</v>
      </c>
      <c r="B17" s="33"/>
      <c r="C17" s="6">
        <v>2491142</v>
      </c>
      <c r="D17" s="6">
        <v>0</v>
      </c>
      <c r="E17" s="7">
        <v>3620000</v>
      </c>
      <c r="F17" s="8">
        <v>3620000</v>
      </c>
      <c r="G17" s="8">
        <v>0</v>
      </c>
      <c r="H17" s="8">
        <v>401449</v>
      </c>
      <c r="I17" s="8">
        <v>0</v>
      </c>
      <c r="J17" s="8">
        <v>401449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401449</v>
      </c>
      <c r="X17" s="8">
        <v>1064300</v>
      </c>
      <c r="Y17" s="8">
        <v>-662851</v>
      </c>
      <c r="Z17" s="2">
        <v>-62.28</v>
      </c>
      <c r="AA17" s="6">
        <v>3620000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104108000</v>
      </c>
      <c r="D19" s="6">
        <v>0</v>
      </c>
      <c r="E19" s="7">
        <v>121458000</v>
      </c>
      <c r="F19" s="8">
        <v>121458000</v>
      </c>
      <c r="G19" s="8">
        <v>0</v>
      </c>
      <c r="H19" s="8">
        <v>49735000</v>
      </c>
      <c r="I19" s="8">
        <v>0</v>
      </c>
      <c r="J19" s="8">
        <v>49735000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49735000</v>
      </c>
      <c r="X19" s="8">
        <v>51501000</v>
      </c>
      <c r="Y19" s="8">
        <v>-1766000</v>
      </c>
      <c r="Z19" s="2">
        <v>-3.43</v>
      </c>
      <c r="AA19" s="6">
        <v>121458000</v>
      </c>
    </row>
    <row r="20" spans="1:27" ht="13.5">
      <c r="A20" s="27" t="s">
        <v>47</v>
      </c>
      <c r="B20" s="33"/>
      <c r="C20" s="6">
        <v>2828080</v>
      </c>
      <c r="D20" s="6">
        <v>0</v>
      </c>
      <c r="E20" s="7">
        <v>3083593</v>
      </c>
      <c r="F20" s="30">
        <v>3083593</v>
      </c>
      <c r="G20" s="30">
        <v>158003</v>
      </c>
      <c r="H20" s="30">
        <v>451468</v>
      </c>
      <c r="I20" s="30">
        <v>262290</v>
      </c>
      <c r="J20" s="30">
        <v>871761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871761</v>
      </c>
      <c r="X20" s="30">
        <v>676500</v>
      </c>
      <c r="Y20" s="30">
        <v>195261</v>
      </c>
      <c r="Z20" s="31">
        <v>28.86</v>
      </c>
      <c r="AA20" s="32">
        <v>3083593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139450646</v>
      </c>
      <c r="D22" s="37">
        <f>SUM(D5:D21)</f>
        <v>0</v>
      </c>
      <c r="E22" s="38">
        <f t="shared" si="0"/>
        <v>164957910</v>
      </c>
      <c r="F22" s="39">
        <f t="shared" si="0"/>
        <v>164957910</v>
      </c>
      <c r="G22" s="39">
        <f t="shared" si="0"/>
        <v>13517751</v>
      </c>
      <c r="H22" s="39">
        <f t="shared" si="0"/>
        <v>52484774</v>
      </c>
      <c r="I22" s="39">
        <f t="shared" si="0"/>
        <v>1581911</v>
      </c>
      <c r="J22" s="39">
        <f t="shared" si="0"/>
        <v>67584436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67584436</v>
      </c>
      <c r="X22" s="39">
        <f t="shared" si="0"/>
        <v>67384928</v>
      </c>
      <c r="Y22" s="39">
        <f t="shared" si="0"/>
        <v>199508</v>
      </c>
      <c r="Z22" s="40">
        <f>+IF(X22&lt;&gt;0,+(Y22/X22)*100,0)</f>
        <v>0.2960721424233027</v>
      </c>
      <c r="AA22" s="37">
        <f>SUM(AA5:AA21)</f>
        <v>164957910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66223164</v>
      </c>
      <c r="D25" s="6">
        <v>0</v>
      </c>
      <c r="E25" s="7">
        <v>78682982</v>
      </c>
      <c r="F25" s="8">
        <v>78682982</v>
      </c>
      <c r="G25" s="8">
        <v>5406133</v>
      </c>
      <c r="H25" s="8">
        <v>5480030</v>
      </c>
      <c r="I25" s="8">
        <v>5660437</v>
      </c>
      <c r="J25" s="8">
        <v>16546600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16546600</v>
      </c>
      <c r="X25" s="8">
        <v>20186200</v>
      </c>
      <c r="Y25" s="8">
        <v>-3639600</v>
      </c>
      <c r="Z25" s="2">
        <v>-18.03</v>
      </c>
      <c r="AA25" s="6">
        <v>78682982</v>
      </c>
    </row>
    <row r="26" spans="1:27" ht="13.5">
      <c r="A26" s="29" t="s">
        <v>52</v>
      </c>
      <c r="B26" s="28"/>
      <c r="C26" s="6">
        <v>11633388</v>
      </c>
      <c r="D26" s="6">
        <v>0</v>
      </c>
      <c r="E26" s="7">
        <v>12303655</v>
      </c>
      <c r="F26" s="8">
        <v>12303655</v>
      </c>
      <c r="G26" s="8">
        <v>966563</v>
      </c>
      <c r="H26" s="8">
        <v>966558</v>
      </c>
      <c r="I26" s="8">
        <v>966555</v>
      </c>
      <c r="J26" s="8">
        <v>2899676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2899676</v>
      </c>
      <c r="X26" s="8">
        <v>3115228</v>
      </c>
      <c r="Y26" s="8">
        <v>-215552</v>
      </c>
      <c r="Z26" s="2">
        <v>-6.92</v>
      </c>
      <c r="AA26" s="6">
        <v>12303655</v>
      </c>
    </row>
    <row r="27" spans="1:27" ht="13.5">
      <c r="A27" s="29" t="s">
        <v>53</v>
      </c>
      <c r="B27" s="28"/>
      <c r="C27" s="6">
        <v>1416935</v>
      </c>
      <c r="D27" s="6">
        <v>0</v>
      </c>
      <c r="E27" s="7">
        <v>12511259</v>
      </c>
      <c r="F27" s="8">
        <v>12511259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12511259</v>
      </c>
    </row>
    <row r="28" spans="1:27" ht="13.5">
      <c r="A28" s="29" t="s">
        <v>54</v>
      </c>
      <c r="B28" s="28"/>
      <c r="C28" s="6">
        <v>47972059</v>
      </c>
      <c r="D28" s="6">
        <v>0</v>
      </c>
      <c r="E28" s="7">
        <v>1008696</v>
      </c>
      <c r="F28" s="8">
        <v>1008696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1008696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18096118</v>
      </c>
      <c r="D30" s="6">
        <v>0</v>
      </c>
      <c r="E30" s="7">
        <v>14458000</v>
      </c>
      <c r="F30" s="8">
        <v>14458000</v>
      </c>
      <c r="G30" s="8">
        <v>0</v>
      </c>
      <c r="H30" s="8">
        <v>1971419</v>
      </c>
      <c r="I30" s="8">
        <v>1809820</v>
      </c>
      <c r="J30" s="8">
        <v>3781239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3781239</v>
      </c>
      <c r="X30" s="8">
        <v>3650000</v>
      </c>
      <c r="Y30" s="8">
        <v>131239</v>
      </c>
      <c r="Z30" s="2">
        <v>3.6</v>
      </c>
      <c r="AA30" s="6">
        <v>14458000</v>
      </c>
    </row>
    <row r="31" spans="1:27" ht="13.5">
      <c r="A31" s="29" t="s">
        <v>57</v>
      </c>
      <c r="B31" s="28"/>
      <c r="C31" s="6">
        <v>1008394</v>
      </c>
      <c r="D31" s="6">
        <v>0</v>
      </c>
      <c r="E31" s="7">
        <v>2173426</v>
      </c>
      <c r="F31" s="8">
        <v>2173426</v>
      </c>
      <c r="G31" s="8">
        <v>37206</v>
      </c>
      <c r="H31" s="8">
        <v>3391</v>
      </c>
      <c r="I31" s="8">
        <v>25179</v>
      </c>
      <c r="J31" s="8">
        <v>65776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65776</v>
      </c>
      <c r="X31" s="8">
        <v>370000</v>
      </c>
      <c r="Y31" s="8">
        <v>-304224</v>
      </c>
      <c r="Z31" s="2">
        <v>-82.22</v>
      </c>
      <c r="AA31" s="6">
        <v>2173426</v>
      </c>
    </row>
    <row r="32" spans="1:27" ht="13.5">
      <c r="A32" s="29" t="s">
        <v>58</v>
      </c>
      <c r="B32" s="28"/>
      <c r="C32" s="6">
        <v>2456865</v>
      </c>
      <c r="D32" s="6">
        <v>0</v>
      </c>
      <c r="E32" s="7">
        <v>3000000</v>
      </c>
      <c r="F32" s="8">
        <v>3000000</v>
      </c>
      <c r="G32" s="8">
        <v>212532</v>
      </c>
      <c r="H32" s="8">
        <v>0</v>
      </c>
      <c r="I32" s="8">
        <v>425065</v>
      </c>
      <c r="J32" s="8">
        <v>637597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637597</v>
      </c>
      <c r="X32" s="8">
        <v>736488</v>
      </c>
      <c r="Y32" s="8">
        <v>-98891</v>
      </c>
      <c r="Z32" s="2">
        <v>-13.43</v>
      </c>
      <c r="AA32" s="6">
        <v>3000000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34506583</v>
      </c>
      <c r="D34" s="6">
        <v>0</v>
      </c>
      <c r="E34" s="7">
        <v>35331061</v>
      </c>
      <c r="F34" s="8">
        <v>35331061</v>
      </c>
      <c r="G34" s="8">
        <v>2238812</v>
      </c>
      <c r="H34" s="8">
        <v>2134009</v>
      </c>
      <c r="I34" s="8">
        <v>4100273</v>
      </c>
      <c r="J34" s="8">
        <v>8473094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8473094</v>
      </c>
      <c r="X34" s="8">
        <v>9395965</v>
      </c>
      <c r="Y34" s="8">
        <v>-922871</v>
      </c>
      <c r="Z34" s="2">
        <v>-9.82</v>
      </c>
      <c r="AA34" s="6">
        <v>35331061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183313506</v>
      </c>
      <c r="D36" s="37">
        <f>SUM(D25:D35)</f>
        <v>0</v>
      </c>
      <c r="E36" s="38">
        <f t="shared" si="1"/>
        <v>159469079</v>
      </c>
      <c r="F36" s="39">
        <f t="shared" si="1"/>
        <v>159469079</v>
      </c>
      <c r="G36" s="39">
        <f t="shared" si="1"/>
        <v>8861246</v>
      </c>
      <c r="H36" s="39">
        <f t="shared" si="1"/>
        <v>10555407</v>
      </c>
      <c r="I36" s="39">
        <f t="shared" si="1"/>
        <v>12987329</v>
      </c>
      <c r="J36" s="39">
        <f t="shared" si="1"/>
        <v>32403982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32403982</v>
      </c>
      <c r="X36" s="39">
        <f t="shared" si="1"/>
        <v>37453881</v>
      </c>
      <c r="Y36" s="39">
        <f t="shared" si="1"/>
        <v>-5049899</v>
      </c>
      <c r="Z36" s="40">
        <f>+IF(X36&lt;&gt;0,+(Y36/X36)*100,0)</f>
        <v>-13.482979240522496</v>
      </c>
      <c r="AA36" s="37">
        <f>SUM(AA25:AA35)</f>
        <v>159469079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-43862860</v>
      </c>
      <c r="D38" s="50">
        <f>+D22-D36</f>
        <v>0</v>
      </c>
      <c r="E38" s="51">
        <f t="shared" si="2"/>
        <v>5488831</v>
      </c>
      <c r="F38" s="52">
        <f t="shared" si="2"/>
        <v>5488831</v>
      </c>
      <c r="G38" s="52">
        <f t="shared" si="2"/>
        <v>4656505</v>
      </c>
      <c r="H38" s="52">
        <f t="shared" si="2"/>
        <v>41929367</v>
      </c>
      <c r="I38" s="52">
        <f t="shared" si="2"/>
        <v>-11405418</v>
      </c>
      <c r="J38" s="52">
        <f t="shared" si="2"/>
        <v>35180454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35180454</v>
      </c>
      <c r="X38" s="52">
        <f>IF(F22=F36,0,X22-X36)</f>
        <v>29931047</v>
      </c>
      <c r="Y38" s="52">
        <f t="shared" si="2"/>
        <v>5249407</v>
      </c>
      <c r="Z38" s="53">
        <f>+IF(X38&lt;&gt;0,+(Y38/X38)*100,0)</f>
        <v>17.538334024867222</v>
      </c>
      <c r="AA38" s="50">
        <f>+AA22-AA36</f>
        <v>5488831</v>
      </c>
    </row>
    <row r="39" spans="1:27" ht="13.5">
      <c r="A39" s="27" t="s">
        <v>64</v>
      </c>
      <c r="B39" s="33"/>
      <c r="C39" s="6">
        <v>36611303</v>
      </c>
      <c r="D39" s="6">
        <v>0</v>
      </c>
      <c r="E39" s="7">
        <v>41408000</v>
      </c>
      <c r="F39" s="8">
        <v>41408000</v>
      </c>
      <c r="G39" s="8">
        <v>0</v>
      </c>
      <c r="H39" s="8">
        <v>9069000</v>
      </c>
      <c r="I39" s="8">
        <v>0</v>
      </c>
      <c r="J39" s="8">
        <v>9069000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9069000</v>
      </c>
      <c r="X39" s="8">
        <v>19895000</v>
      </c>
      <c r="Y39" s="8">
        <v>-10826000</v>
      </c>
      <c r="Z39" s="2">
        <v>-54.42</v>
      </c>
      <c r="AA39" s="6">
        <v>41408000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-7251557</v>
      </c>
      <c r="D42" s="59">
        <f>SUM(D38:D41)</f>
        <v>0</v>
      </c>
      <c r="E42" s="60">
        <f t="shared" si="3"/>
        <v>46896831</v>
      </c>
      <c r="F42" s="61">
        <f t="shared" si="3"/>
        <v>46896831</v>
      </c>
      <c r="G42" s="61">
        <f t="shared" si="3"/>
        <v>4656505</v>
      </c>
      <c r="H42" s="61">
        <f t="shared" si="3"/>
        <v>50998367</v>
      </c>
      <c r="I42" s="61">
        <f t="shared" si="3"/>
        <v>-11405418</v>
      </c>
      <c r="J42" s="61">
        <f t="shared" si="3"/>
        <v>44249454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44249454</v>
      </c>
      <c r="X42" s="61">
        <f t="shared" si="3"/>
        <v>49826047</v>
      </c>
      <c r="Y42" s="61">
        <f t="shared" si="3"/>
        <v>-5576593</v>
      </c>
      <c r="Z42" s="62">
        <f>+IF(X42&lt;&gt;0,+(Y42/X42)*100,0)</f>
        <v>-11.19212407117105</v>
      </c>
      <c r="AA42" s="59">
        <f>SUM(AA38:AA41)</f>
        <v>46896831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-7251557</v>
      </c>
      <c r="D44" s="67">
        <f>+D42-D43</f>
        <v>0</v>
      </c>
      <c r="E44" s="68">
        <f t="shared" si="4"/>
        <v>46896831</v>
      </c>
      <c r="F44" s="69">
        <f t="shared" si="4"/>
        <v>46896831</v>
      </c>
      <c r="G44" s="69">
        <f t="shared" si="4"/>
        <v>4656505</v>
      </c>
      <c r="H44" s="69">
        <f t="shared" si="4"/>
        <v>50998367</v>
      </c>
      <c r="I44" s="69">
        <f t="shared" si="4"/>
        <v>-11405418</v>
      </c>
      <c r="J44" s="69">
        <f t="shared" si="4"/>
        <v>44249454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44249454</v>
      </c>
      <c r="X44" s="69">
        <f t="shared" si="4"/>
        <v>49826047</v>
      </c>
      <c r="Y44" s="69">
        <f t="shared" si="4"/>
        <v>-5576593</v>
      </c>
      <c r="Z44" s="70">
        <f>+IF(X44&lt;&gt;0,+(Y44/X44)*100,0)</f>
        <v>-11.19212407117105</v>
      </c>
      <c r="AA44" s="67">
        <f>+AA42-AA43</f>
        <v>46896831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-7251557</v>
      </c>
      <c r="D46" s="59">
        <f>SUM(D44:D45)</f>
        <v>0</v>
      </c>
      <c r="E46" s="60">
        <f t="shared" si="5"/>
        <v>46896831</v>
      </c>
      <c r="F46" s="61">
        <f t="shared" si="5"/>
        <v>46896831</v>
      </c>
      <c r="G46" s="61">
        <f t="shared" si="5"/>
        <v>4656505</v>
      </c>
      <c r="H46" s="61">
        <f t="shared" si="5"/>
        <v>50998367</v>
      </c>
      <c r="I46" s="61">
        <f t="shared" si="5"/>
        <v>-11405418</v>
      </c>
      <c r="J46" s="61">
        <f t="shared" si="5"/>
        <v>44249454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44249454</v>
      </c>
      <c r="X46" s="61">
        <f t="shared" si="5"/>
        <v>49826047</v>
      </c>
      <c r="Y46" s="61">
        <f t="shared" si="5"/>
        <v>-5576593</v>
      </c>
      <c r="Z46" s="62">
        <f>+IF(X46&lt;&gt;0,+(Y46/X46)*100,0)</f>
        <v>-11.19212407117105</v>
      </c>
      <c r="AA46" s="59">
        <f>SUM(AA44:AA45)</f>
        <v>46896831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-7251557</v>
      </c>
      <c r="D48" s="75">
        <f>SUM(D46:D47)</f>
        <v>0</v>
      </c>
      <c r="E48" s="76">
        <f t="shared" si="6"/>
        <v>46896831</v>
      </c>
      <c r="F48" s="77">
        <f t="shared" si="6"/>
        <v>46896831</v>
      </c>
      <c r="G48" s="77">
        <f t="shared" si="6"/>
        <v>4656505</v>
      </c>
      <c r="H48" s="78">
        <f t="shared" si="6"/>
        <v>50998367</v>
      </c>
      <c r="I48" s="78">
        <f t="shared" si="6"/>
        <v>-11405418</v>
      </c>
      <c r="J48" s="78">
        <f t="shared" si="6"/>
        <v>44249454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44249454</v>
      </c>
      <c r="X48" s="78">
        <f t="shared" si="6"/>
        <v>49826047</v>
      </c>
      <c r="Y48" s="78">
        <f t="shared" si="6"/>
        <v>-5576593</v>
      </c>
      <c r="Z48" s="79">
        <f>+IF(X48&lt;&gt;0,+(Y48/X48)*100,0)</f>
        <v>-11.19212407117105</v>
      </c>
      <c r="AA48" s="80">
        <f>SUM(AA46:AA47)</f>
        <v>46896831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7114045</v>
      </c>
      <c r="F5" s="8">
        <v>7114045</v>
      </c>
      <c r="G5" s="8">
        <v>0</v>
      </c>
      <c r="H5" s="8">
        <v>0</v>
      </c>
      <c r="I5" s="8">
        <v>2304</v>
      </c>
      <c r="J5" s="8">
        <v>2304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2304</v>
      </c>
      <c r="X5" s="8">
        <v>1778511</v>
      </c>
      <c r="Y5" s="8">
        <v>-1776207</v>
      </c>
      <c r="Z5" s="2">
        <v>-99.87</v>
      </c>
      <c r="AA5" s="6">
        <v>7114045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300000</v>
      </c>
      <c r="F12" s="8">
        <v>300000</v>
      </c>
      <c r="G12" s="8">
        <v>6909</v>
      </c>
      <c r="H12" s="8">
        <v>42660</v>
      </c>
      <c r="I12" s="8">
        <v>11835</v>
      </c>
      <c r="J12" s="8">
        <v>61404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61404</v>
      </c>
      <c r="X12" s="8">
        <v>48724</v>
      </c>
      <c r="Y12" s="8">
        <v>12680</v>
      </c>
      <c r="Z12" s="2">
        <v>26.02</v>
      </c>
      <c r="AA12" s="6">
        <v>300000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2100303</v>
      </c>
      <c r="F13" s="8">
        <v>2100303</v>
      </c>
      <c r="G13" s="8">
        <v>190706</v>
      </c>
      <c r="H13" s="8">
        <v>353543</v>
      </c>
      <c r="I13" s="8">
        <v>0</v>
      </c>
      <c r="J13" s="8">
        <v>544249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544249</v>
      </c>
      <c r="X13" s="8">
        <v>685420</v>
      </c>
      <c r="Y13" s="8">
        <v>-141171</v>
      </c>
      <c r="Z13" s="2">
        <v>-20.6</v>
      </c>
      <c r="AA13" s="6">
        <v>2100303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1100325</v>
      </c>
      <c r="F14" s="8">
        <v>1100325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129985</v>
      </c>
      <c r="Y14" s="8">
        <v>-129985</v>
      </c>
      <c r="Z14" s="2">
        <v>-100</v>
      </c>
      <c r="AA14" s="6">
        <v>1100325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600000</v>
      </c>
      <c r="F16" s="8">
        <v>600000</v>
      </c>
      <c r="G16" s="8">
        <v>39750</v>
      </c>
      <c r="H16" s="8">
        <v>4367</v>
      </c>
      <c r="I16" s="8">
        <v>51575</v>
      </c>
      <c r="J16" s="8">
        <v>95692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95692</v>
      </c>
      <c r="X16" s="8">
        <v>131190</v>
      </c>
      <c r="Y16" s="8">
        <v>-35498</v>
      </c>
      <c r="Z16" s="2">
        <v>-27.06</v>
      </c>
      <c r="AA16" s="6">
        <v>600000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3000000</v>
      </c>
      <c r="F17" s="8">
        <v>3000000</v>
      </c>
      <c r="G17" s="8">
        <v>170674</v>
      </c>
      <c r="H17" s="8">
        <v>6829</v>
      </c>
      <c r="I17" s="8">
        <v>94839</v>
      </c>
      <c r="J17" s="8">
        <v>272342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272342</v>
      </c>
      <c r="X17" s="8">
        <v>630900</v>
      </c>
      <c r="Y17" s="8">
        <v>-358558</v>
      </c>
      <c r="Z17" s="2">
        <v>-56.83</v>
      </c>
      <c r="AA17" s="6">
        <v>3000000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393310</v>
      </c>
      <c r="Y18" s="8">
        <v>-393310</v>
      </c>
      <c r="Z18" s="2">
        <v>-100</v>
      </c>
      <c r="AA18" s="6">
        <v>2000000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81839780</v>
      </c>
      <c r="F19" s="8">
        <v>81839780</v>
      </c>
      <c r="G19" s="8">
        <v>40638000</v>
      </c>
      <c r="H19" s="8">
        <v>1548000</v>
      </c>
      <c r="I19" s="8">
        <v>0</v>
      </c>
      <c r="J19" s="8">
        <v>42186000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42186000</v>
      </c>
      <c r="X19" s="8">
        <v>45186000</v>
      </c>
      <c r="Y19" s="8">
        <v>-3000000</v>
      </c>
      <c r="Z19" s="2">
        <v>-6.64</v>
      </c>
      <c r="AA19" s="6">
        <v>81839780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4355168</v>
      </c>
      <c r="F20" s="30">
        <v>4355168</v>
      </c>
      <c r="G20" s="30">
        <v>188255</v>
      </c>
      <c r="H20" s="30">
        <v>36747</v>
      </c>
      <c r="I20" s="30">
        <v>2452</v>
      </c>
      <c r="J20" s="30">
        <v>227454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227454</v>
      </c>
      <c r="X20" s="30">
        <v>647365</v>
      </c>
      <c r="Y20" s="30">
        <v>-419911</v>
      </c>
      <c r="Z20" s="31">
        <v>-64.86</v>
      </c>
      <c r="AA20" s="32">
        <v>4355168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102409621</v>
      </c>
      <c r="F22" s="39">
        <f t="shared" si="0"/>
        <v>102409621</v>
      </c>
      <c r="G22" s="39">
        <f t="shared" si="0"/>
        <v>41234294</v>
      </c>
      <c r="H22" s="39">
        <f t="shared" si="0"/>
        <v>1992146</v>
      </c>
      <c r="I22" s="39">
        <f t="shared" si="0"/>
        <v>163005</v>
      </c>
      <c r="J22" s="39">
        <f t="shared" si="0"/>
        <v>43389445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43389445</v>
      </c>
      <c r="X22" s="39">
        <f t="shared" si="0"/>
        <v>49631405</v>
      </c>
      <c r="Y22" s="39">
        <f t="shared" si="0"/>
        <v>-6241960</v>
      </c>
      <c r="Z22" s="40">
        <f>+IF(X22&lt;&gt;0,+(Y22/X22)*100,0)</f>
        <v>-12.576633685868858</v>
      </c>
      <c r="AA22" s="37">
        <f>SUM(AA5:AA21)</f>
        <v>102409621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47416021</v>
      </c>
      <c r="F25" s="8">
        <v>47416021</v>
      </c>
      <c r="G25" s="8">
        <v>3049184</v>
      </c>
      <c r="H25" s="8">
        <v>2648959</v>
      </c>
      <c r="I25" s="8">
        <v>2878856</v>
      </c>
      <c r="J25" s="8">
        <v>8576999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8576999</v>
      </c>
      <c r="X25" s="8">
        <v>9661163</v>
      </c>
      <c r="Y25" s="8">
        <v>-1084164</v>
      </c>
      <c r="Z25" s="2">
        <v>-11.22</v>
      </c>
      <c r="AA25" s="6">
        <v>47416021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12066364</v>
      </c>
      <c r="F26" s="8">
        <v>12066364</v>
      </c>
      <c r="G26" s="8">
        <v>920164</v>
      </c>
      <c r="H26" s="8">
        <v>864431</v>
      </c>
      <c r="I26" s="8">
        <v>997985</v>
      </c>
      <c r="J26" s="8">
        <v>2782580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2782580</v>
      </c>
      <c r="X26" s="8">
        <v>3016500</v>
      </c>
      <c r="Y26" s="8">
        <v>-233920</v>
      </c>
      <c r="Z26" s="2">
        <v>-7.75</v>
      </c>
      <c r="AA26" s="6">
        <v>12066364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9000000</v>
      </c>
      <c r="F28" s="8">
        <v>9000000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2043893</v>
      </c>
      <c r="Y28" s="8">
        <v>-2043893</v>
      </c>
      <c r="Z28" s="2">
        <v>-100</v>
      </c>
      <c r="AA28" s="6">
        <v>9000000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7238317</v>
      </c>
      <c r="F32" s="8">
        <v>7238317</v>
      </c>
      <c r="G32" s="8">
        <v>103774</v>
      </c>
      <c r="H32" s="8">
        <v>280007</v>
      </c>
      <c r="I32" s="8">
        <v>433695</v>
      </c>
      <c r="J32" s="8">
        <v>817476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817476</v>
      </c>
      <c r="X32" s="8">
        <v>1546999</v>
      </c>
      <c r="Y32" s="8">
        <v>-729523</v>
      </c>
      <c r="Z32" s="2">
        <v>-47.16</v>
      </c>
      <c r="AA32" s="6">
        <v>7238317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35688920</v>
      </c>
      <c r="F34" s="8">
        <v>35688920</v>
      </c>
      <c r="G34" s="8">
        <v>2730640</v>
      </c>
      <c r="H34" s="8">
        <v>691437</v>
      </c>
      <c r="I34" s="8">
        <v>872386</v>
      </c>
      <c r="J34" s="8">
        <v>4294463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4294463</v>
      </c>
      <c r="X34" s="8">
        <v>8542160</v>
      </c>
      <c r="Y34" s="8">
        <v>-4247697</v>
      </c>
      <c r="Z34" s="2">
        <v>-49.73</v>
      </c>
      <c r="AA34" s="6">
        <v>35688920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111409622</v>
      </c>
      <c r="F36" s="39">
        <f t="shared" si="1"/>
        <v>111409622</v>
      </c>
      <c r="G36" s="39">
        <f t="shared" si="1"/>
        <v>6803762</v>
      </c>
      <c r="H36" s="39">
        <f t="shared" si="1"/>
        <v>4484834</v>
      </c>
      <c r="I36" s="39">
        <f t="shared" si="1"/>
        <v>5182922</v>
      </c>
      <c r="J36" s="39">
        <f t="shared" si="1"/>
        <v>16471518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16471518</v>
      </c>
      <c r="X36" s="39">
        <f t="shared" si="1"/>
        <v>24810715</v>
      </c>
      <c r="Y36" s="39">
        <f t="shared" si="1"/>
        <v>-8339197</v>
      </c>
      <c r="Z36" s="40">
        <f>+IF(X36&lt;&gt;0,+(Y36/X36)*100,0)</f>
        <v>-33.611272387756664</v>
      </c>
      <c r="AA36" s="37">
        <f>SUM(AA25:AA35)</f>
        <v>111409622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-9000001</v>
      </c>
      <c r="F38" s="52">
        <f t="shared" si="2"/>
        <v>-9000001</v>
      </c>
      <c r="G38" s="52">
        <f t="shared" si="2"/>
        <v>34430532</v>
      </c>
      <c r="H38" s="52">
        <f t="shared" si="2"/>
        <v>-2492688</v>
      </c>
      <c r="I38" s="52">
        <f t="shared" si="2"/>
        <v>-5019917</v>
      </c>
      <c r="J38" s="52">
        <f t="shared" si="2"/>
        <v>26917927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26917927</v>
      </c>
      <c r="X38" s="52">
        <f>IF(F22=F36,0,X22-X36)</f>
        <v>24820690</v>
      </c>
      <c r="Y38" s="52">
        <f t="shared" si="2"/>
        <v>2097237</v>
      </c>
      <c r="Z38" s="53">
        <f>+IF(X38&lt;&gt;0,+(Y38/X38)*100,0)</f>
        <v>8.449551563635016</v>
      </c>
      <c r="AA38" s="50">
        <f>+AA22-AA36</f>
        <v>-9000001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52706220</v>
      </c>
      <c r="F39" s="8">
        <v>52706220</v>
      </c>
      <c r="G39" s="8">
        <v>2427000</v>
      </c>
      <c r="H39" s="8">
        <v>0</v>
      </c>
      <c r="I39" s="8">
        <v>0</v>
      </c>
      <c r="J39" s="8">
        <v>2427000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2427000</v>
      </c>
      <c r="X39" s="8">
        <v>9200000</v>
      </c>
      <c r="Y39" s="8">
        <v>-6773000</v>
      </c>
      <c r="Z39" s="2">
        <v>-73.62</v>
      </c>
      <c r="AA39" s="6">
        <v>52706220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43706219</v>
      </c>
      <c r="F42" s="61">
        <f t="shared" si="3"/>
        <v>43706219</v>
      </c>
      <c r="G42" s="61">
        <f t="shared" si="3"/>
        <v>36857532</v>
      </c>
      <c r="H42" s="61">
        <f t="shared" si="3"/>
        <v>-2492688</v>
      </c>
      <c r="I42" s="61">
        <f t="shared" si="3"/>
        <v>-5019917</v>
      </c>
      <c r="J42" s="61">
        <f t="shared" si="3"/>
        <v>29344927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29344927</v>
      </c>
      <c r="X42" s="61">
        <f t="shared" si="3"/>
        <v>34020690</v>
      </c>
      <c r="Y42" s="61">
        <f t="shared" si="3"/>
        <v>-4675763</v>
      </c>
      <c r="Z42" s="62">
        <f>+IF(X42&lt;&gt;0,+(Y42/X42)*100,0)</f>
        <v>-13.743880562093244</v>
      </c>
      <c r="AA42" s="59">
        <f>SUM(AA38:AA41)</f>
        <v>43706219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43706219</v>
      </c>
      <c r="F44" s="69">
        <f t="shared" si="4"/>
        <v>43706219</v>
      </c>
      <c r="G44" s="69">
        <f t="shared" si="4"/>
        <v>36857532</v>
      </c>
      <c r="H44" s="69">
        <f t="shared" si="4"/>
        <v>-2492688</v>
      </c>
      <c r="I44" s="69">
        <f t="shared" si="4"/>
        <v>-5019917</v>
      </c>
      <c r="J44" s="69">
        <f t="shared" si="4"/>
        <v>29344927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29344927</v>
      </c>
      <c r="X44" s="69">
        <f t="shared" si="4"/>
        <v>34020690</v>
      </c>
      <c r="Y44" s="69">
        <f t="shared" si="4"/>
        <v>-4675763</v>
      </c>
      <c r="Z44" s="70">
        <f>+IF(X44&lt;&gt;0,+(Y44/X44)*100,0)</f>
        <v>-13.743880562093244</v>
      </c>
      <c r="AA44" s="67">
        <f>+AA42-AA43</f>
        <v>43706219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43706219</v>
      </c>
      <c r="F46" s="61">
        <f t="shared" si="5"/>
        <v>43706219</v>
      </c>
      <c r="G46" s="61">
        <f t="shared" si="5"/>
        <v>36857532</v>
      </c>
      <c r="H46" s="61">
        <f t="shared" si="5"/>
        <v>-2492688</v>
      </c>
      <c r="I46" s="61">
        <f t="shared" si="5"/>
        <v>-5019917</v>
      </c>
      <c r="J46" s="61">
        <f t="shared" si="5"/>
        <v>29344927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29344927</v>
      </c>
      <c r="X46" s="61">
        <f t="shared" si="5"/>
        <v>34020690</v>
      </c>
      <c r="Y46" s="61">
        <f t="shared" si="5"/>
        <v>-4675763</v>
      </c>
      <c r="Z46" s="62">
        <f>+IF(X46&lt;&gt;0,+(Y46/X46)*100,0)</f>
        <v>-13.743880562093244</v>
      </c>
      <c r="AA46" s="59">
        <f>SUM(AA44:AA45)</f>
        <v>43706219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43706219</v>
      </c>
      <c r="F48" s="77">
        <f t="shared" si="6"/>
        <v>43706219</v>
      </c>
      <c r="G48" s="77">
        <f t="shared" si="6"/>
        <v>36857532</v>
      </c>
      <c r="H48" s="78">
        <f t="shared" si="6"/>
        <v>-2492688</v>
      </c>
      <c r="I48" s="78">
        <f t="shared" si="6"/>
        <v>-5019917</v>
      </c>
      <c r="J48" s="78">
        <f t="shared" si="6"/>
        <v>29344927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29344927</v>
      </c>
      <c r="X48" s="78">
        <f t="shared" si="6"/>
        <v>34020690</v>
      </c>
      <c r="Y48" s="78">
        <f t="shared" si="6"/>
        <v>-4675763</v>
      </c>
      <c r="Z48" s="79">
        <f>+IF(X48&lt;&gt;0,+(Y48/X48)*100,0)</f>
        <v>-13.743880562093244</v>
      </c>
      <c r="AA48" s="80">
        <f>SUM(AA46:AA47)</f>
        <v>43706219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9399061</v>
      </c>
      <c r="D5" s="6">
        <v>0</v>
      </c>
      <c r="E5" s="7">
        <v>8345692</v>
      </c>
      <c r="F5" s="8">
        <v>8345692</v>
      </c>
      <c r="G5" s="8">
        <v>864444</v>
      </c>
      <c r="H5" s="8">
        <v>864444</v>
      </c>
      <c r="I5" s="8">
        <v>864444</v>
      </c>
      <c r="J5" s="8">
        <v>2593332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2593332</v>
      </c>
      <c r="X5" s="8">
        <v>2115829</v>
      </c>
      <c r="Y5" s="8">
        <v>477503</v>
      </c>
      <c r="Z5" s="2">
        <v>22.57</v>
      </c>
      <c r="AA5" s="6">
        <v>8345692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5550086</v>
      </c>
      <c r="D7" s="6">
        <v>0</v>
      </c>
      <c r="E7" s="7">
        <v>10141214</v>
      </c>
      <c r="F7" s="8">
        <v>10141214</v>
      </c>
      <c r="G7" s="8">
        <v>551422</v>
      </c>
      <c r="H7" s="8">
        <v>607873</v>
      </c>
      <c r="I7" s="8">
        <v>664140</v>
      </c>
      <c r="J7" s="8">
        <v>1823435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1823435</v>
      </c>
      <c r="X7" s="8">
        <v>2660531</v>
      </c>
      <c r="Y7" s="8">
        <v>-837096</v>
      </c>
      <c r="Z7" s="2">
        <v>-31.46</v>
      </c>
      <c r="AA7" s="6">
        <v>10141214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374185</v>
      </c>
      <c r="Y10" s="30">
        <v>-374185</v>
      </c>
      <c r="Z10" s="31">
        <v>-100</v>
      </c>
      <c r="AA10" s="32">
        <v>0</v>
      </c>
    </row>
    <row r="11" spans="1:27" ht="13.5">
      <c r="A11" s="29" t="s">
        <v>38</v>
      </c>
      <c r="B11" s="33"/>
      <c r="C11" s="6">
        <v>1377877</v>
      </c>
      <c r="D11" s="6">
        <v>0</v>
      </c>
      <c r="E11" s="7">
        <v>1707144</v>
      </c>
      <c r="F11" s="8">
        <v>1707144</v>
      </c>
      <c r="G11" s="8">
        <v>122005</v>
      </c>
      <c r="H11" s="8">
        <v>122005</v>
      </c>
      <c r="I11" s="8">
        <v>122005</v>
      </c>
      <c r="J11" s="8">
        <v>366015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366015</v>
      </c>
      <c r="X11" s="8">
        <v>0</v>
      </c>
      <c r="Y11" s="8">
        <v>366015</v>
      </c>
      <c r="Z11" s="2">
        <v>0</v>
      </c>
      <c r="AA11" s="6">
        <v>1707144</v>
      </c>
    </row>
    <row r="12" spans="1:27" ht="13.5">
      <c r="A12" s="29" t="s">
        <v>39</v>
      </c>
      <c r="B12" s="33"/>
      <c r="C12" s="6">
        <v>393388</v>
      </c>
      <c r="D12" s="6">
        <v>0</v>
      </c>
      <c r="E12" s="7">
        <v>284241</v>
      </c>
      <c r="F12" s="8">
        <v>284241</v>
      </c>
      <c r="G12" s="8">
        <v>16414</v>
      </c>
      <c r="H12" s="8">
        <v>19065</v>
      </c>
      <c r="I12" s="8">
        <v>2417</v>
      </c>
      <c r="J12" s="8">
        <v>37896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37896</v>
      </c>
      <c r="X12" s="8">
        <v>63752</v>
      </c>
      <c r="Y12" s="8">
        <v>-25856</v>
      </c>
      <c r="Z12" s="2">
        <v>-40.56</v>
      </c>
      <c r="AA12" s="6">
        <v>284241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683959</v>
      </c>
      <c r="F13" s="8">
        <v>683959</v>
      </c>
      <c r="G13" s="8">
        <v>39216</v>
      </c>
      <c r="H13" s="8">
        <v>37120</v>
      </c>
      <c r="I13" s="8">
        <v>37273</v>
      </c>
      <c r="J13" s="8">
        <v>113609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113609</v>
      </c>
      <c r="X13" s="8">
        <v>173522</v>
      </c>
      <c r="Y13" s="8">
        <v>-59913</v>
      </c>
      <c r="Z13" s="2">
        <v>-34.53</v>
      </c>
      <c r="AA13" s="6">
        <v>683959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2360426</v>
      </c>
      <c r="F14" s="8">
        <v>2360426</v>
      </c>
      <c r="G14" s="8">
        <v>318887</v>
      </c>
      <c r="H14" s="8">
        <v>331589</v>
      </c>
      <c r="I14" s="8">
        <v>338517</v>
      </c>
      <c r="J14" s="8">
        <v>988993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988993</v>
      </c>
      <c r="X14" s="8">
        <v>533106</v>
      </c>
      <c r="Y14" s="8">
        <v>455887</v>
      </c>
      <c r="Z14" s="2">
        <v>85.52</v>
      </c>
      <c r="AA14" s="6">
        <v>2360426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1169180</v>
      </c>
      <c r="D16" s="6">
        <v>0</v>
      </c>
      <c r="E16" s="7">
        <v>910452</v>
      </c>
      <c r="F16" s="8">
        <v>910452</v>
      </c>
      <c r="G16" s="8">
        <v>500</v>
      </c>
      <c r="H16" s="8">
        <v>10450</v>
      </c>
      <c r="I16" s="8">
        <v>0</v>
      </c>
      <c r="J16" s="8">
        <v>10950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10950</v>
      </c>
      <c r="X16" s="8">
        <v>237216</v>
      </c>
      <c r="Y16" s="8">
        <v>-226266</v>
      </c>
      <c r="Z16" s="2">
        <v>-95.38</v>
      </c>
      <c r="AA16" s="6">
        <v>910452</v>
      </c>
    </row>
    <row r="17" spans="1:27" ht="13.5">
      <c r="A17" s="27" t="s">
        <v>44</v>
      </c>
      <c r="B17" s="33"/>
      <c r="C17" s="6">
        <v>4061930</v>
      </c>
      <c r="D17" s="6">
        <v>0</v>
      </c>
      <c r="E17" s="7">
        <v>4253926</v>
      </c>
      <c r="F17" s="8">
        <v>4253926</v>
      </c>
      <c r="G17" s="8">
        <v>338238</v>
      </c>
      <c r="H17" s="8">
        <v>1358726</v>
      </c>
      <c r="I17" s="8">
        <v>0</v>
      </c>
      <c r="J17" s="8">
        <v>1696964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1696964</v>
      </c>
      <c r="X17" s="8">
        <v>1046487</v>
      </c>
      <c r="Y17" s="8">
        <v>650477</v>
      </c>
      <c r="Z17" s="2">
        <v>62.16</v>
      </c>
      <c r="AA17" s="6">
        <v>4253926</v>
      </c>
    </row>
    <row r="18" spans="1:27" ht="13.5">
      <c r="A18" s="29" t="s">
        <v>45</v>
      </c>
      <c r="B18" s="28"/>
      <c r="C18" s="6">
        <v>1176576</v>
      </c>
      <c r="D18" s="6">
        <v>0</v>
      </c>
      <c r="E18" s="7">
        <v>726687</v>
      </c>
      <c r="F18" s="8">
        <v>726687</v>
      </c>
      <c r="G18" s="8">
        <v>111536</v>
      </c>
      <c r="H18" s="8">
        <v>106132</v>
      </c>
      <c r="I18" s="8">
        <v>107820</v>
      </c>
      <c r="J18" s="8">
        <v>325488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325488</v>
      </c>
      <c r="X18" s="8">
        <v>159648</v>
      </c>
      <c r="Y18" s="8">
        <v>165840</v>
      </c>
      <c r="Z18" s="2">
        <v>103.88</v>
      </c>
      <c r="AA18" s="6">
        <v>726687</v>
      </c>
    </row>
    <row r="19" spans="1:27" ht="13.5">
      <c r="A19" s="27" t="s">
        <v>46</v>
      </c>
      <c r="B19" s="33"/>
      <c r="C19" s="6">
        <v>81781384</v>
      </c>
      <c r="D19" s="6">
        <v>0</v>
      </c>
      <c r="E19" s="7">
        <v>95048000</v>
      </c>
      <c r="F19" s="8">
        <v>95048000</v>
      </c>
      <c r="G19" s="8">
        <v>35235000</v>
      </c>
      <c r="H19" s="8">
        <v>0</v>
      </c>
      <c r="I19" s="8">
        <v>0</v>
      </c>
      <c r="J19" s="8">
        <v>35235000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35235000</v>
      </c>
      <c r="X19" s="8">
        <v>39701458</v>
      </c>
      <c r="Y19" s="8">
        <v>-4466458</v>
      </c>
      <c r="Z19" s="2">
        <v>-11.25</v>
      </c>
      <c r="AA19" s="6">
        <v>95048000</v>
      </c>
    </row>
    <row r="20" spans="1:27" ht="13.5">
      <c r="A20" s="27" t="s">
        <v>47</v>
      </c>
      <c r="B20" s="33"/>
      <c r="C20" s="6">
        <v>4644947</v>
      </c>
      <c r="D20" s="6">
        <v>0</v>
      </c>
      <c r="E20" s="7">
        <v>973953</v>
      </c>
      <c r="F20" s="30">
        <v>973953</v>
      </c>
      <c r="G20" s="30">
        <v>19782</v>
      </c>
      <c r="H20" s="30">
        <v>37988</v>
      </c>
      <c r="I20" s="30">
        <v>-504340</v>
      </c>
      <c r="J20" s="30">
        <v>-446570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-446570</v>
      </c>
      <c r="X20" s="30">
        <v>135366</v>
      </c>
      <c r="Y20" s="30">
        <v>-581936</v>
      </c>
      <c r="Z20" s="31">
        <v>-429.9</v>
      </c>
      <c r="AA20" s="32">
        <v>973953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2814</v>
      </c>
      <c r="H21" s="8">
        <v>0</v>
      </c>
      <c r="I21" s="34">
        <v>0</v>
      </c>
      <c r="J21" s="8">
        <v>2814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2814</v>
      </c>
      <c r="X21" s="8">
        <v>0</v>
      </c>
      <c r="Y21" s="8">
        <v>2814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109554429</v>
      </c>
      <c r="D22" s="37">
        <f>SUM(D5:D21)</f>
        <v>0</v>
      </c>
      <c r="E22" s="38">
        <f t="shared" si="0"/>
        <v>125435694</v>
      </c>
      <c r="F22" s="39">
        <f t="shared" si="0"/>
        <v>125435694</v>
      </c>
      <c r="G22" s="39">
        <f t="shared" si="0"/>
        <v>37620258</v>
      </c>
      <c r="H22" s="39">
        <f t="shared" si="0"/>
        <v>3495392</v>
      </c>
      <c r="I22" s="39">
        <f t="shared" si="0"/>
        <v>1632276</v>
      </c>
      <c r="J22" s="39">
        <f t="shared" si="0"/>
        <v>42747926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42747926</v>
      </c>
      <c r="X22" s="39">
        <f t="shared" si="0"/>
        <v>47201100</v>
      </c>
      <c r="Y22" s="39">
        <f t="shared" si="0"/>
        <v>-4453174</v>
      </c>
      <c r="Z22" s="40">
        <f>+IF(X22&lt;&gt;0,+(Y22/X22)*100,0)</f>
        <v>-9.434470806824418</v>
      </c>
      <c r="AA22" s="37">
        <f>SUM(AA5:AA21)</f>
        <v>125435694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45719444</v>
      </c>
      <c r="D25" s="6">
        <v>0</v>
      </c>
      <c r="E25" s="7">
        <v>63173518</v>
      </c>
      <c r="F25" s="8">
        <v>63173518</v>
      </c>
      <c r="G25" s="8">
        <v>5511868</v>
      </c>
      <c r="H25" s="8">
        <v>4114759</v>
      </c>
      <c r="I25" s="8">
        <v>4514966</v>
      </c>
      <c r="J25" s="8">
        <v>14141593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14141593</v>
      </c>
      <c r="X25" s="8">
        <v>15939263</v>
      </c>
      <c r="Y25" s="8">
        <v>-1797670</v>
      </c>
      <c r="Z25" s="2">
        <v>-11.28</v>
      </c>
      <c r="AA25" s="6">
        <v>63173518</v>
      </c>
    </row>
    <row r="26" spans="1:27" ht="13.5">
      <c r="A26" s="29" t="s">
        <v>52</v>
      </c>
      <c r="B26" s="28"/>
      <c r="C26" s="6">
        <v>7584941</v>
      </c>
      <c r="D26" s="6">
        <v>0</v>
      </c>
      <c r="E26" s="7">
        <v>9040482</v>
      </c>
      <c r="F26" s="8">
        <v>9040482</v>
      </c>
      <c r="G26" s="8">
        <v>1267816</v>
      </c>
      <c r="H26" s="8">
        <v>307806</v>
      </c>
      <c r="I26" s="8">
        <v>637560</v>
      </c>
      <c r="J26" s="8">
        <v>2213182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2213182</v>
      </c>
      <c r="X26" s="8">
        <v>2136000</v>
      </c>
      <c r="Y26" s="8">
        <v>77182</v>
      </c>
      <c r="Z26" s="2">
        <v>3.61</v>
      </c>
      <c r="AA26" s="6">
        <v>9040482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2670280</v>
      </c>
      <c r="F27" s="8">
        <v>2670280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665000</v>
      </c>
      <c r="Y27" s="8">
        <v>-665000</v>
      </c>
      <c r="Z27" s="2">
        <v>-100</v>
      </c>
      <c r="AA27" s="6">
        <v>2670280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4000000</v>
      </c>
      <c r="F28" s="8">
        <v>4000000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889333</v>
      </c>
      <c r="Y28" s="8">
        <v>-889333</v>
      </c>
      <c r="Z28" s="2">
        <v>-100</v>
      </c>
      <c r="AA28" s="6">
        <v>4000000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2500</v>
      </c>
      <c r="Y29" s="8">
        <v>-2500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8113005</v>
      </c>
      <c r="D30" s="6">
        <v>0</v>
      </c>
      <c r="E30" s="7">
        <v>7000000</v>
      </c>
      <c r="F30" s="8">
        <v>7000000</v>
      </c>
      <c r="G30" s="8">
        <v>1368023</v>
      </c>
      <c r="H30" s="8">
        <v>981183</v>
      </c>
      <c r="I30" s="8">
        <v>881842</v>
      </c>
      <c r="J30" s="8">
        <v>3231048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3231048</v>
      </c>
      <c r="X30" s="8">
        <v>2319832</v>
      </c>
      <c r="Y30" s="8">
        <v>911216</v>
      </c>
      <c r="Z30" s="2">
        <v>39.28</v>
      </c>
      <c r="AA30" s="6">
        <v>7000000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3513482</v>
      </c>
      <c r="D32" s="6">
        <v>0</v>
      </c>
      <c r="E32" s="7">
        <v>3350000</v>
      </c>
      <c r="F32" s="8">
        <v>3350000</v>
      </c>
      <c r="G32" s="8">
        <v>276601</v>
      </c>
      <c r="H32" s="8">
        <v>276601</v>
      </c>
      <c r="I32" s="8">
        <v>276601</v>
      </c>
      <c r="J32" s="8">
        <v>829803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829803</v>
      </c>
      <c r="X32" s="8">
        <v>771909</v>
      </c>
      <c r="Y32" s="8">
        <v>57894</v>
      </c>
      <c r="Z32" s="2">
        <v>7.5</v>
      </c>
      <c r="AA32" s="6">
        <v>3350000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46922843</v>
      </c>
      <c r="D34" s="6">
        <v>0</v>
      </c>
      <c r="E34" s="7">
        <v>28087124</v>
      </c>
      <c r="F34" s="8">
        <v>28087124</v>
      </c>
      <c r="G34" s="8">
        <v>1365314</v>
      </c>
      <c r="H34" s="8">
        <v>1440590</v>
      </c>
      <c r="I34" s="8">
        <v>2398407</v>
      </c>
      <c r="J34" s="8">
        <v>5204311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5204311</v>
      </c>
      <c r="X34" s="8">
        <v>5868834</v>
      </c>
      <c r="Y34" s="8">
        <v>-664523</v>
      </c>
      <c r="Z34" s="2">
        <v>-11.32</v>
      </c>
      <c r="AA34" s="6">
        <v>28087124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111853715</v>
      </c>
      <c r="D36" s="37">
        <f>SUM(D25:D35)</f>
        <v>0</v>
      </c>
      <c r="E36" s="38">
        <f t="shared" si="1"/>
        <v>117321404</v>
      </c>
      <c r="F36" s="39">
        <f t="shared" si="1"/>
        <v>117321404</v>
      </c>
      <c r="G36" s="39">
        <f t="shared" si="1"/>
        <v>9789622</v>
      </c>
      <c r="H36" s="39">
        <f t="shared" si="1"/>
        <v>7120939</v>
      </c>
      <c r="I36" s="39">
        <f t="shared" si="1"/>
        <v>8709376</v>
      </c>
      <c r="J36" s="39">
        <f t="shared" si="1"/>
        <v>25619937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25619937</v>
      </c>
      <c r="X36" s="39">
        <f t="shared" si="1"/>
        <v>28592671</v>
      </c>
      <c r="Y36" s="39">
        <f t="shared" si="1"/>
        <v>-2972734</v>
      </c>
      <c r="Z36" s="40">
        <f>+IF(X36&lt;&gt;0,+(Y36/X36)*100,0)</f>
        <v>-10.396839106077218</v>
      </c>
      <c r="AA36" s="37">
        <f>SUM(AA25:AA35)</f>
        <v>117321404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-2299286</v>
      </c>
      <c r="D38" s="50">
        <f>+D22-D36</f>
        <v>0</v>
      </c>
      <c r="E38" s="51">
        <f t="shared" si="2"/>
        <v>8114290</v>
      </c>
      <c r="F38" s="52">
        <f t="shared" si="2"/>
        <v>8114290</v>
      </c>
      <c r="G38" s="52">
        <f t="shared" si="2"/>
        <v>27830636</v>
      </c>
      <c r="H38" s="52">
        <f t="shared" si="2"/>
        <v>-3625547</v>
      </c>
      <c r="I38" s="52">
        <f t="shared" si="2"/>
        <v>-7077100</v>
      </c>
      <c r="J38" s="52">
        <f t="shared" si="2"/>
        <v>17127989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17127989</v>
      </c>
      <c r="X38" s="52">
        <f>IF(F22=F36,0,X22-X36)</f>
        <v>18608429</v>
      </c>
      <c r="Y38" s="52">
        <f t="shared" si="2"/>
        <v>-1480440</v>
      </c>
      <c r="Z38" s="53">
        <f>+IF(X38&lt;&gt;0,+(Y38/X38)*100,0)</f>
        <v>-7.95574951544808</v>
      </c>
      <c r="AA38" s="50">
        <f>+AA22-AA36</f>
        <v>8114290</v>
      </c>
    </row>
    <row r="39" spans="1:27" ht="13.5">
      <c r="A39" s="27" t="s">
        <v>64</v>
      </c>
      <c r="B39" s="33"/>
      <c r="C39" s="6">
        <v>20522355</v>
      </c>
      <c r="D39" s="6">
        <v>0</v>
      </c>
      <c r="E39" s="7">
        <v>30397000</v>
      </c>
      <c r="F39" s="8">
        <v>30397000</v>
      </c>
      <c r="G39" s="8">
        <v>0</v>
      </c>
      <c r="H39" s="8">
        <v>582000</v>
      </c>
      <c r="I39" s="8">
        <v>0</v>
      </c>
      <c r="J39" s="8">
        <v>582000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582000</v>
      </c>
      <c r="X39" s="8">
        <v>9658455</v>
      </c>
      <c r="Y39" s="8">
        <v>-9076455</v>
      </c>
      <c r="Z39" s="2">
        <v>-93.97</v>
      </c>
      <c r="AA39" s="6">
        <v>30397000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18223069</v>
      </c>
      <c r="D42" s="59">
        <f>SUM(D38:D41)</f>
        <v>0</v>
      </c>
      <c r="E42" s="60">
        <f t="shared" si="3"/>
        <v>38511290</v>
      </c>
      <c r="F42" s="61">
        <f t="shared" si="3"/>
        <v>38511290</v>
      </c>
      <c r="G42" s="61">
        <f t="shared" si="3"/>
        <v>27830636</v>
      </c>
      <c r="H42" s="61">
        <f t="shared" si="3"/>
        <v>-3043547</v>
      </c>
      <c r="I42" s="61">
        <f t="shared" si="3"/>
        <v>-7077100</v>
      </c>
      <c r="J42" s="61">
        <f t="shared" si="3"/>
        <v>17709989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17709989</v>
      </c>
      <c r="X42" s="61">
        <f t="shared" si="3"/>
        <v>28266884</v>
      </c>
      <c r="Y42" s="61">
        <f t="shared" si="3"/>
        <v>-10556895</v>
      </c>
      <c r="Z42" s="62">
        <f>+IF(X42&lt;&gt;0,+(Y42/X42)*100,0)</f>
        <v>-37.34721874544078</v>
      </c>
      <c r="AA42" s="59">
        <f>SUM(AA38:AA41)</f>
        <v>38511290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18223069</v>
      </c>
      <c r="D44" s="67">
        <f>+D42-D43</f>
        <v>0</v>
      </c>
      <c r="E44" s="68">
        <f t="shared" si="4"/>
        <v>38511290</v>
      </c>
      <c r="F44" s="69">
        <f t="shared" si="4"/>
        <v>38511290</v>
      </c>
      <c r="G44" s="69">
        <f t="shared" si="4"/>
        <v>27830636</v>
      </c>
      <c r="H44" s="69">
        <f t="shared" si="4"/>
        <v>-3043547</v>
      </c>
      <c r="I44" s="69">
        <f t="shared" si="4"/>
        <v>-7077100</v>
      </c>
      <c r="J44" s="69">
        <f t="shared" si="4"/>
        <v>17709989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17709989</v>
      </c>
      <c r="X44" s="69">
        <f t="shared" si="4"/>
        <v>28266884</v>
      </c>
      <c r="Y44" s="69">
        <f t="shared" si="4"/>
        <v>-10556895</v>
      </c>
      <c r="Z44" s="70">
        <f>+IF(X44&lt;&gt;0,+(Y44/X44)*100,0)</f>
        <v>-37.34721874544078</v>
      </c>
      <c r="AA44" s="67">
        <f>+AA42-AA43</f>
        <v>38511290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18223069</v>
      </c>
      <c r="D46" s="59">
        <f>SUM(D44:D45)</f>
        <v>0</v>
      </c>
      <c r="E46" s="60">
        <f t="shared" si="5"/>
        <v>38511290</v>
      </c>
      <c r="F46" s="61">
        <f t="shared" si="5"/>
        <v>38511290</v>
      </c>
      <c r="G46" s="61">
        <f t="shared" si="5"/>
        <v>27830636</v>
      </c>
      <c r="H46" s="61">
        <f t="shared" si="5"/>
        <v>-3043547</v>
      </c>
      <c r="I46" s="61">
        <f t="shared" si="5"/>
        <v>-7077100</v>
      </c>
      <c r="J46" s="61">
        <f t="shared" si="5"/>
        <v>17709989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17709989</v>
      </c>
      <c r="X46" s="61">
        <f t="shared" si="5"/>
        <v>28266884</v>
      </c>
      <c r="Y46" s="61">
        <f t="shared" si="5"/>
        <v>-10556895</v>
      </c>
      <c r="Z46" s="62">
        <f>+IF(X46&lt;&gt;0,+(Y46/X46)*100,0)</f>
        <v>-37.34721874544078</v>
      </c>
      <c r="AA46" s="59">
        <f>SUM(AA44:AA45)</f>
        <v>38511290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18223069</v>
      </c>
      <c r="D48" s="75">
        <f>SUM(D46:D47)</f>
        <v>0</v>
      </c>
      <c r="E48" s="76">
        <f t="shared" si="6"/>
        <v>38511290</v>
      </c>
      <c r="F48" s="77">
        <f t="shared" si="6"/>
        <v>38511290</v>
      </c>
      <c r="G48" s="77">
        <f t="shared" si="6"/>
        <v>27830636</v>
      </c>
      <c r="H48" s="78">
        <f t="shared" si="6"/>
        <v>-3043547</v>
      </c>
      <c r="I48" s="78">
        <f t="shared" si="6"/>
        <v>-7077100</v>
      </c>
      <c r="J48" s="78">
        <f t="shared" si="6"/>
        <v>17709989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17709989</v>
      </c>
      <c r="X48" s="78">
        <f t="shared" si="6"/>
        <v>28266884</v>
      </c>
      <c r="Y48" s="78">
        <f t="shared" si="6"/>
        <v>-10556895</v>
      </c>
      <c r="Z48" s="79">
        <f>+IF(X48&lt;&gt;0,+(Y48/X48)*100,0)</f>
        <v>-37.34721874544078</v>
      </c>
      <c r="AA48" s="80">
        <f>SUM(AA46:AA47)</f>
        <v>38511290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296844657</v>
      </c>
      <c r="D5" s="6">
        <v>0</v>
      </c>
      <c r="E5" s="7">
        <v>302252040</v>
      </c>
      <c r="F5" s="8">
        <v>302252040</v>
      </c>
      <c r="G5" s="8">
        <v>25235973</v>
      </c>
      <c r="H5" s="8">
        <v>24818396</v>
      </c>
      <c r="I5" s="8">
        <v>24872848</v>
      </c>
      <c r="J5" s="8">
        <v>74927217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74927217</v>
      </c>
      <c r="X5" s="8">
        <v>74804670</v>
      </c>
      <c r="Y5" s="8">
        <v>122547</v>
      </c>
      <c r="Z5" s="2">
        <v>0.16</v>
      </c>
      <c r="AA5" s="6">
        <v>302252040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775070851</v>
      </c>
      <c r="F7" s="8">
        <v>775070851</v>
      </c>
      <c r="G7" s="8">
        <v>66053434</v>
      </c>
      <c r="H7" s="8">
        <v>57737986</v>
      </c>
      <c r="I7" s="8">
        <v>59303116</v>
      </c>
      <c r="J7" s="8">
        <v>183094536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183094536</v>
      </c>
      <c r="X7" s="8">
        <v>155256012</v>
      </c>
      <c r="Y7" s="8">
        <v>27838524</v>
      </c>
      <c r="Z7" s="2">
        <v>17.93</v>
      </c>
      <c r="AA7" s="6">
        <v>775070851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279545529</v>
      </c>
      <c r="F8" s="8">
        <v>279545529</v>
      </c>
      <c r="G8" s="8">
        <v>19493032</v>
      </c>
      <c r="H8" s="8">
        <v>19307931</v>
      </c>
      <c r="I8" s="8">
        <v>17173329</v>
      </c>
      <c r="J8" s="8">
        <v>55974292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55974292</v>
      </c>
      <c r="X8" s="8">
        <v>29748471</v>
      </c>
      <c r="Y8" s="8">
        <v>26225821</v>
      </c>
      <c r="Z8" s="2">
        <v>88.16</v>
      </c>
      <c r="AA8" s="6">
        <v>279545529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66163477</v>
      </c>
      <c r="F9" s="8">
        <v>66163477</v>
      </c>
      <c r="G9" s="8">
        <v>4075767</v>
      </c>
      <c r="H9" s="8">
        <v>3574882</v>
      </c>
      <c r="I9" s="8">
        <v>3945654</v>
      </c>
      <c r="J9" s="8">
        <v>11596303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11596303</v>
      </c>
      <c r="X9" s="8">
        <v>15317886</v>
      </c>
      <c r="Y9" s="8">
        <v>-3721583</v>
      </c>
      <c r="Z9" s="2">
        <v>-24.3</v>
      </c>
      <c r="AA9" s="6">
        <v>66163477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60959351</v>
      </c>
      <c r="F10" s="30">
        <v>60959351</v>
      </c>
      <c r="G10" s="30">
        <v>4838214</v>
      </c>
      <c r="H10" s="30">
        <v>4829265</v>
      </c>
      <c r="I10" s="30">
        <v>4830084</v>
      </c>
      <c r="J10" s="30">
        <v>14497563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14497563</v>
      </c>
      <c r="X10" s="30">
        <v>15060918</v>
      </c>
      <c r="Y10" s="30">
        <v>-563355</v>
      </c>
      <c r="Z10" s="31">
        <v>-3.74</v>
      </c>
      <c r="AA10" s="32">
        <v>60959351</v>
      </c>
    </row>
    <row r="11" spans="1:27" ht="13.5">
      <c r="A11" s="29" t="s">
        <v>38</v>
      </c>
      <c r="B11" s="33"/>
      <c r="C11" s="6">
        <v>885287095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17132411</v>
      </c>
      <c r="D12" s="6">
        <v>0</v>
      </c>
      <c r="E12" s="7">
        <v>20019517</v>
      </c>
      <c r="F12" s="8">
        <v>20019517</v>
      </c>
      <c r="G12" s="8">
        <v>579260</v>
      </c>
      <c r="H12" s="8">
        <v>495969</v>
      </c>
      <c r="I12" s="8">
        <v>1101227</v>
      </c>
      <c r="J12" s="8">
        <v>2176456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2176456</v>
      </c>
      <c r="X12" s="8">
        <v>3624708</v>
      </c>
      <c r="Y12" s="8">
        <v>-1448252</v>
      </c>
      <c r="Z12" s="2">
        <v>-39.95</v>
      </c>
      <c r="AA12" s="6">
        <v>20019517</v>
      </c>
    </row>
    <row r="13" spans="1:27" ht="13.5">
      <c r="A13" s="27" t="s">
        <v>40</v>
      </c>
      <c r="B13" s="33"/>
      <c r="C13" s="6">
        <v>30546748</v>
      </c>
      <c r="D13" s="6">
        <v>0</v>
      </c>
      <c r="E13" s="7">
        <v>23000000</v>
      </c>
      <c r="F13" s="8">
        <v>23000000</v>
      </c>
      <c r="G13" s="8">
        <v>-994504</v>
      </c>
      <c r="H13" s="8">
        <v>-493542</v>
      </c>
      <c r="I13" s="8">
        <v>1940753</v>
      </c>
      <c r="J13" s="8">
        <v>452707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452707</v>
      </c>
      <c r="X13" s="8">
        <v>800750</v>
      </c>
      <c r="Y13" s="8">
        <v>-348043</v>
      </c>
      <c r="Z13" s="2">
        <v>-43.46</v>
      </c>
      <c r="AA13" s="6">
        <v>23000000</v>
      </c>
    </row>
    <row r="14" spans="1:27" ht="13.5">
      <c r="A14" s="27" t="s">
        <v>41</v>
      </c>
      <c r="B14" s="33"/>
      <c r="C14" s="6">
        <v>51302423</v>
      </c>
      <c r="D14" s="6">
        <v>0</v>
      </c>
      <c r="E14" s="7">
        <v>30000000</v>
      </c>
      <c r="F14" s="8">
        <v>30000000</v>
      </c>
      <c r="G14" s="8">
        <v>4033905</v>
      </c>
      <c r="H14" s="8">
        <v>4147517</v>
      </c>
      <c r="I14" s="8">
        <v>-209457</v>
      </c>
      <c r="J14" s="8">
        <v>7971965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7971965</v>
      </c>
      <c r="X14" s="8">
        <v>7500000</v>
      </c>
      <c r="Y14" s="8">
        <v>471965</v>
      </c>
      <c r="Z14" s="2">
        <v>6.29</v>
      </c>
      <c r="AA14" s="6">
        <v>30000000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12346564</v>
      </c>
      <c r="D16" s="6">
        <v>0</v>
      </c>
      <c r="E16" s="7">
        <v>10752559</v>
      </c>
      <c r="F16" s="8">
        <v>10752559</v>
      </c>
      <c r="G16" s="8">
        <v>180787</v>
      </c>
      <c r="H16" s="8">
        <v>109664</v>
      </c>
      <c r="I16" s="8">
        <v>91437</v>
      </c>
      <c r="J16" s="8">
        <v>381888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381888</v>
      </c>
      <c r="X16" s="8">
        <v>891430</v>
      </c>
      <c r="Y16" s="8">
        <v>-509542</v>
      </c>
      <c r="Z16" s="2">
        <v>-57.16</v>
      </c>
      <c r="AA16" s="6">
        <v>10752559</v>
      </c>
    </row>
    <row r="17" spans="1:27" ht="13.5">
      <c r="A17" s="27" t="s">
        <v>44</v>
      </c>
      <c r="B17" s="33"/>
      <c r="C17" s="6">
        <v>8909042</v>
      </c>
      <c r="D17" s="6">
        <v>0</v>
      </c>
      <c r="E17" s="7">
        <v>9027441</v>
      </c>
      <c r="F17" s="8">
        <v>9027441</v>
      </c>
      <c r="G17" s="8">
        <v>891830</v>
      </c>
      <c r="H17" s="8">
        <v>855347</v>
      </c>
      <c r="I17" s="8">
        <v>669368</v>
      </c>
      <c r="J17" s="8">
        <v>2416545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2416545</v>
      </c>
      <c r="X17" s="8">
        <v>804352</v>
      </c>
      <c r="Y17" s="8">
        <v>1612193</v>
      </c>
      <c r="Z17" s="2">
        <v>200.43</v>
      </c>
      <c r="AA17" s="6">
        <v>9027441</v>
      </c>
    </row>
    <row r="18" spans="1:27" ht="13.5">
      <c r="A18" s="29" t="s">
        <v>45</v>
      </c>
      <c r="B18" s="28"/>
      <c r="C18" s="6">
        <v>16039967</v>
      </c>
      <c r="D18" s="6">
        <v>0</v>
      </c>
      <c r="E18" s="7">
        <v>15656200</v>
      </c>
      <c r="F18" s="8">
        <v>15656200</v>
      </c>
      <c r="G18" s="8">
        <v>186278</v>
      </c>
      <c r="H18" s="8">
        <v>153213</v>
      </c>
      <c r="I18" s="8">
        <v>121593</v>
      </c>
      <c r="J18" s="8">
        <v>461084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461084</v>
      </c>
      <c r="X18" s="8">
        <v>684574</v>
      </c>
      <c r="Y18" s="8">
        <v>-223490</v>
      </c>
      <c r="Z18" s="2">
        <v>-32.65</v>
      </c>
      <c r="AA18" s="6">
        <v>15656200</v>
      </c>
    </row>
    <row r="19" spans="1:27" ht="13.5">
      <c r="A19" s="27" t="s">
        <v>46</v>
      </c>
      <c r="B19" s="33"/>
      <c r="C19" s="6">
        <v>516199287</v>
      </c>
      <c r="D19" s="6">
        <v>0</v>
      </c>
      <c r="E19" s="7">
        <v>556489000</v>
      </c>
      <c r="F19" s="8">
        <v>556489000</v>
      </c>
      <c r="G19" s="8">
        <v>184220000</v>
      </c>
      <c r="H19" s="8">
        <v>2514000</v>
      </c>
      <c r="I19" s="8">
        <v>0</v>
      </c>
      <c r="J19" s="8">
        <v>186734000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186734000</v>
      </c>
      <c r="X19" s="8">
        <v>255771787</v>
      </c>
      <c r="Y19" s="8">
        <v>-69037787</v>
      </c>
      <c r="Z19" s="2">
        <v>-26.99</v>
      </c>
      <c r="AA19" s="6">
        <v>556489000</v>
      </c>
    </row>
    <row r="20" spans="1:27" ht="13.5">
      <c r="A20" s="27" t="s">
        <v>47</v>
      </c>
      <c r="B20" s="33"/>
      <c r="C20" s="6">
        <v>85776354</v>
      </c>
      <c r="D20" s="6">
        <v>0</v>
      </c>
      <c r="E20" s="7">
        <v>26963039</v>
      </c>
      <c r="F20" s="30">
        <v>26963039</v>
      </c>
      <c r="G20" s="30">
        <v>1599507</v>
      </c>
      <c r="H20" s="30">
        <v>2032029</v>
      </c>
      <c r="I20" s="30">
        <v>1379573</v>
      </c>
      <c r="J20" s="30">
        <v>5011109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5011109</v>
      </c>
      <c r="X20" s="30">
        <v>9665386</v>
      </c>
      <c r="Y20" s="30">
        <v>-4654277</v>
      </c>
      <c r="Z20" s="31">
        <v>-48.15</v>
      </c>
      <c r="AA20" s="32">
        <v>26963039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52200000</v>
      </c>
      <c r="F21" s="8">
        <v>52200000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52200000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1920384548</v>
      </c>
      <c r="D22" s="37">
        <f>SUM(D5:D21)</f>
        <v>0</v>
      </c>
      <c r="E22" s="38">
        <f t="shared" si="0"/>
        <v>2228099004</v>
      </c>
      <c r="F22" s="39">
        <f t="shared" si="0"/>
        <v>2228099004</v>
      </c>
      <c r="G22" s="39">
        <f t="shared" si="0"/>
        <v>310393483</v>
      </c>
      <c r="H22" s="39">
        <f t="shared" si="0"/>
        <v>120082657</v>
      </c>
      <c r="I22" s="39">
        <f t="shared" si="0"/>
        <v>115219525</v>
      </c>
      <c r="J22" s="39">
        <f t="shared" si="0"/>
        <v>545695665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545695665</v>
      </c>
      <c r="X22" s="39">
        <f t="shared" si="0"/>
        <v>569930944</v>
      </c>
      <c r="Y22" s="39">
        <f t="shared" si="0"/>
        <v>-24235279</v>
      </c>
      <c r="Z22" s="40">
        <f>+IF(X22&lt;&gt;0,+(Y22/X22)*100,0)</f>
        <v>-4.252318505450373</v>
      </c>
      <c r="AA22" s="37">
        <f>SUM(AA5:AA21)</f>
        <v>2228099004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455901875</v>
      </c>
      <c r="D25" s="6">
        <v>0</v>
      </c>
      <c r="E25" s="7">
        <v>504000000</v>
      </c>
      <c r="F25" s="8">
        <v>504000000</v>
      </c>
      <c r="G25" s="8">
        <v>39645427</v>
      </c>
      <c r="H25" s="8">
        <v>39471510</v>
      </c>
      <c r="I25" s="8">
        <v>39891322</v>
      </c>
      <c r="J25" s="8">
        <v>119008259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119008259</v>
      </c>
      <c r="X25" s="8">
        <v>116616339</v>
      </c>
      <c r="Y25" s="8">
        <v>2391920</v>
      </c>
      <c r="Z25" s="2">
        <v>2.05</v>
      </c>
      <c r="AA25" s="6">
        <v>504000000</v>
      </c>
    </row>
    <row r="26" spans="1:27" ht="13.5">
      <c r="A26" s="29" t="s">
        <v>52</v>
      </c>
      <c r="B26" s="28"/>
      <c r="C26" s="6">
        <v>24720135</v>
      </c>
      <c r="D26" s="6">
        <v>0</v>
      </c>
      <c r="E26" s="7">
        <v>25410000</v>
      </c>
      <c r="F26" s="8">
        <v>25410000</v>
      </c>
      <c r="G26" s="8">
        <v>1721382</v>
      </c>
      <c r="H26" s="8">
        <v>1727915</v>
      </c>
      <c r="I26" s="8">
        <v>2005828</v>
      </c>
      <c r="J26" s="8">
        <v>5455125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5455125</v>
      </c>
      <c r="X26" s="8">
        <v>6115343</v>
      </c>
      <c r="Y26" s="8">
        <v>-660218</v>
      </c>
      <c r="Z26" s="2">
        <v>-10.8</v>
      </c>
      <c r="AA26" s="6">
        <v>25410000</v>
      </c>
    </row>
    <row r="27" spans="1:27" ht="13.5">
      <c r="A27" s="29" t="s">
        <v>53</v>
      </c>
      <c r="B27" s="28"/>
      <c r="C27" s="6">
        <v>194691023</v>
      </c>
      <c r="D27" s="6">
        <v>0</v>
      </c>
      <c r="E27" s="7">
        <v>50000000</v>
      </c>
      <c r="F27" s="8">
        <v>50000000</v>
      </c>
      <c r="G27" s="8">
        <v>4166667</v>
      </c>
      <c r="H27" s="8">
        <v>4359237</v>
      </c>
      <c r="I27" s="8">
        <v>4166667</v>
      </c>
      <c r="J27" s="8">
        <v>12692571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12692571</v>
      </c>
      <c r="X27" s="8">
        <v>0</v>
      </c>
      <c r="Y27" s="8">
        <v>12692571</v>
      </c>
      <c r="Z27" s="2">
        <v>0</v>
      </c>
      <c r="AA27" s="6">
        <v>50000000</v>
      </c>
    </row>
    <row r="28" spans="1:27" ht="13.5">
      <c r="A28" s="29" t="s">
        <v>54</v>
      </c>
      <c r="B28" s="28"/>
      <c r="C28" s="6">
        <v>470674450</v>
      </c>
      <c r="D28" s="6">
        <v>0</v>
      </c>
      <c r="E28" s="7">
        <v>266000001</v>
      </c>
      <c r="F28" s="8">
        <v>266000001</v>
      </c>
      <c r="G28" s="8">
        <v>22166664</v>
      </c>
      <c r="H28" s="8">
        <v>22166664</v>
      </c>
      <c r="I28" s="8">
        <v>22166664</v>
      </c>
      <c r="J28" s="8">
        <v>66499992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66499992</v>
      </c>
      <c r="X28" s="8">
        <v>78</v>
      </c>
      <c r="Y28" s="8">
        <v>66499914</v>
      </c>
      <c r="Z28" s="2">
        <v>85256300</v>
      </c>
      <c r="AA28" s="6">
        <v>266000001</v>
      </c>
    </row>
    <row r="29" spans="1:27" ht="13.5">
      <c r="A29" s="29" t="s">
        <v>55</v>
      </c>
      <c r="B29" s="28"/>
      <c r="C29" s="6">
        <v>26317073</v>
      </c>
      <c r="D29" s="6">
        <v>0</v>
      </c>
      <c r="E29" s="7">
        <v>23747000</v>
      </c>
      <c r="F29" s="8">
        <v>23747000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23747000</v>
      </c>
    </row>
    <row r="30" spans="1:27" ht="13.5">
      <c r="A30" s="29" t="s">
        <v>56</v>
      </c>
      <c r="B30" s="28"/>
      <c r="C30" s="6">
        <v>619152841</v>
      </c>
      <c r="D30" s="6">
        <v>0</v>
      </c>
      <c r="E30" s="7">
        <v>698000000</v>
      </c>
      <c r="F30" s="8">
        <v>698000000</v>
      </c>
      <c r="G30" s="8">
        <v>78844261</v>
      </c>
      <c r="H30" s="8">
        <v>74527141</v>
      </c>
      <c r="I30" s="8">
        <v>44116344</v>
      </c>
      <c r="J30" s="8">
        <v>197487746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197487746</v>
      </c>
      <c r="X30" s="8">
        <v>213000000</v>
      </c>
      <c r="Y30" s="8">
        <v>-15512254</v>
      </c>
      <c r="Z30" s="2">
        <v>-7.28</v>
      </c>
      <c r="AA30" s="6">
        <v>698000000</v>
      </c>
    </row>
    <row r="31" spans="1:27" ht="13.5">
      <c r="A31" s="29" t="s">
        <v>57</v>
      </c>
      <c r="B31" s="28"/>
      <c r="C31" s="6">
        <v>115940765</v>
      </c>
      <c r="D31" s="6">
        <v>0</v>
      </c>
      <c r="E31" s="7">
        <v>170000000</v>
      </c>
      <c r="F31" s="8">
        <v>170000000</v>
      </c>
      <c r="G31" s="8">
        <v>2759768</v>
      </c>
      <c r="H31" s="8">
        <v>8028472</v>
      </c>
      <c r="I31" s="8">
        <v>9813969</v>
      </c>
      <c r="J31" s="8">
        <v>20602209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20602209</v>
      </c>
      <c r="X31" s="8">
        <v>39411000</v>
      </c>
      <c r="Y31" s="8">
        <v>-18808791</v>
      </c>
      <c r="Z31" s="2">
        <v>-47.72</v>
      </c>
      <c r="AA31" s="6">
        <v>170000000</v>
      </c>
    </row>
    <row r="32" spans="1:27" ht="13.5">
      <c r="A32" s="29" t="s">
        <v>58</v>
      </c>
      <c r="B32" s="28"/>
      <c r="C32" s="6">
        <v>66780428</v>
      </c>
      <c r="D32" s="6">
        <v>0</v>
      </c>
      <c r="E32" s="7">
        <v>75854000</v>
      </c>
      <c r="F32" s="8">
        <v>75854000</v>
      </c>
      <c r="G32" s="8">
        <v>-64795</v>
      </c>
      <c r="H32" s="8">
        <v>8069227</v>
      </c>
      <c r="I32" s="8">
        <v>4115190</v>
      </c>
      <c r="J32" s="8">
        <v>12119622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12119622</v>
      </c>
      <c r="X32" s="8">
        <v>15572124</v>
      </c>
      <c r="Y32" s="8">
        <v>-3452502</v>
      </c>
      <c r="Z32" s="2">
        <v>-22.17</v>
      </c>
      <c r="AA32" s="6">
        <v>75854000</v>
      </c>
    </row>
    <row r="33" spans="1:27" ht="13.5">
      <c r="A33" s="29" t="s">
        <v>59</v>
      </c>
      <c r="B33" s="28"/>
      <c r="C33" s="6">
        <v>6940000</v>
      </c>
      <c r="D33" s="6">
        <v>0</v>
      </c>
      <c r="E33" s="7">
        <v>5240000</v>
      </c>
      <c r="F33" s="8">
        <v>5240000</v>
      </c>
      <c r="G33" s="8">
        <v>2520000</v>
      </c>
      <c r="H33" s="8">
        <v>0</v>
      </c>
      <c r="I33" s="8">
        <v>40000</v>
      </c>
      <c r="J33" s="8">
        <v>2560000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2560000</v>
      </c>
      <c r="X33" s="8">
        <v>1475048</v>
      </c>
      <c r="Y33" s="8">
        <v>1084952</v>
      </c>
      <c r="Z33" s="2">
        <v>73.55</v>
      </c>
      <c r="AA33" s="6">
        <v>5240000</v>
      </c>
    </row>
    <row r="34" spans="1:27" ht="13.5">
      <c r="A34" s="29" t="s">
        <v>60</v>
      </c>
      <c r="B34" s="28"/>
      <c r="C34" s="6">
        <v>308762080</v>
      </c>
      <c r="D34" s="6">
        <v>0</v>
      </c>
      <c r="E34" s="7">
        <v>327460000</v>
      </c>
      <c r="F34" s="8">
        <v>327460000</v>
      </c>
      <c r="G34" s="8">
        <v>10269473</v>
      </c>
      <c r="H34" s="8">
        <v>22929421</v>
      </c>
      <c r="I34" s="8">
        <v>46811321</v>
      </c>
      <c r="J34" s="8">
        <v>80010215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80010215</v>
      </c>
      <c r="X34" s="8">
        <v>70319699</v>
      </c>
      <c r="Y34" s="8">
        <v>9690516</v>
      </c>
      <c r="Z34" s="2">
        <v>13.78</v>
      </c>
      <c r="AA34" s="6">
        <v>327460000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2289880670</v>
      </c>
      <c r="D36" s="37">
        <f>SUM(D25:D35)</f>
        <v>0</v>
      </c>
      <c r="E36" s="38">
        <f t="shared" si="1"/>
        <v>2145711001</v>
      </c>
      <c r="F36" s="39">
        <f t="shared" si="1"/>
        <v>2145711001</v>
      </c>
      <c r="G36" s="39">
        <f t="shared" si="1"/>
        <v>162028847</v>
      </c>
      <c r="H36" s="39">
        <f t="shared" si="1"/>
        <v>181279587</v>
      </c>
      <c r="I36" s="39">
        <f t="shared" si="1"/>
        <v>173127305</v>
      </c>
      <c r="J36" s="39">
        <f t="shared" si="1"/>
        <v>516435739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516435739</v>
      </c>
      <c r="X36" s="39">
        <f t="shared" si="1"/>
        <v>462509631</v>
      </c>
      <c r="Y36" s="39">
        <f t="shared" si="1"/>
        <v>53926108</v>
      </c>
      <c r="Z36" s="40">
        <f>+IF(X36&lt;&gt;0,+(Y36/X36)*100,0)</f>
        <v>11.659456233031394</v>
      </c>
      <c r="AA36" s="37">
        <f>SUM(AA25:AA35)</f>
        <v>2145711001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-369496122</v>
      </c>
      <c r="D38" s="50">
        <f>+D22-D36</f>
        <v>0</v>
      </c>
      <c r="E38" s="51">
        <f t="shared" si="2"/>
        <v>82388003</v>
      </c>
      <c r="F38" s="52">
        <f t="shared" si="2"/>
        <v>82388003</v>
      </c>
      <c r="G38" s="52">
        <f t="shared" si="2"/>
        <v>148364636</v>
      </c>
      <c r="H38" s="52">
        <f t="shared" si="2"/>
        <v>-61196930</v>
      </c>
      <c r="I38" s="52">
        <f t="shared" si="2"/>
        <v>-57907780</v>
      </c>
      <c r="J38" s="52">
        <f t="shared" si="2"/>
        <v>29259926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29259926</v>
      </c>
      <c r="X38" s="52">
        <f>IF(F22=F36,0,X22-X36)</f>
        <v>107421313</v>
      </c>
      <c r="Y38" s="52">
        <f t="shared" si="2"/>
        <v>-78161387</v>
      </c>
      <c r="Z38" s="53">
        <f>+IF(X38&lt;&gt;0,+(Y38/X38)*100,0)</f>
        <v>-72.76152638350268</v>
      </c>
      <c r="AA38" s="50">
        <f>+AA22-AA36</f>
        <v>82388003</v>
      </c>
    </row>
    <row r="39" spans="1:27" ht="13.5">
      <c r="A39" s="27" t="s">
        <v>64</v>
      </c>
      <c r="B39" s="33"/>
      <c r="C39" s="6">
        <v>350188424</v>
      </c>
      <c r="D39" s="6">
        <v>0</v>
      </c>
      <c r="E39" s="7">
        <v>436799000</v>
      </c>
      <c r="F39" s="8">
        <v>436799000</v>
      </c>
      <c r="G39" s="8">
        <v>170418298</v>
      </c>
      <c r="H39" s="8">
        <v>0</v>
      </c>
      <c r="I39" s="8">
        <v>0</v>
      </c>
      <c r="J39" s="8">
        <v>170418298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170418298</v>
      </c>
      <c r="X39" s="8">
        <v>144136107</v>
      </c>
      <c r="Y39" s="8">
        <v>26282191</v>
      </c>
      <c r="Z39" s="2">
        <v>18.23</v>
      </c>
      <c r="AA39" s="6">
        <v>436799000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-19307698</v>
      </c>
      <c r="D42" s="59">
        <f>SUM(D38:D41)</f>
        <v>0</v>
      </c>
      <c r="E42" s="60">
        <f t="shared" si="3"/>
        <v>519187003</v>
      </c>
      <c r="F42" s="61">
        <f t="shared" si="3"/>
        <v>519187003</v>
      </c>
      <c r="G42" s="61">
        <f t="shared" si="3"/>
        <v>318782934</v>
      </c>
      <c r="H42" s="61">
        <f t="shared" si="3"/>
        <v>-61196930</v>
      </c>
      <c r="I42" s="61">
        <f t="shared" si="3"/>
        <v>-57907780</v>
      </c>
      <c r="J42" s="61">
        <f t="shared" si="3"/>
        <v>199678224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199678224</v>
      </c>
      <c r="X42" s="61">
        <f t="shared" si="3"/>
        <v>251557420</v>
      </c>
      <c r="Y42" s="61">
        <f t="shared" si="3"/>
        <v>-51879196</v>
      </c>
      <c r="Z42" s="62">
        <f>+IF(X42&lt;&gt;0,+(Y42/X42)*100,0)</f>
        <v>-20.623202448172666</v>
      </c>
      <c r="AA42" s="59">
        <f>SUM(AA38:AA41)</f>
        <v>519187003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-19307698</v>
      </c>
      <c r="D44" s="67">
        <f>+D42-D43</f>
        <v>0</v>
      </c>
      <c r="E44" s="68">
        <f t="shared" si="4"/>
        <v>519187003</v>
      </c>
      <c r="F44" s="69">
        <f t="shared" si="4"/>
        <v>519187003</v>
      </c>
      <c r="G44" s="69">
        <f t="shared" si="4"/>
        <v>318782934</v>
      </c>
      <c r="H44" s="69">
        <f t="shared" si="4"/>
        <v>-61196930</v>
      </c>
      <c r="I44" s="69">
        <f t="shared" si="4"/>
        <v>-57907780</v>
      </c>
      <c r="J44" s="69">
        <f t="shared" si="4"/>
        <v>199678224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199678224</v>
      </c>
      <c r="X44" s="69">
        <f t="shared" si="4"/>
        <v>251557420</v>
      </c>
      <c r="Y44" s="69">
        <f t="shared" si="4"/>
        <v>-51879196</v>
      </c>
      <c r="Z44" s="70">
        <f>+IF(X44&lt;&gt;0,+(Y44/X44)*100,0)</f>
        <v>-20.623202448172666</v>
      </c>
      <c r="AA44" s="67">
        <f>+AA42-AA43</f>
        <v>519187003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-19307698</v>
      </c>
      <c r="D46" s="59">
        <f>SUM(D44:D45)</f>
        <v>0</v>
      </c>
      <c r="E46" s="60">
        <f t="shared" si="5"/>
        <v>519187003</v>
      </c>
      <c r="F46" s="61">
        <f t="shared" si="5"/>
        <v>519187003</v>
      </c>
      <c r="G46" s="61">
        <f t="shared" si="5"/>
        <v>318782934</v>
      </c>
      <c r="H46" s="61">
        <f t="shared" si="5"/>
        <v>-61196930</v>
      </c>
      <c r="I46" s="61">
        <f t="shared" si="5"/>
        <v>-57907780</v>
      </c>
      <c r="J46" s="61">
        <f t="shared" si="5"/>
        <v>199678224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199678224</v>
      </c>
      <c r="X46" s="61">
        <f t="shared" si="5"/>
        <v>251557420</v>
      </c>
      <c r="Y46" s="61">
        <f t="shared" si="5"/>
        <v>-51879196</v>
      </c>
      <c r="Z46" s="62">
        <f>+IF(X46&lt;&gt;0,+(Y46/X46)*100,0)</f>
        <v>-20.623202448172666</v>
      </c>
      <c r="AA46" s="59">
        <f>SUM(AA44:AA45)</f>
        <v>519187003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-19307698</v>
      </c>
      <c r="D48" s="75">
        <f>SUM(D46:D47)</f>
        <v>0</v>
      </c>
      <c r="E48" s="76">
        <f t="shared" si="6"/>
        <v>519187003</v>
      </c>
      <c r="F48" s="77">
        <f t="shared" si="6"/>
        <v>519187003</v>
      </c>
      <c r="G48" s="77">
        <f t="shared" si="6"/>
        <v>318782934</v>
      </c>
      <c r="H48" s="78">
        <f t="shared" si="6"/>
        <v>-61196930</v>
      </c>
      <c r="I48" s="78">
        <f t="shared" si="6"/>
        <v>-57907780</v>
      </c>
      <c r="J48" s="78">
        <f t="shared" si="6"/>
        <v>199678224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199678224</v>
      </c>
      <c r="X48" s="78">
        <f t="shared" si="6"/>
        <v>251557420</v>
      </c>
      <c r="Y48" s="78">
        <f t="shared" si="6"/>
        <v>-51879196</v>
      </c>
      <c r="Z48" s="79">
        <f>+IF(X48&lt;&gt;0,+(Y48/X48)*100,0)</f>
        <v>-20.623202448172666</v>
      </c>
      <c r="AA48" s="80">
        <f>SUM(AA46:AA47)</f>
        <v>519187003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19119703</v>
      </c>
      <c r="F5" s="8">
        <v>19119703</v>
      </c>
      <c r="G5" s="8">
        <v>1509248</v>
      </c>
      <c r="H5" s="8">
        <v>1415103</v>
      </c>
      <c r="I5" s="8">
        <v>1492822</v>
      </c>
      <c r="J5" s="8">
        <v>4417173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4417173</v>
      </c>
      <c r="X5" s="8">
        <v>3441546</v>
      </c>
      <c r="Y5" s="8">
        <v>975627</v>
      </c>
      <c r="Z5" s="2">
        <v>28.35</v>
      </c>
      <c r="AA5" s="6">
        <v>19119703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5851507</v>
      </c>
      <c r="F10" s="30">
        <v>5851507</v>
      </c>
      <c r="G10" s="30">
        <v>473754</v>
      </c>
      <c r="H10" s="30">
        <v>470264</v>
      </c>
      <c r="I10" s="30">
        <v>472551</v>
      </c>
      <c r="J10" s="30">
        <v>1416569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1416569</v>
      </c>
      <c r="X10" s="30">
        <v>1533439</v>
      </c>
      <c r="Y10" s="30">
        <v>-116870</v>
      </c>
      <c r="Z10" s="31">
        <v>-7.62</v>
      </c>
      <c r="AA10" s="32">
        <v>5851507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304425</v>
      </c>
      <c r="F12" s="8">
        <v>304425</v>
      </c>
      <c r="G12" s="8">
        <v>36748</v>
      </c>
      <c r="H12" s="8">
        <v>42121</v>
      </c>
      <c r="I12" s="8">
        <v>12917</v>
      </c>
      <c r="J12" s="8">
        <v>91786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91786</v>
      </c>
      <c r="X12" s="8">
        <v>54796</v>
      </c>
      <c r="Y12" s="8">
        <v>36990</v>
      </c>
      <c r="Z12" s="2">
        <v>67.5</v>
      </c>
      <c r="AA12" s="6">
        <v>304425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5018112</v>
      </c>
      <c r="F13" s="8">
        <v>5018112</v>
      </c>
      <c r="G13" s="8">
        <v>391273</v>
      </c>
      <c r="H13" s="8">
        <v>488980</v>
      </c>
      <c r="I13" s="8">
        <v>506387</v>
      </c>
      <c r="J13" s="8">
        <v>1386640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1386640</v>
      </c>
      <c r="X13" s="8">
        <v>903260</v>
      </c>
      <c r="Y13" s="8">
        <v>483380</v>
      </c>
      <c r="Z13" s="2">
        <v>53.52</v>
      </c>
      <c r="AA13" s="6">
        <v>5018112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7805952</v>
      </c>
      <c r="F14" s="8">
        <v>7805952</v>
      </c>
      <c r="G14" s="8">
        <v>1110387</v>
      </c>
      <c r="H14" s="8">
        <v>1082231</v>
      </c>
      <c r="I14" s="8">
        <v>1117341</v>
      </c>
      <c r="J14" s="8">
        <v>3309959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3309959</v>
      </c>
      <c r="X14" s="8">
        <v>1405072</v>
      </c>
      <c r="Y14" s="8">
        <v>1904887</v>
      </c>
      <c r="Z14" s="2">
        <v>135.57</v>
      </c>
      <c r="AA14" s="6">
        <v>7805952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7603200</v>
      </c>
      <c r="F16" s="8">
        <v>7603200</v>
      </c>
      <c r="G16" s="8">
        <v>93860</v>
      </c>
      <c r="H16" s="8">
        <v>70395</v>
      </c>
      <c r="I16" s="8">
        <v>85485</v>
      </c>
      <c r="J16" s="8">
        <v>249740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249740</v>
      </c>
      <c r="X16" s="8">
        <v>1368576</v>
      </c>
      <c r="Y16" s="8">
        <v>-1118836</v>
      </c>
      <c r="Z16" s="2">
        <v>-81.75</v>
      </c>
      <c r="AA16" s="6">
        <v>7603200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34848</v>
      </c>
      <c r="F17" s="8">
        <v>34848</v>
      </c>
      <c r="G17" s="8">
        <v>9381</v>
      </c>
      <c r="H17" s="8">
        <v>0</v>
      </c>
      <c r="I17" s="8">
        <v>0</v>
      </c>
      <c r="J17" s="8">
        <v>9381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9381</v>
      </c>
      <c r="X17" s="8">
        <v>6272</v>
      </c>
      <c r="Y17" s="8">
        <v>3109</v>
      </c>
      <c r="Z17" s="2">
        <v>49.57</v>
      </c>
      <c r="AA17" s="6">
        <v>34848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12612602</v>
      </c>
      <c r="F18" s="8">
        <v>12612602</v>
      </c>
      <c r="G18" s="8">
        <v>3559015</v>
      </c>
      <c r="H18" s="8">
        <v>3231025</v>
      </c>
      <c r="I18" s="8">
        <v>3354026</v>
      </c>
      <c r="J18" s="8">
        <v>10144066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10144066</v>
      </c>
      <c r="X18" s="8">
        <v>1296000</v>
      </c>
      <c r="Y18" s="8">
        <v>8848066</v>
      </c>
      <c r="Z18" s="2">
        <v>682.72</v>
      </c>
      <c r="AA18" s="6">
        <v>12612602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168448526</v>
      </c>
      <c r="F19" s="8">
        <v>168448526</v>
      </c>
      <c r="G19" s="8">
        <v>64931629</v>
      </c>
      <c r="H19" s="8">
        <v>-322042</v>
      </c>
      <c r="I19" s="8">
        <v>219381</v>
      </c>
      <c r="J19" s="8">
        <v>64828968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64828968</v>
      </c>
      <c r="X19" s="8">
        <v>29840566</v>
      </c>
      <c r="Y19" s="8">
        <v>34988402</v>
      </c>
      <c r="Z19" s="2">
        <v>117.25</v>
      </c>
      <c r="AA19" s="6">
        <v>168448526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61675283</v>
      </c>
      <c r="F20" s="30">
        <v>61675283</v>
      </c>
      <c r="G20" s="30">
        <v>826894</v>
      </c>
      <c r="H20" s="30">
        <v>618664</v>
      </c>
      <c r="I20" s="30">
        <v>684934</v>
      </c>
      <c r="J20" s="30">
        <v>2130492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2130492</v>
      </c>
      <c r="X20" s="30">
        <v>11967819</v>
      </c>
      <c r="Y20" s="30">
        <v>-9837327</v>
      </c>
      <c r="Z20" s="31">
        <v>-82.2</v>
      </c>
      <c r="AA20" s="32">
        <v>61675283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288474158</v>
      </c>
      <c r="F22" s="39">
        <f t="shared" si="0"/>
        <v>288474158</v>
      </c>
      <c r="G22" s="39">
        <f t="shared" si="0"/>
        <v>72942189</v>
      </c>
      <c r="H22" s="39">
        <f t="shared" si="0"/>
        <v>7096741</v>
      </c>
      <c r="I22" s="39">
        <f t="shared" si="0"/>
        <v>7945844</v>
      </c>
      <c r="J22" s="39">
        <f t="shared" si="0"/>
        <v>87984774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87984774</v>
      </c>
      <c r="X22" s="39">
        <f t="shared" si="0"/>
        <v>51817346</v>
      </c>
      <c r="Y22" s="39">
        <f t="shared" si="0"/>
        <v>36167428</v>
      </c>
      <c r="Z22" s="40">
        <f>+IF(X22&lt;&gt;0,+(Y22/X22)*100,0)</f>
        <v>69.79791670534419</v>
      </c>
      <c r="AA22" s="37">
        <f>SUM(AA5:AA21)</f>
        <v>288474158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72338843</v>
      </c>
      <c r="F25" s="8">
        <v>72338843</v>
      </c>
      <c r="G25" s="8">
        <v>4966670</v>
      </c>
      <c r="H25" s="8">
        <v>4591576</v>
      </c>
      <c r="I25" s="8">
        <v>5828063</v>
      </c>
      <c r="J25" s="8">
        <v>15386309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15386309</v>
      </c>
      <c r="X25" s="8">
        <v>14258706</v>
      </c>
      <c r="Y25" s="8">
        <v>1127603</v>
      </c>
      <c r="Z25" s="2">
        <v>7.91</v>
      </c>
      <c r="AA25" s="6">
        <v>72338843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16781949</v>
      </c>
      <c r="F26" s="8">
        <v>16781949</v>
      </c>
      <c r="G26" s="8">
        <v>1249061</v>
      </c>
      <c r="H26" s="8">
        <v>1247696</v>
      </c>
      <c r="I26" s="8">
        <v>1248245</v>
      </c>
      <c r="J26" s="8">
        <v>3745002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3745002</v>
      </c>
      <c r="X26" s="8">
        <v>3020750</v>
      </c>
      <c r="Y26" s="8">
        <v>724252</v>
      </c>
      <c r="Z26" s="2">
        <v>23.98</v>
      </c>
      <c r="AA26" s="6">
        <v>16781949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29557299</v>
      </c>
      <c r="F27" s="8">
        <v>29557299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5320314</v>
      </c>
      <c r="Y27" s="8">
        <v>-5320314</v>
      </c>
      <c r="Z27" s="2">
        <v>-100</v>
      </c>
      <c r="AA27" s="6">
        <v>29557299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35178537</v>
      </c>
      <c r="F28" s="8">
        <v>35178537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4532136</v>
      </c>
      <c r="Y28" s="8">
        <v>-4532136</v>
      </c>
      <c r="Z28" s="2">
        <v>-100</v>
      </c>
      <c r="AA28" s="6">
        <v>35178537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250848</v>
      </c>
      <c r="F29" s="8">
        <v>250848</v>
      </c>
      <c r="G29" s="8">
        <v>27330</v>
      </c>
      <c r="H29" s="8">
        <v>31487</v>
      </c>
      <c r="I29" s="8">
        <v>29351</v>
      </c>
      <c r="J29" s="8">
        <v>88168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88168</v>
      </c>
      <c r="X29" s="8">
        <v>45163</v>
      </c>
      <c r="Y29" s="8">
        <v>43005</v>
      </c>
      <c r="Z29" s="2">
        <v>95.22</v>
      </c>
      <c r="AA29" s="6">
        <v>250848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15425096</v>
      </c>
      <c r="F31" s="8">
        <v>15425096</v>
      </c>
      <c r="G31" s="8">
        <v>397129</v>
      </c>
      <c r="H31" s="8">
        <v>502559</v>
      </c>
      <c r="I31" s="8">
        <v>520482</v>
      </c>
      <c r="J31" s="8">
        <v>1420170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1420170</v>
      </c>
      <c r="X31" s="8">
        <v>2015169</v>
      </c>
      <c r="Y31" s="8">
        <v>-594999</v>
      </c>
      <c r="Z31" s="2">
        <v>-29.53</v>
      </c>
      <c r="AA31" s="6">
        <v>15425096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7355720</v>
      </c>
      <c r="F32" s="8">
        <v>7355720</v>
      </c>
      <c r="G32" s="8">
        <v>191403</v>
      </c>
      <c r="H32" s="8">
        <v>602107</v>
      </c>
      <c r="I32" s="8">
        <v>198903</v>
      </c>
      <c r="J32" s="8">
        <v>992413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992413</v>
      </c>
      <c r="X32" s="8">
        <v>360000</v>
      </c>
      <c r="Y32" s="8">
        <v>632413</v>
      </c>
      <c r="Z32" s="2">
        <v>175.67</v>
      </c>
      <c r="AA32" s="6">
        <v>7355720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4800000</v>
      </c>
      <c r="F33" s="8">
        <v>4800000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648000</v>
      </c>
      <c r="Y33" s="8">
        <v>-648000</v>
      </c>
      <c r="Z33" s="2">
        <v>-100</v>
      </c>
      <c r="AA33" s="6">
        <v>4800000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55328729</v>
      </c>
      <c r="F34" s="8">
        <v>55328729</v>
      </c>
      <c r="G34" s="8">
        <v>2141185</v>
      </c>
      <c r="H34" s="8">
        <v>3228649</v>
      </c>
      <c r="I34" s="8">
        <v>4460261</v>
      </c>
      <c r="J34" s="8">
        <v>9830095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9830095</v>
      </c>
      <c r="X34" s="8">
        <v>10074371</v>
      </c>
      <c r="Y34" s="8">
        <v>-244276</v>
      </c>
      <c r="Z34" s="2">
        <v>-2.42</v>
      </c>
      <c r="AA34" s="6">
        <v>55328729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237017021</v>
      </c>
      <c r="F36" s="39">
        <f t="shared" si="1"/>
        <v>237017021</v>
      </c>
      <c r="G36" s="39">
        <f t="shared" si="1"/>
        <v>8972778</v>
      </c>
      <c r="H36" s="39">
        <f t="shared" si="1"/>
        <v>10204074</v>
      </c>
      <c r="I36" s="39">
        <f t="shared" si="1"/>
        <v>12285305</v>
      </c>
      <c r="J36" s="39">
        <f t="shared" si="1"/>
        <v>31462157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31462157</v>
      </c>
      <c r="X36" s="39">
        <f t="shared" si="1"/>
        <v>40274609</v>
      </c>
      <c r="Y36" s="39">
        <f t="shared" si="1"/>
        <v>-8812452</v>
      </c>
      <c r="Z36" s="40">
        <f>+IF(X36&lt;&gt;0,+(Y36/X36)*100,0)</f>
        <v>-21.880912611715235</v>
      </c>
      <c r="AA36" s="37">
        <f>SUM(AA25:AA35)</f>
        <v>237017021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51457137</v>
      </c>
      <c r="F38" s="52">
        <f t="shared" si="2"/>
        <v>51457137</v>
      </c>
      <c r="G38" s="52">
        <f t="shared" si="2"/>
        <v>63969411</v>
      </c>
      <c r="H38" s="52">
        <f t="shared" si="2"/>
        <v>-3107333</v>
      </c>
      <c r="I38" s="52">
        <f t="shared" si="2"/>
        <v>-4339461</v>
      </c>
      <c r="J38" s="52">
        <f t="shared" si="2"/>
        <v>56522617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56522617</v>
      </c>
      <c r="X38" s="52">
        <f>IF(F22=F36,0,X22-X36)</f>
        <v>11542737</v>
      </c>
      <c r="Y38" s="52">
        <f t="shared" si="2"/>
        <v>44979880</v>
      </c>
      <c r="Z38" s="53">
        <f>+IF(X38&lt;&gt;0,+(Y38/X38)*100,0)</f>
        <v>389.6812341821528</v>
      </c>
      <c r="AA38" s="50">
        <f>+AA22-AA36</f>
        <v>51457137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49920000</v>
      </c>
      <c r="F39" s="8">
        <v>49920000</v>
      </c>
      <c r="G39" s="8">
        <v>440660</v>
      </c>
      <c r="H39" s="8">
        <v>5190653</v>
      </c>
      <c r="I39" s="8">
        <v>3106236</v>
      </c>
      <c r="J39" s="8">
        <v>8737549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8737549</v>
      </c>
      <c r="X39" s="8">
        <v>8985600</v>
      </c>
      <c r="Y39" s="8">
        <v>-248051</v>
      </c>
      <c r="Z39" s="2">
        <v>-2.76</v>
      </c>
      <c r="AA39" s="6">
        <v>49920000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101377137</v>
      </c>
      <c r="F42" s="61">
        <f t="shared" si="3"/>
        <v>101377137</v>
      </c>
      <c r="G42" s="61">
        <f t="shared" si="3"/>
        <v>64410071</v>
      </c>
      <c r="H42" s="61">
        <f t="shared" si="3"/>
        <v>2083320</v>
      </c>
      <c r="I42" s="61">
        <f t="shared" si="3"/>
        <v>-1233225</v>
      </c>
      <c r="J42" s="61">
        <f t="shared" si="3"/>
        <v>65260166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65260166</v>
      </c>
      <c r="X42" s="61">
        <f t="shared" si="3"/>
        <v>20528337</v>
      </c>
      <c r="Y42" s="61">
        <f t="shared" si="3"/>
        <v>44731829</v>
      </c>
      <c r="Z42" s="62">
        <f>+IF(X42&lt;&gt;0,+(Y42/X42)*100,0)</f>
        <v>217.90283840332512</v>
      </c>
      <c r="AA42" s="59">
        <f>SUM(AA38:AA41)</f>
        <v>101377137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101377137</v>
      </c>
      <c r="F44" s="69">
        <f t="shared" si="4"/>
        <v>101377137</v>
      </c>
      <c r="G44" s="69">
        <f t="shared" si="4"/>
        <v>64410071</v>
      </c>
      <c r="H44" s="69">
        <f t="shared" si="4"/>
        <v>2083320</v>
      </c>
      <c r="I44" s="69">
        <f t="shared" si="4"/>
        <v>-1233225</v>
      </c>
      <c r="J44" s="69">
        <f t="shared" si="4"/>
        <v>65260166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65260166</v>
      </c>
      <c r="X44" s="69">
        <f t="shared" si="4"/>
        <v>20528337</v>
      </c>
      <c r="Y44" s="69">
        <f t="shared" si="4"/>
        <v>44731829</v>
      </c>
      <c r="Z44" s="70">
        <f>+IF(X44&lt;&gt;0,+(Y44/X44)*100,0)</f>
        <v>217.90283840332512</v>
      </c>
      <c r="AA44" s="67">
        <f>+AA42-AA43</f>
        <v>101377137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101377137</v>
      </c>
      <c r="F46" s="61">
        <f t="shared" si="5"/>
        <v>101377137</v>
      </c>
      <c r="G46" s="61">
        <f t="shared" si="5"/>
        <v>64410071</v>
      </c>
      <c r="H46" s="61">
        <f t="shared" si="5"/>
        <v>2083320</v>
      </c>
      <c r="I46" s="61">
        <f t="shared" si="5"/>
        <v>-1233225</v>
      </c>
      <c r="J46" s="61">
        <f t="shared" si="5"/>
        <v>65260166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65260166</v>
      </c>
      <c r="X46" s="61">
        <f t="shared" si="5"/>
        <v>20528337</v>
      </c>
      <c r="Y46" s="61">
        <f t="shared" si="5"/>
        <v>44731829</v>
      </c>
      <c r="Z46" s="62">
        <f>+IF(X46&lt;&gt;0,+(Y46/X46)*100,0)</f>
        <v>217.90283840332512</v>
      </c>
      <c r="AA46" s="59">
        <f>SUM(AA44:AA45)</f>
        <v>101377137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101377137</v>
      </c>
      <c r="F48" s="77">
        <f t="shared" si="6"/>
        <v>101377137</v>
      </c>
      <c r="G48" s="77">
        <f t="shared" si="6"/>
        <v>64410071</v>
      </c>
      <c r="H48" s="78">
        <f t="shared" si="6"/>
        <v>2083320</v>
      </c>
      <c r="I48" s="78">
        <f t="shared" si="6"/>
        <v>-1233225</v>
      </c>
      <c r="J48" s="78">
        <f t="shared" si="6"/>
        <v>65260166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65260166</v>
      </c>
      <c r="X48" s="78">
        <f t="shared" si="6"/>
        <v>20528337</v>
      </c>
      <c r="Y48" s="78">
        <f t="shared" si="6"/>
        <v>44731829</v>
      </c>
      <c r="Z48" s="79">
        <f>+IF(X48&lt;&gt;0,+(Y48/X48)*100,0)</f>
        <v>217.90283840332512</v>
      </c>
      <c r="AA48" s="80">
        <f>SUM(AA46:AA47)</f>
        <v>101377137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37654000</v>
      </c>
      <c r="F8" s="8">
        <v>37654000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9413500</v>
      </c>
      <c r="Y8" s="8">
        <v>-9413500</v>
      </c>
      <c r="Z8" s="2">
        <v>-100</v>
      </c>
      <c r="AA8" s="6">
        <v>37654000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36033006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20153761</v>
      </c>
      <c r="D13" s="6">
        <v>0</v>
      </c>
      <c r="E13" s="7">
        <v>17584000</v>
      </c>
      <c r="F13" s="8">
        <v>17584000</v>
      </c>
      <c r="G13" s="8">
        <v>844309</v>
      </c>
      <c r="H13" s="8">
        <v>1914540</v>
      </c>
      <c r="I13" s="8">
        <v>1703826</v>
      </c>
      <c r="J13" s="8">
        <v>4462675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4462675</v>
      </c>
      <c r="X13" s="8">
        <v>4396000</v>
      </c>
      <c r="Y13" s="8">
        <v>66675</v>
      </c>
      <c r="Z13" s="2">
        <v>1.52</v>
      </c>
      <c r="AA13" s="6">
        <v>17584000</v>
      </c>
    </row>
    <row r="14" spans="1:27" ht="13.5">
      <c r="A14" s="27" t="s">
        <v>41</v>
      </c>
      <c r="B14" s="33"/>
      <c r="C14" s="6">
        <v>3093261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460960814</v>
      </c>
      <c r="D19" s="6">
        <v>0</v>
      </c>
      <c r="E19" s="7">
        <v>491226000</v>
      </c>
      <c r="F19" s="8">
        <v>491226000</v>
      </c>
      <c r="G19" s="8">
        <v>169758875</v>
      </c>
      <c r="H19" s="8">
        <v>154886</v>
      </c>
      <c r="I19" s="8">
        <v>39123</v>
      </c>
      <c r="J19" s="8">
        <v>169952884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169952884</v>
      </c>
      <c r="X19" s="8">
        <v>204677500</v>
      </c>
      <c r="Y19" s="8">
        <v>-34724616</v>
      </c>
      <c r="Z19" s="2">
        <v>-16.97</v>
      </c>
      <c r="AA19" s="6">
        <v>491226000</v>
      </c>
    </row>
    <row r="20" spans="1:27" ht="13.5">
      <c r="A20" s="27" t="s">
        <v>47</v>
      </c>
      <c r="B20" s="33"/>
      <c r="C20" s="6">
        <v>28143631</v>
      </c>
      <c r="D20" s="6">
        <v>0</v>
      </c>
      <c r="E20" s="7">
        <v>57780000</v>
      </c>
      <c r="F20" s="30">
        <v>57780000</v>
      </c>
      <c r="G20" s="30">
        <v>28832</v>
      </c>
      <c r="H20" s="30">
        <v>0</v>
      </c>
      <c r="I20" s="30">
        <v>630307</v>
      </c>
      <c r="J20" s="30">
        <v>659139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659139</v>
      </c>
      <c r="X20" s="30">
        <v>14445000</v>
      </c>
      <c r="Y20" s="30">
        <v>-13785861</v>
      </c>
      <c r="Z20" s="31">
        <v>-95.44</v>
      </c>
      <c r="AA20" s="32">
        <v>57780000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121457</v>
      </c>
      <c r="J21" s="8">
        <v>121457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121457</v>
      </c>
      <c r="X21" s="8">
        <v>0</v>
      </c>
      <c r="Y21" s="8">
        <v>121457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548384473</v>
      </c>
      <c r="D22" s="37">
        <f>SUM(D5:D21)</f>
        <v>0</v>
      </c>
      <c r="E22" s="38">
        <f t="shared" si="0"/>
        <v>604244000</v>
      </c>
      <c r="F22" s="39">
        <f t="shared" si="0"/>
        <v>604244000</v>
      </c>
      <c r="G22" s="39">
        <f t="shared" si="0"/>
        <v>170632016</v>
      </c>
      <c r="H22" s="39">
        <f t="shared" si="0"/>
        <v>2069426</v>
      </c>
      <c r="I22" s="39">
        <f t="shared" si="0"/>
        <v>2494713</v>
      </c>
      <c r="J22" s="39">
        <f t="shared" si="0"/>
        <v>175196155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175196155</v>
      </c>
      <c r="X22" s="39">
        <f t="shared" si="0"/>
        <v>232932000</v>
      </c>
      <c r="Y22" s="39">
        <f t="shared" si="0"/>
        <v>-57735845</v>
      </c>
      <c r="Z22" s="40">
        <f>+IF(X22&lt;&gt;0,+(Y22/X22)*100,0)</f>
        <v>-24.786566465749658</v>
      </c>
      <c r="AA22" s="37">
        <f>SUM(AA5:AA21)</f>
        <v>604244000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198391415</v>
      </c>
      <c r="D25" s="6">
        <v>0</v>
      </c>
      <c r="E25" s="7">
        <v>249045000</v>
      </c>
      <c r="F25" s="8">
        <v>249045000</v>
      </c>
      <c r="G25" s="8">
        <v>16261295</v>
      </c>
      <c r="H25" s="8">
        <v>16040808</v>
      </c>
      <c r="I25" s="8">
        <v>16853165</v>
      </c>
      <c r="J25" s="8">
        <v>49155268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49155268</v>
      </c>
      <c r="X25" s="8">
        <v>62261251</v>
      </c>
      <c r="Y25" s="8">
        <v>-13105983</v>
      </c>
      <c r="Z25" s="2">
        <v>-21.05</v>
      </c>
      <c r="AA25" s="6">
        <v>249045000</v>
      </c>
    </row>
    <row r="26" spans="1:27" ht="13.5">
      <c r="A26" s="29" t="s">
        <v>52</v>
      </c>
      <c r="B26" s="28"/>
      <c r="C26" s="6">
        <v>11559867</v>
      </c>
      <c r="D26" s="6">
        <v>0</v>
      </c>
      <c r="E26" s="7">
        <v>11879000</v>
      </c>
      <c r="F26" s="8">
        <v>11879000</v>
      </c>
      <c r="G26" s="8">
        <v>948667</v>
      </c>
      <c r="H26" s="8">
        <v>1032568</v>
      </c>
      <c r="I26" s="8">
        <v>994247</v>
      </c>
      <c r="J26" s="8">
        <v>2975482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2975482</v>
      </c>
      <c r="X26" s="8">
        <v>9413499</v>
      </c>
      <c r="Y26" s="8">
        <v>-6438017</v>
      </c>
      <c r="Z26" s="2">
        <v>-68.39</v>
      </c>
      <c r="AA26" s="6">
        <v>11879000</v>
      </c>
    </row>
    <row r="27" spans="1:27" ht="13.5">
      <c r="A27" s="29" t="s">
        <v>53</v>
      </c>
      <c r="B27" s="28"/>
      <c r="C27" s="6">
        <v>7953966</v>
      </c>
      <c r="D27" s="6">
        <v>0</v>
      </c>
      <c r="E27" s="7">
        <v>26358000</v>
      </c>
      <c r="F27" s="8">
        <v>26358000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26358000</v>
      </c>
    </row>
    <row r="28" spans="1:27" ht="13.5">
      <c r="A28" s="29" t="s">
        <v>54</v>
      </c>
      <c r="B28" s="28"/>
      <c r="C28" s="6">
        <v>52223547</v>
      </c>
      <c r="D28" s="6">
        <v>0</v>
      </c>
      <c r="E28" s="7">
        <v>80790000</v>
      </c>
      <c r="F28" s="8">
        <v>80790000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6589500</v>
      </c>
      <c r="Y28" s="8">
        <v>-6589500</v>
      </c>
      <c r="Z28" s="2">
        <v>-100</v>
      </c>
      <c r="AA28" s="6">
        <v>80790000</v>
      </c>
    </row>
    <row r="29" spans="1:27" ht="13.5">
      <c r="A29" s="29" t="s">
        <v>55</v>
      </c>
      <c r="B29" s="28"/>
      <c r="C29" s="6">
        <v>511055</v>
      </c>
      <c r="D29" s="6">
        <v>0</v>
      </c>
      <c r="E29" s="7">
        <v>450000</v>
      </c>
      <c r="F29" s="8">
        <v>450000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450000</v>
      </c>
    </row>
    <row r="30" spans="1:27" ht="13.5">
      <c r="A30" s="29" t="s">
        <v>56</v>
      </c>
      <c r="B30" s="28"/>
      <c r="C30" s="6">
        <v>49930863</v>
      </c>
      <c r="D30" s="6">
        <v>0</v>
      </c>
      <c r="E30" s="7">
        <v>52000000</v>
      </c>
      <c r="F30" s="8">
        <v>52000000</v>
      </c>
      <c r="G30" s="8">
        <v>0</v>
      </c>
      <c r="H30" s="8">
        <v>3617323</v>
      </c>
      <c r="I30" s="8">
        <v>3481995</v>
      </c>
      <c r="J30" s="8">
        <v>7099318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7099318</v>
      </c>
      <c r="X30" s="8">
        <v>13000000</v>
      </c>
      <c r="Y30" s="8">
        <v>-5900682</v>
      </c>
      <c r="Z30" s="2">
        <v>-45.39</v>
      </c>
      <c r="AA30" s="6">
        <v>52000000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20528389</v>
      </c>
      <c r="D32" s="6">
        <v>0</v>
      </c>
      <c r="E32" s="7">
        <v>22625000</v>
      </c>
      <c r="F32" s="8">
        <v>22625000</v>
      </c>
      <c r="G32" s="8">
        <v>390935</v>
      </c>
      <c r="H32" s="8">
        <v>2514706</v>
      </c>
      <c r="I32" s="8">
        <v>876554</v>
      </c>
      <c r="J32" s="8">
        <v>3782195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3782195</v>
      </c>
      <c r="X32" s="8">
        <v>5656251</v>
      </c>
      <c r="Y32" s="8">
        <v>-1874056</v>
      </c>
      <c r="Z32" s="2">
        <v>-33.13</v>
      </c>
      <c r="AA32" s="6">
        <v>22625000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206234430</v>
      </c>
      <c r="D34" s="6">
        <v>0</v>
      </c>
      <c r="E34" s="7">
        <v>241887000</v>
      </c>
      <c r="F34" s="8">
        <v>241887000</v>
      </c>
      <c r="G34" s="8">
        <v>11629377</v>
      </c>
      <c r="H34" s="8">
        <v>23804491</v>
      </c>
      <c r="I34" s="8">
        <v>18761979</v>
      </c>
      <c r="J34" s="8">
        <v>54195847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54195847</v>
      </c>
      <c r="X34" s="8">
        <v>60471751</v>
      </c>
      <c r="Y34" s="8">
        <v>-6275904</v>
      </c>
      <c r="Z34" s="2">
        <v>-10.38</v>
      </c>
      <c r="AA34" s="6">
        <v>241887000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547333532</v>
      </c>
      <c r="D36" s="37">
        <f>SUM(D25:D35)</f>
        <v>0</v>
      </c>
      <c r="E36" s="38">
        <f t="shared" si="1"/>
        <v>685034000</v>
      </c>
      <c r="F36" s="39">
        <f t="shared" si="1"/>
        <v>685034000</v>
      </c>
      <c r="G36" s="39">
        <f t="shared" si="1"/>
        <v>29230274</v>
      </c>
      <c r="H36" s="39">
        <f t="shared" si="1"/>
        <v>47009896</v>
      </c>
      <c r="I36" s="39">
        <f t="shared" si="1"/>
        <v>40967940</v>
      </c>
      <c r="J36" s="39">
        <f t="shared" si="1"/>
        <v>117208110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117208110</v>
      </c>
      <c r="X36" s="39">
        <f t="shared" si="1"/>
        <v>157392252</v>
      </c>
      <c r="Y36" s="39">
        <f t="shared" si="1"/>
        <v>-40184142</v>
      </c>
      <c r="Z36" s="40">
        <f>+IF(X36&lt;&gt;0,+(Y36/X36)*100,0)</f>
        <v>-25.531207215968927</v>
      </c>
      <c r="AA36" s="37">
        <f>SUM(AA25:AA35)</f>
        <v>685034000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1050941</v>
      </c>
      <c r="D38" s="50">
        <f>+D22-D36</f>
        <v>0</v>
      </c>
      <c r="E38" s="51">
        <f t="shared" si="2"/>
        <v>-80790000</v>
      </c>
      <c r="F38" s="52">
        <f t="shared" si="2"/>
        <v>-80790000</v>
      </c>
      <c r="G38" s="52">
        <f t="shared" si="2"/>
        <v>141401742</v>
      </c>
      <c r="H38" s="52">
        <f t="shared" si="2"/>
        <v>-44940470</v>
      </c>
      <c r="I38" s="52">
        <f t="shared" si="2"/>
        <v>-38473227</v>
      </c>
      <c r="J38" s="52">
        <f t="shared" si="2"/>
        <v>57988045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57988045</v>
      </c>
      <c r="X38" s="52">
        <f>IF(F22=F36,0,X22-X36)</f>
        <v>75539748</v>
      </c>
      <c r="Y38" s="52">
        <f t="shared" si="2"/>
        <v>-17551703</v>
      </c>
      <c r="Z38" s="53">
        <f>+IF(X38&lt;&gt;0,+(Y38/X38)*100,0)</f>
        <v>-23.23505633087365</v>
      </c>
      <c r="AA38" s="50">
        <f>+AA22-AA36</f>
        <v>-80790000</v>
      </c>
    </row>
    <row r="39" spans="1:27" ht="13.5">
      <c r="A39" s="27" t="s">
        <v>64</v>
      </c>
      <c r="B39" s="33"/>
      <c r="C39" s="6">
        <v>147373208</v>
      </c>
      <c r="D39" s="6">
        <v>0</v>
      </c>
      <c r="E39" s="7">
        <v>293554000</v>
      </c>
      <c r="F39" s="8">
        <v>293554000</v>
      </c>
      <c r="G39" s="8">
        <v>14930722</v>
      </c>
      <c r="H39" s="8">
        <v>0</v>
      </c>
      <c r="I39" s="8">
        <v>17732181</v>
      </c>
      <c r="J39" s="8">
        <v>32662903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32662903</v>
      </c>
      <c r="X39" s="8">
        <v>73388500</v>
      </c>
      <c r="Y39" s="8">
        <v>-40725597</v>
      </c>
      <c r="Z39" s="2">
        <v>-55.49</v>
      </c>
      <c r="AA39" s="6">
        <v>293554000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148424149</v>
      </c>
      <c r="D42" s="59">
        <f>SUM(D38:D41)</f>
        <v>0</v>
      </c>
      <c r="E42" s="60">
        <f t="shared" si="3"/>
        <v>212764000</v>
      </c>
      <c r="F42" s="61">
        <f t="shared" si="3"/>
        <v>212764000</v>
      </c>
      <c r="G42" s="61">
        <f t="shared" si="3"/>
        <v>156332464</v>
      </c>
      <c r="H42" s="61">
        <f t="shared" si="3"/>
        <v>-44940470</v>
      </c>
      <c r="I42" s="61">
        <f t="shared" si="3"/>
        <v>-20741046</v>
      </c>
      <c r="J42" s="61">
        <f t="shared" si="3"/>
        <v>90650948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90650948</v>
      </c>
      <c r="X42" s="61">
        <f t="shared" si="3"/>
        <v>148928248</v>
      </c>
      <c r="Y42" s="61">
        <f t="shared" si="3"/>
        <v>-58277300</v>
      </c>
      <c r="Z42" s="62">
        <f>+IF(X42&lt;&gt;0,+(Y42/X42)*100,0)</f>
        <v>-39.1311257485551</v>
      </c>
      <c r="AA42" s="59">
        <f>SUM(AA38:AA41)</f>
        <v>212764000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148424149</v>
      </c>
      <c r="D44" s="67">
        <f>+D42-D43</f>
        <v>0</v>
      </c>
      <c r="E44" s="68">
        <f t="shared" si="4"/>
        <v>212764000</v>
      </c>
      <c r="F44" s="69">
        <f t="shared" si="4"/>
        <v>212764000</v>
      </c>
      <c r="G44" s="69">
        <f t="shared" si="4"/>
        <v>156332464</v>
      </c>
      <c r="H44" s="69">
        <f t="shared" si="4"/>
        <v>-44940470</v>
      </c>
      <c r="I44" s="69">
        <f t="shared" si="4"/>
        <v>-20741046</v>
      </c>
      <c r="J44" s="69">
        <f t="shared" si="4"/>
        <v>90650948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90650948</v>
      </c>
      <c r="X44" s="69">
        <f t="shared" si="4"/>
        <v>148928248</v>
      </c>
      <c r="Y44" s="69">
        <f t="shared" si="4"/>
        <v>-58277300</v>
      </c>
      <c r="Z44" s="70">
        <f>+IF(X44&lt;&gt;0,+(Y44/X44)*100,0)</f>
        <v>-39.1311257485551</v>
      </c>
      <c r="AA44" s="67">
        <f>+AA42-AA43</f>
        <v>212764000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148424149</v>
      </c>
      <c r="D46" s="59">
        <f>SUM(D44:D45)</f>
        <v>0</v>
      </c>
      <c r="E46" s="60">
        <f t="shared" si="5"/>
        <v>212764000</v>
      </c>
      <c r="F46" s="61">
        <f t="shared" si="5"/>
        <v>212764000</v>
      </c>
      <c r="G46" s="61">
        <f t="shared" si="5"/>
        <v>156332464</v>
      </c>
      <c r="H46" s="61">
        <f t="shared" si="5"/>
        <v>-44940470</v>
      </c>
      <c r="I46" s="61">
        <f t="shared" si="5"/>
        <v>-20741046</v>
      </c>
      <c r="J46" s="61">
        <f t="shared" si="5"/>
        <v>90650948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90650948</v>
      </c>
      <c r="X46" s="61">
        <f t="shared" si="5"/>
        <v>148928248</v>
      </c>
      <c r="Y46" s="61">
        <f t="shared" si="5"/>
        <v>-58277300</v>
      </c>
      <c r="Z46" s="62">
        <f>+IF(X46&lt;&gt;0,+(Y46/X46)*100,0)</f>
        <v>-39.1311257485551</v>
      </c>
      <c r="AA46" s="59">
        <f>SUM(AA44:AA45)</f>
        <v>212764000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148424149</v>
      </c>
      <c r="D48" s="75">
        <f>SUM(D46:D47)</f>
        <v>0</v>
      </c>
      <c r="E48" s="76">
        <f t="shared" si="6"/>
        <v>212764000</v>
      </c>
      <c r="F48" s="77">
        <f t="shared" si="6"/>
        <v>212764000</v>
      </c>
      <c r="G48" s="77">
        <f t="shared" si="6"/>
        <v>156332464</v>
      </c>
      <c r="H48" s="78">
        <f t="shared" si="6"/>
        <v>-44940470</v>
      </c>
      <c r="I48" s="78">
        <f t="shared" si="6"/>
        <v>-20741046</v>
      </c>
      <c r="J48" s="78">
        <f t="shared" si="6"/>
        <v>90650948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90650948</v>
      </c>
      <c r="X48" s="78">
        <f t="shared" si="6"/>
        <v>148928248</v>
      </c>
      <c r="Y48" s="78">
        <f t="shared" si="6"/>
        <v>-58277300</v>
      </c>
      <c r="Z48" s="79">
        <f>+IF(X48&lt;&gt;0,+(Y48/X48)*100,0)</f>
        <v>-39.1311257485551</v>
      </c>
      <c r="AA48" s="80">
        <f>SUM(AA46:AA47)</f>
        <v>212764000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17977982</v>
      </c>
      <c r="F5" s="8">
        <v>17977982</v>
      </c>
      <c r="G5" s="8">
        <v>1444945</v>
      </c>
      <c r="H5" s="8">
        <v>0</v>
      </c>
      <c r="I5" s="8">
        <v>1716526</v>
      </c>
      <c r="J5" s="8">
        <v>3161471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3161471</v>
      </c>
      <c r="X5" s="8">
        <v>4494384</v>
      </c>
      <c r="Y5" s="8">
        <v>-1332913</v>
      </c>
      <c r="Z5" s="2">
        <v>-29.66</v>
      </c>
      <c r="AA5" s="6">
        <v>17977982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66367548</v>
      </c>
      <c r="F7" s="8">
        <v>66367548</v>
      </c>
      <c r="G7" s="8">
        <v>4531871</v>
      </c>
      <c r="H7" s="8">
        <v>0</v>
      </c>
      <c r="I7" s="8">
        <v>3743808</v>
      </c>
      <c r="J7" s="8">
        <v>8275679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8275679</v>
      </c>
      <c r="X7" s="8">
        <v>17157000</v>
      </c>
      <c r="Y7" s="8">
        <v>-8881321</v>
      </c>
      <c r="Z7" s="2">
        <v>-51.76</v>
      </c>
      <c r="AA7" s="6">
        <v>66367548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61431682</v>
      </c>
      <c r="F8" s="8">
        <v>61431682</v>
      </c>
      <c r="G8" s="8">
        <v>4253683</v>
      </c>
      <c r="H8" s="8">
        <v>0</v>
      </c>
      <c r="I8" s="8">
        <v>3363410</v>
      </c>
      <c r="J8" s="8">
        <v>7617093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7617093</v>
      </c>
      <c r="X8" s="8">
        <v>14177000</v>
      </c>
      <c r="Y8" s="8">
        <v>-6559907</v>
      </c>
      <c r="Z8" s="2">
        <v>-46.27</v>
      </c>
      <c r="AA8" s="6">
        <v>61431682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22326804</v>
      </c>
      <c r="F9" s="8">
        <v>22326804</v>
      </c>
      <c r="G9" s="8">
        <v>1240355</v>
      </c>
      <c r="H9" s="8">
        <v>0</v>
      </c>
      <c r="I9" s="8">
        <v>1579904</v>
      </c>
      <c r="J9" s="8">
        <v>2820259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2820259</v>
      </c>
      <c r="X9" s="8">
        <v>6059000</v>
      </c>
      <c r="Y9" s="8">
        <v>-3238741</v>
      </c>
      <c r="Z9" s="2">
        <v>-53.45</v>
      </c>
      <c r="AA9" s="6">
        <v>22326804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10175328</v>
      </c>
      <c r="F10" s="30">
        <v>10175328</v>
      </c>
      <c r="G10" s="30">
        <v>633811</v>
      </c>
      <c r="H10" s="30">
        <v>0</v>
      </c>
      <c r="I10" s="30">
        <v>772835</v>
      </c>
      <c r="J10" s="30">
        <v>1406646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1406646</v>
      </c>
      <c r="X10" s="30">
        <v>2417000</v>
      </c>
      <c r="Y10" s="30">
        <v>-1010354</v>
      </c>
      <c r="Z10" s="31">
        <v>-41.8</v>
      </c>
      <c r="AA10" s="32">
        <v>10175328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7620</v>
      </c>
      <c r="H11" s="8">
        <v>0</v>
      </c>
      <c r="I11" s="8">
        <v>0</v>
      </c>
      <c r="J11" s="8">
        <v>7620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7620</v>
      </c>
      <c r="X11" s="8">
        <v>0</v>
      </c>
      <c r="Y11" s="8">
        <v>7620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1151950</v>
      </c>
      <c r="F12" s="8">
        <v>1151950</v>
      </c>
      <c r="G12" s="8">
        <v>28896</v>
      </c>
      <c r="H12" s="8">
        <v>0</v>
      </c>
      <c r="I12" s="8">
        <v>32576</v>
      </c>
      <c r="J12" s="8">
        <v>61472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61472</v>
      </c>
      <c r="X12" s="8">
        <v>238000</v>
      </c>
      <c r="Y12" s="8">
        <v>-176528</v>
      </c>
      <c r="Z12" s="2">
        <v>-74.17</v>
      </c>
      <c r="AA12" s="6">
        <v>1151950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47908</v>
      </c>
      <c r="F13" s="8">
        <v>47908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9818</v>
      </c>
      <c r="Y13" s="8">
        <v>-9818</v>
      </c>
      <c r="Z13" s="2">
        <v>-100</v>
      </c>
      <c r="AA13" s="6">
        <v>47908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4800503</v>
      </c>
      <c r="F14" s="8">
        <v>4800503</v>
      </c>
      <c r="G14" s="8">
        <v>900806</v>
      </c>
      <c r="H14" s="8">
        <v>0</v>
      </c>
      <c r="I14" s="8">
        <v>949437</v>
      </c>
      <c r="J14" s="8">
        <v>1850243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1850243</v>
      </c>
      <c r="X14" s="8">
        <v>981042</v>
      </c>
      <c r="Y14" s="8">
        <v>869201</v>
      </c>
      <c r="Z14" s="2">
        <v>88.6</v>
      </c>
      <c r="AA14" s="6">
        <v>4800503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671807</v>
      </c>
      <c r="F16" s="8">
        <v>671807</v>
      </c>
      <c r="G16" s="8">
        <v>59910</v>
      </c>
      <c r="H16" s="8">
        <v>0</v>
      </c>
      <c r="I16" s="8">
        <v>15509</v>
      </c>
      <c r="J16" s="8">
        <v>75419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75419</v>
      </c>
      <c r="X16" s="8">
        <v>31000</v>
      </c>
      <c r="Y16" s="8">
        <v>44419</v>
      </c>
      <c r="Z16" s="2">
        <v>143.29</v>
      </c>
      <c r="AA16" s="6">
        <v>671807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2471604</v>
      </c>
      <c r="F17" s="8">
        <v>2471604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428000</v>
      </c>
      <c r="Y17" s="8">
        <v>-428000</v>
      </c>
      <c r="Z17" s="2">
        <v>-100</v>
      </c>
      <c r="AA17" s="6">
        <v>2471604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2000000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69092000</v>
      </c>
      <c r="F19" s="8">
        <v>69092000</v>
      </c>
      <c r="G19" s="8">
        <v>25640000</v>
      </c>
      <c r="H19" s="8">
        <v>0</v>
      </c>
      <c r="I19" s="8">
        <v>0</v>
      </c>
      <c r="J19" s="8">
        <v>25640000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25640000</v>
      </c>
      <c r="X19" s="8">
        <v>42682000</v>
      </c>
      <c r="Y19" s="8">
        <v>-17042000</v>
      </c>
      <c r="Z19" s="2">
        <v>-39.93</v>
      </c>
      <c r="AA19" s="6">
        <v>69092000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8873952</v>
      </c>
      <c r="F20" s="30">
        <v>8873952</v>
      </c>
      <c r="G20" s="30">
        <v>69462</v>
      </c>
      <c r="H20" s="30">
        <v>0</v>
      </c>
      <c r="I20" s="30">
        <v>60053</v>
      </c>
      <c r="J20" s="30">
        <v>129515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129515</v>
      </c>
      <c r="X20" s="30">
        <v>2015333</v>
      </c>
      <c r="Y20" s="30">
        <v>-1885818</v>
      </c>
      <c r="Z20" s="31">
        <v>-93.57</v>
      </c>
      <c r="AA20" s="32">
        <v>8873952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740526</v>
      </c>
      <c r="H21" s="8">
        <v>0</v>
      </c>
      <c r="I21" s="34">
        <v>877</v>
      </c>
      <c r="J21" s="8">
        <v>741403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741403</v>
      </c>
      <c r="X21" s="8">
        <v>0</v>
      </c>
      <c r="Y21" s="8">
        <v>741403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267389068</v>
      </c>
      <c r="F22" s="39">
        <f t="shared" si="0"/>
        <v>267389068</v>
      </c>
      <c r="G22" s="39">
        <f t="shared" si="0"/>
        <v>39551885</v>
      </c>
      <c r="H22" s="39">
        <f t="shared" si="0"/>
        <v>0</v>
      </c>
      <c r="I22" s="39">
        <f t="shared" si="0"/>
        <v>12234935</v>
      </c>
      <c r="J22" s="39">
        <f t="shared" si="0"/>
        <v>51786820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51786820</v>
      </c>
      <c r="X22" s="39">
        <f t="shared" si="0"/>
        <v>90689577</v>
      </c>
      <c r="Y22" s="39">
        <f t="shared" si="0"/>
        <v>-38902757</v>
      </c>
      <c r="Z22" s="40">
        <f>+IF(X22&lt;&gt;0,+(Y22/X22)*100,0)</f>
        <v>-42.89661313559771</v>
      </c>
      <c r="AA22" s="37">
        <f>SUM(AA5:AA21)</f>
        <v>267389068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91789963</v>
      </c>
      <c r="F25" s="8">
        <v>91789963</v>
      </c>
      <c r="G25" s="8">
        <v>8823684</v>
      </c>
      <c r="H25" s="8">
        <v>0</v>
      </c>
      <c r="I25" s="8">
        <v>8206355</v>
      </c>
      <c r="J25" s="8">
        <v>17030039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17030039</v>
      </c>
      <c r="X25" s="8">
        <v>26049000</v>
      </c>
      <c r="Y25" s="8">
        <v>-9018961</v>
      </c>
      <c r="Z25" s="2">
        <v>-34.62</v>
      </c>
      <c r="AA25" s="6">
        <v>91789963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7898882</v>
      </c>
      <c r="F26" s="8">
        <v>7898882</v>
      </c>
      <c r="G26" s="8">
        <v>577336</v>
      </c>
      <c r="H26" s="8">
        <v>0</v>
      </c>
      <c r="I26" s="8">
        <v>567839</v>
      </c>
      <c r="J26" s="8">
        <v>1145175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1145175</v>
      </c>
      <c r="X26" s="8">
        <v>2059000</v>
      </c>
      <c r="Y26" s="8">
        <v>-913825</v>
      </c>
      <c r="Z26" s="2">
        <v>-44.38</v>
      </c>
      <c r="AA26" s="6">
        <v>7898882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2100000</v>
      </c>
      <c r="F27" s="8">
        <v>2100000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525000</v>
      </c>
      <c r="Y27" s="8">
        <v>-525000</v>
      </c>
      <c r="Z27" s="2">
        <v>-100</v>
      </c>
      <c r="AA27" s="6">
        <v>2100000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19350172</v>
      </c>
      <c r="F28" s="8">
        <v>19350172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4837500</v>
      </c>
      <c r="Y28" s="8">
        <v>-4837500</v>
      </c>
      <c r="Z28" s="2">
        <v>-100</v>
      </c>
      <c r="AA28" s="6">
        <v>19350172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361000</v>
      </c>
      <c r="F29" s="8">
        <v>361000</v>
      </c>
      <c r="G29" s="8">
        <v>0</v>
      </c>
      <c r="H29" s="8">
        <v>0</v>
      </c>
      <c r="I29" s="8">
        <v>150637</v>
      </c>
      <c r="J29" s="8">
        <v>150637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150637</v>
      </c>
      <c r="X29" s="8">
        <v>90333</v>
      </c>
      <c r="Y29" s="8">
        <v>60304</v>
      </c>
      <c r="Z29" s="2">
        <v>66.76</v>
      </c>
      <c r="AA29" s="6">
        <v>361000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61979228</v>
      </c>
      <c r="F30" s="8">
        <v>61979228</v>
      </c>
      <c r="G30" s="8">
        <v>0</v>
      </c>
      <c r="H30" s="8">
        <v>0</v>
      </c>
      <c r="I30" s="8">
        <v>1818468</v>
      </c>
      <c r="J30" s="8">
        <v>1818468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1818468</v>
      </c>
      <c r="X30" s="8">
        <v>16190000</v>
      </c>
      <c r="Y30" s="8">
        <v>-14371532</v>
      </c>
      <c r="Z30" s="2">
        <v>-88.77</v>
      </c>
      <c r="AA30" s="6">
        <v>61979228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5048</v>
      </c>
      <c r="H31" s="8">
        <v>0</v>
      </c>
      <c r="I31" s="8">
        <v>7533</v>
      </c>
      <c r="J31" s="8">
        <v>12581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12581</v>
      </c>
      <c r="X31" s="8">
        <v>0</v>
      </c>
      <c r="Y31" s="8">
        <v>12581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5558699</v>
      </c>
      <c r="F32" s="8">
        <v>5558699</v>
      </c>
      <c r="G32" s="8">
        <v>672725</v>
      </c>
      <c r="H32" s="8">
        <v>0</v>
      </c>
      <c r="I32" s="8">
        <v>872035</v>
      </c>
      <c r="J32" s="8">
        <v>1544760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1544760</v>
      </c>
      <c r="X32" s="8">
        <v>1389678</v>
      </c>
      <c r="Y32" s="8">
        <v>155082</v>
      </c>
      <c r="Z32" s="2">
        <v>11.16</v>
      </c>
      <c r="AA32" s="6">
        <v>5558699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41234474</v>
      </c>
      <c r="F34" s="8">
        <v>41234474</v>
      </c>
      <c r="G34" s="8">
        <v>834697</v>
      </c>
      <c r="H34" s="8">
        <v>0</v>
      </c>
      <c r="I34" s="8">
        <v>1770974</v>
      </c>
      <c r="J34" s="8">
        <v>2605671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2605671</v>
      </c>
      <c r="X34" s="8">
        <v>8922000</v>
      </c>
      <c r="Y34" s="8">
        <v>-6316329</v>
      </c>
      <c r="Z34" s="2">
        <v>-70.79</v>
      </c>
      <c r="AA34" s="6">
        <v>41234474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230272418</v>
      </c>
      <c r="F36" s="39">
        <f t="shared" si="1"/>
        <v>230272418</v>
      </c>
      <c r="G36" s="39">
        <f t="shared" si="1"/>
        <v>10913490</v>
      </c>
      <c r="H36" s="39">
        <f t="shared" si="1"/>
        <v>0</v>
      </c>
      <c r="I36" s="39">
        <f t="shared" si="1"/>
        <v>13393841</v>
      </c>
      <c r="J36" s="39">
        <f t="shared" si="1"/>
        <v>24307331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24307331</v>
      </c>
      <c r="X36" s="39">
        <f t="shared" si="1"/>
        <v>60062511</v>
      </c>
      <c r="Y36" s="39">
        <f t="shared" si="1"/>
        <v>-35755180</v>
      </c>
      <c r="Z36" s="40">
        <f>+IF(X36&lt;&gt;0,+(Y36/X36)*100,0)</f>
        <v>-59.5299453930589</v>
      </c>
      <c r="AA36" s="37">
        <f>SUM(AA25:AA35)</f>
        <v>230272418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37116650</v>
      </c>
      <c r="F38" s="52">
        <f t="shared" si="2"/>
        <v>37116650</v>
      </c>
      <c r="G38" s="52">
        <f t="shared" si="2"/>
        <v>28638395</v>
      </c>
      <c r="H38" s="52">
        <f t="shared" si="2"/>
        <v>0</v>
      </c>
      <c r="I38" s="52">
        <f t="shared" si="2"/>
        <v>-1158906</v>
      </c>
      <c r="J38" s="52">
        <f t="shared" si="2"/>
        <v>27479489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27479489</v>
      </c>
      <c r="X38" s="52">
        <f>IF(F22=F36,0,X22-X36)</f>
        <v>30627066</v>
      </c>
      <c r="Y38" s="52">
        <f t="shared" si="2"/>
        <v>-3147577</v>
      </c>
      <c r="Z38" s="53">
        <f>+IF(X38&lt;&gt;0,+(Y38/X38)*100,0)</f>
        <v>-10.277109142612616</v>
      </c>
      <c r="AA38" s="50">
        <f>+AA22-AA36</f>
        <v>37116650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76926000</v>
      </c>
      <c r="F39" s="8">
        <v>76926000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12451000</v>
      </c>
      <c r="Y39" s="8">
        <v>-12451000</v>
      </c>
      <c r="Z39" s="2">
        <v>-100</v>
      </c>
      <c r="AA39" s="6">
        <v>76926000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114042650</v>
      </c>
      <c r="F42" s="61">
        <f t="shared" si="3"/>
        <v>114042650</v>
      </c>
      <c r="G42" s="61">
        <f t="shared" si="3"/>
        <v>28638395</v>
      </c>
      <c r="H42" s="61">
        <f t="shared" si="3"/>
        <v>0</v>
      </c>
      <c r="I42" s="61">
        <f t="shared" si="3"/>
        <v>-1158906</v>
      </c>
      <c r="J42" s="61">
        <f t="shared" si="3"/>
        <v>27479489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27479489</v>
      </c>
      <c r="X42" s="61">
        <f t="shared" si="3"/>
        <v>43078066</v>
      </c>
      <c r="Y42" s="61">
        <f t="shared" si="3"/>
        <v>-15598577</v>
      </c>
      <c r="Z42" s="62">
        <f>+IF(X42&lt;&gt;0,+(Y42/X42)*100,0)</f>
        <v>-36.210021591962835</v>
      </c>
      <c r="AA42" s="59">
        <f>SUM(AA38:AA41)</f>
        <v>114042650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114042650</v>
      </c>
      <c r="F44" s="69">
        <f t="shared" si="4"/>
        <v>114042650</v>
      </c>
      <c r="G44" s="69">
        <f t="shared" si="4"/>
        <v>28638395</v>
      </c>
      <c r="H44" s="69">
        <f t="shared" si="4"/>
        <v>0</v>
      </c>
      <c r="I44" s="69">
        <f t="shared" si="4"/>
        <v>-1158906</v>
      </c>
      <c r="J44" s="69">
        <f t="shared" si="4"/>
        <v>27479489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27479489</v>
      </c>
      <c r="X44" s="69">
        <f t="shared" si="4"/>
        <v>43078066</v>
      </c>
      <c r="Y44" s="69">
        <f t="shared" si="4"/>
        <v>-15598577</v>
      </c>
      <c r="Z44" s="70">
        <f>+IF(X44&lt;&gt;0,+(Y44/X44)*100,0)</f>
        <v>-36.210021591962835</v>
      </c>
      <c r="AA44" s="67">
        <f>+AA42-AA43</f>
        <v>114042650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114042650</v>
      </c>
      <c r="F46" s="61">
        <f t="shared" si="5"/>
        <v>114042650</v>
      </c>
      <c r="G46" s="61">
        <f t="shared" si="5"/>
        <v>28638395</v>
      </c>
      <c r="H46" s="61">
        <f t="shared" si="5"/>
        <v>0</v>
      </c>
      <c r="I46" s="61">
        <f t="shared" si="5"/>
        <v>-1158906</v>
      </c>
      <c r="J46" s="61">
        <f t="shared" si="5"/>
        <v>27479489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27479489</v>
      </c>
      <c r="X46" s="61">
        <f t="shared" si="5"/>
        <v>43078066</v>
      </c>
      <c r="Y46" s="61">
        <f t="shared" si="5"/>
        <v>-15598577</v>
      </c>
      <c r="Z46" s="62">
        <f>+IF(X46&lt;&gt;0,+(Y46/X46)*100,0)</f>
        <v>-36.210021591962835</v>
      </c>
      <c r="AA46" s="59">
        <f>SUM(AA44:AA45)</f>
        <v>114042650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-27504</v>
      </c>
      <c r="H47" s="8">
        <v>0</v>
      </c>
      <c r="I47" s="34">
        <v>-220688</v>
      </c>
      <c r="J47" s="8">
        <v>-248192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-248192</v>
      </c>
      <c r="X47" s="8">
        <v>0</v>
      </c>
      <c r="Y47" s="8">
        <v>-248192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114042650</v>
      </c>
      <c r="F48" s="77">
        <f t="shared" si="6"/>
        <v>114042650</v>
      </c>
      <c r="G48" s="77">
        <f t="shared" si="6"/>
        <v>28610891</v>
      </c>
      <c r="H48" s="78">
        <f t="shared" si="6"/>
        <v>0</v>
      </c>
      <c r="I48" s="78">
        <f t="shared" si="6"/>
        <v>-1379594</v>
      </c>
      <c r="J48" s="78">
        <f t="shared" si="6"/>
        <v>27231297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27231297</v>
      </c>
      <c r="X48" s="78">
        <f t="shared" si="6"/>
        <v>43078066</v>
      </c>
      <c r="Y48" s="78">
        <f t="shared" si="6"/>
        <v>-15846769</v>
      </c>
      <c r="Z48" s="79">
        <f>+IF(X48&lt;&gt;0,+(Y48/X48)*100,0)</f>
        <v>-36.78616630560899</v>
      </c>
      <c r="AA48" s="80">
        <f>SUM(AA46:AA47)</f>
        <v>114042650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41948076</v>
      </c>
      <c r="D5" s="6">
        <v>0</v>
      </c>
      <c r="E5" s="7">
        <v>47544438</v>
      </c>
      <c r="F5" s="8">
        <v>47544438</v>
      </c>
      <c r="G5" s="8">
        <v>3934000</v>
      </c>
      <c r="H5" s="8">
        <v>0</v>
      </c>
      <c r="I5" s="8">
        <v>0</v>
      </c>
      <c r="J5" s="8">
        <v>3934000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3934000</v>
      </c>
      <c r="X5" s="8">
        <v>13318858</v>
      </c>
      <c r="Y5" s="8">
        <v>-9384858</v>
      </c>
      <c r="Z5" s="2">
        <v>-70.46</v>
      </c>
      <c r="AA5" s="6">
        <v>47544438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112696464</v>
      </c>
      <c r="D7" s="6">
        <v>0</v>
      </c>
      <c r="E7" s="7">
        <v>120087240</v>
      </c>
      <c r="F7" s="8">
        <v>120087240</v>
      </c>
      <c r="G7" s="8">
        <v>11053000</v>
      </c>
      <c r="H7" s="8">
        <v>0</v>
      </c>
      <c r="I7" s="8">
        <v>0</v>
      </c>
      <c r="J7" s="8">
        <v>11053000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11053000</v>
      </c>
      <c r="X7" s="8">
        <v>30131585</v>
      </c>
      <c r="Y7" s="8">
        <v>-19078585</v>
      </c>
      <c r="Z7" s="2">
        <v>-63.32</v>
      </c>
      <c r="AA7" s="6">
        <v>120087240</v>
      </c>
    </row>
    <row r="8" spans="1:27" ht="13.5">
      <c r="A8" s="29" t="s">
        <v>35</v>
      </c>
      <c r="B8" s="28"/>
      <c r="C8" s="6">
        <v>29759309</v>
      </c>
      <c r="D8" s="6">
        <v>0</v>
      </c>
      <c r="E8" s="7">
        <v>34121696</v>
      </c>
      <c r="F8" s="8">
        <v>34121696</v>
      </c>
      <c r="G8" s="8">
        <v>2469000</v>
      </c>
      <c r="H8" s="8">
        <v>0</v>
      </c>
      <c r="I8" s="8">
        <v>0</v>
      </c>
      <c r="J8" s="8">
        <v>2469000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2469000</v>
      </c>
      <c r="X8" s="8">
        <v>9335567</v>
      </c>
      <c r="Y8" s="8">
        <v>-6866567</v>
      </c>
      <c r="Z8" s="2">
        <v>-73.55</v>
      </c>
      <c r="AA8" s="6">
        <v>34121696</v>
      </c>
    </row>
    <row r="9" spans="1:27" ht="13.5">
      <c r="A9" s="29" t="s">
        <v>36</v>
      </c>
      <c r="B9" s="28"/>
      <c r="C9" s="6">
        <v>12829364</v>
      </c>
      <c r="D9" s="6">
        <v>0</v>
      </c>
      <c r="E9" s="7">
        <v>14170062</v>
      </c>
      <c r="F9" s="8">
        <v>14170062</v>
      </c>
      <c r="G9" s="8">
        <v>1186000</v>
      </c>
      <c r="H9" s="8">
        <v>0</v>
      </c>
      <c r="I9" s="8">
        <v>0</v>
      </c>
      <c r="J9" s="8">
        <v>1186000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1186000</v>
      </c>
      <c r="X9" s="8">
        <v>3285115</v>
      </c>
      <c r="Y9" s="8">
        <v>-2099115</v>
      </c>
      <c r="Z9" s="2">
        <v>-63.9</v>
      </c>
      <c r="AA9" s="6">
        <v>14170062</v>
      </c>
    </row>
    <row r="10" spans="1:27" ht="13.5">
      <c r="A10" s="29" t="s">
        <v>37</v>
      </c>
      <c r="B10" s="28"/>
      <c r="C10" s="6">
        <v>7933637</v>
      </c>
      <c r="D10" s="6">
        <v>0</v>
      </c>
      <c r="E10" s="7">
        <v>8321052</v>
      </c>
      <c r="F10" s="30">
        <v>8321052</v>
      </c>
      <c r="G10" s="30">
        <v>919000</v>
      </c>
      <c r="H10" s="30">
        <v>0</v>
      </c>
      <c r="I10" s="30">
        <v>0</v>
      </c>
      <c r="J10" s="30">
        <v>919000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919000</v>
      </c>
      <c r="X10" s="30">
        <v>2006815</v>
      </c>
      <c r="Y10" s="30">
        <v>-1087815</v>
      </c>
      <c r="Z10" s="31">
        <v>-54.21</v>
      </c>
      <c r="AA10" s="32">
        <v>8321052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227210</v>
      </c>
      <c r="D12" s="6">
        <v>0</v>
      </c>
      <c r="E12" s="7">
        <v>1599092</v>
      </c>
      <c r="F12" s="8">
        <v>1599092</v>
      </c>
      <c r="G12" s="8">
        <v>18228</v>
      </c>
      <c r="H12" s="8">
        <v>0</v>
      </c>
      <c r="I12" s="8">
        <v>0</v>
      </c>
      <c r="J12" s="8">
        <v>18228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18228</v>
      </c>
      <c r="X12" s="8">
        <v>57384</v>
      </c>
      <c r="Y12" s="8">
        <v>-39156</v>
      </c>
      <c r="Z12" s="2">
        <v>-68.24</v>
      </c>
      <c r="AA12" s="6">
        <v>1599092</v>
      </c>
    </row>
    <row r="13" spans="1:27" ht="13.5">
      <c r="A13" s="27" t="s">
        <v>40</v>
      </c>
      <c r="B13" s="33"/>
      <c r="C13" s="6">
        <v>6096205</v>
      </c>
      <c r="D13" s="6">
        <v>0</v>
      </c>
      <c r="E13" s="7">
        <v>6415245</v>
      </c>
      <c r="F13" s="8">
        <v>6415245</v>
      </c>
      <c r="G13" s="8">
        <v>435773</v>
      </c>
      <c r="H13" s="8">
        <v>0</v>
      </c>
      <c r="I13" s="8">
        <v>0</v>
      </c>
      <c r="J13" s="8">
        <v>435773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435773</v>
      </c>
      <c r="X13" s="8">
        <v>1578538</v>
      </c>
      <c r="Y13" s="8">
        <v>-1142765</v>
      </c>
      <c r="Z13" s="2">
        <v>-72.39</v>
      </c>
      <c r="AA13" s="6">
        <v>6415245</v>
      </c>
    </row>
    <row r="14" spans="1:27" ht="13.5">
      <c r="A14" s="27" t="s">
        <v>41</v>
      </c>
      <c r="B14" s="33"/>
      <c r="C14" s="6">
        <v>5148846</v>
      </c>
      <c r="D14" s="6">
        <v>0</v>
      </c>
      <c r="E14" s="7">
        <v>8002119</v>
      </c>
      <c r="F14" s="8">
        <v>8002119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2436285</v>
      </c>
      <c r="Y14" s="8">
        <v>-2436285</v>
      </c>
      <c r="Z14" s="2">
        <v>-100</v>
      </c>
      <c r="AA14" s="6">
        <v>8002119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787211</v>
      </c>
      <c r="D16" s="6">
        <v>0</v>
      </c>
      <c r="E16" s="7">
        <v>212155</v>
      </c>
      <c r="F16" s="8">
        <v>212155</v>
      </c>
      <c r="G16" s="8">
        <v>780</v>
      </c>
      <c r="H16" s="8">
        <v>0</v>
      </c>
      <c r="I16" s="8">
        <v>0</v>
      </c>
      <c r="J16" s="8">
        <v>780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780</v>
      </c>
      <c r="X16" s="8">
        <v>40800</v>
      </c>
      <c r="Y16" s="8">
        <v>-40020</v>
      </c>
      <c r="Z16" s="2">
        <v>-98.09</v>
      </c>
      <c r="AA16" s="6">
        <v>212155</v>
      </c>
    </row>
    <row r="17" spans="1:27" ht="13.5">
      <c r="A17" s="27" t="s">
        <v>44</v>
      </c>
      <c r="B17" s="33"/>
      <c r="C17" s="6">
        <v>7292000</v>
      </c>
      <c r="D17" s="6">
        <v>0</v>
      </c>
      <c r="E17" s="7">
        <v>7711493</v>
      </c>
      <c r="F17" s="8">
        <v>7711493</v>
      </c>
      <c r="G17" s="8">
        <v>1162276</v>
      </c>
      <c r="H17" s="8">
        <v>0</v>
      </c>
      <c r="I17" s="8">
        <v>0</v>
      </c>
      <c r="J17" s="8">
        <v>1162276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1162276</v>
      </c>
      <c r="X17" s="8">
        <v>1802000</v>
      </c>
      <c r="Y17" s="8">
        <v>-639724</v>
      </c>
      <c r="Z17" s="2">
        <v>-35.5</v>
      </c>
      <c r="AA17" s="6">
        <v>7711493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86091508</v>
      </c>
      <c r="D19" s="6">
        <v>0</v>
      </c>
      <c r="E19" s="7">
        <v>89499650</v>
      </c>
      <c r="F19" s="8">
        <v>89499650</v>
      </c>
      <c r="G19" s="8">
        <v>34333167</v>
      </c>
      <c r="H19" s="8">
        <v>0</v>
      </c>
      <c r="I19" s="8">
        <v>0</v>
      </c>
      <c r="J19" s="8">
        <v>34333167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34333167</v>
      </c>
      <c r="X19" s="8">
        <v>32491396</v>
      </c>
      <c r="Y19" s="8">
        <v>1841771</v>
      </c>
      <c r="Z19" s="2">
        <v>5.67</v>
      </c>
      <c r="AA19" s="6">
        <v>89499650</v>
      </c>
    </row>
    <row r="20" spans="1:27" ht="13.5">
      <c r="A20" s="27" t="s">
        <v>47</v>
      </c>
      <c r="B20" s="33"/>
      <c r="C20" s="6">
        <v>15515341</v>
      </c>
      <c r="D20" s="6">
        <v>0</v>
      </c>
      <c r="E20" s="7">
        <v>14386783</v>
      </c>
      <c r="F20" s="30">
        <v>14386783</v>
      </c>
      <c r="G20" s="30">
        <v>788156</v>
      </c>
      <c r="H20" s="30">
        <v>0</v>
      </c>
      <c r="I20" s="30">
        <v>0</v>
      </c>
      <c r="J20" s="30">
        <v>788156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788156</v>
      </c>
      <c r="X20" s="30">
        <v>1709320</v>
      </c>
      <c r="Y20" s="30">
        <v>-921164</v>
      </c>
      <c r="Z20" s="31">
        <v>-53.89</v>
      </c>
      <c r="AA20" s="32">
        <v>14386783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326325171</v>
      </c>
      <c r="D22" s="37">
        <f>SUM(D5:D21)</f>
        <v>0</v>
      </c>
      <c r="E22" s="38">
        <f t="shared" si="0"/>
        <v>352071025</v>
      </c>
      <c r="F22" s="39">
        <f t="shared" si="0"/>
        <v>352071025</v>
      </c>
      <c r="G22" s="39">
        <f t="shared" si="0"/>
        <v>56299380</v>
      </c>
      <c r="H22" s="39">
        <f t="shared" si="0"/>
        <v>0</v>
      </c>
      <c r="I22" s="39">
        <f t="shared" si="0"/>
        <v>0</v>
      </c>
      <c r="J22" s="39">
        <f t="shared" si="0"/>
        <v>56299380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56299380</v>
      </c>
      <c r="X22" s="39">
        <f t="shared" si="0"/>
        <v>98193663</v>
      </c>
      <c r="Y22" s="39">
        <f t="shared" si="0"/>
        <v>-41894283</v>
      </c>
      <c r="Z22" s="40">
        <f>+IF(X22&lt;&gt;0,+(Y22/X22)*100,0)</f>
        <v>-42.66495588416943</v>
      </c>
      <c r="AA22" s="37">
        <f>SUM(AA5:AA21)</f>
        <v>352071025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111281299</v>
      </c>
      <c r="D25" s="6">
        <v>0</v>
      </c>
      <c r="E25" s="7">
        <v>124110840</v>
      </c>
      <c r="F25" s="8">
        <v>124110840</v>
      </c>
      <c r="G25" s="8">
        <v>10058859</v>
      </c>
      <c r="H25" s="8">
        <v>0</v>
      </c>
      <c r="I25" s="8">
        <v>0</v>
      </c>
      <c r="J25" s="8">
        <v>10058859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10058859</v>
      </c>
      <c r="X25" s="8">
        <v>30840087</v>
      </c>
      <c r="Y25" s="8">
        <v>-20781228</v>
      </c>
      <c r="Z25" s="2">
        <v>-67.38</v>
      </c>
      <c r="AA25" s="6">
        <v>124110840</v>
      </c>
    </row>
    <row r="26" spans="1:27" ht="13.5">
      <c r="A26" s="29" t="s">
        <v>52</v>
      </c>
      <c r="B26" s="28"/>
      <c r="C26" s="6">
        <v>7078606</v>
      </c>
      <c r="D26" s="6">
        <v>0</v>
      </c>
      <c r="E26" s="7">
        <v>6846533</v>
      </c>
      <c r="F26" s="8">
        <v>6846533</v>
      </c>
      <c r="G26" s="8">
        <v>598765</v>
      </c>
      <c r="H26" s="8">
        <v>0</v>
      </c>
      <c r="I26" s="8">
        <v>0</v>
      </c>
      <c r="J26" s="8">
        <v>598765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598765</v>
      </c>
      <c r="X26" s="8">
        <v>1680963</v>
      </c>
      <c r="Y26" s="8">
        <v>-1082198</v>
      </c>
      <c r="Z26" s="2">
        <v>-64.38</v>
      </c>
      <c r="AA26" s="6">
        <v>6846533</v>
      </c>
    </row>
    <row r="27" spans="1:27" ht="13.5">
      <c r="A27" s="29" t="s">
        <v>53</v>
      </c>
      <c r="B27" s="28"/>
      <c r="C27" s="6">
        <v>13072602</v>
      </c>
      <c r="D27" s="6">
        <v>0</v>
      </c>
      <c r="E27" s="7">
        <v>3500000</v>
      </c>
      <c r="F27" s="8">
        <v>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3500000</v>
      </c>
    </row>
    <row r="28" spans="1:27" ht="13.5">
      <c r="A28" s="29" t="s">
        <v>54</v>
      </c>
      <c r="B28" s="28"/>
      <c r="C28" s="6">
        <v>54244863</v>
      </c>
      <c r="D28" s="6">
        <v>0</v>
      </c>
      <c r="E28" s="7">
        <v>60602666</v>
      </c>
      <c r="F28" s="8">
        <v>60602666</v>
      </c>
      <c r="G28" s="8">
        <v>5011721</v>
      </c>
      <c r="H28" s="8">
        <v>0</v>
      </c>
      <c r="I28" s="8">
        <v>0</v>
      </c>
      <c r="J28" s="8">
        <v>5011721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5011721</v>
      </c>
      <c r="X28" s="8">
        <v>15150000</v>
      </c>
      <c r="Y28" s="8">
        <v>-10138279</v>
      </c>
      <c r="Z28" s="2">
        <v>-66.92</v>
      </c>
      <c r="AA28" s="6">
        <v>60602666</v>
      </c>
    </row>
    <row r="29" spans="1:27" ht="13.5">
      <c r="A29" s="29" t="s">
        <v>55</v>
      </c>
      <c r="B29" s="28"/>
      <c r="C29" s="6">
        <v>14390522</v>
      </c>
      <c r="D29" s="6">
        <v>0</v>
      </c>
      <c r="E29" s="7">
        <v>11885283</v>
      </c>
      <c r="F29" s="8">
        <v>11885283</v>
      </c>
      <c r="G29" s="8">
        <v>1008641</v>
      </c>
      <c r="H29" s="8">
        <v>0</v>
      </c>
      <c r="I29" s="8">
        <v>0</v>
      </c>
      <c r="J29" s="8">
        <v>1008641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1008641</v>
      </c>
      <c r="X29" s="8">
        <v>2991178</v>
      </c>
      <c r="Y29" s="8">
        <v>-1982537</v>
      </c>
      <c r="Z29" s="2">
        <v>-66.28</v>
      </c>
      <c r="AA29" s="6">
        <v>11885283</v>
      </c>
    </row>
    <row r="30" spans="1:27" ht="13.5">
      <c r="A30" s="29" t="s">
        <v>56</v>
      </c>
      <c r="B30" s="28"/>
      <c r="C30" s="6">
        <v>94515646</v>
      </c>
      <c r="D30" s="6">
        <v>0</v>
      </c>
      <c r="E30" s="7">
        <v>106448088</v>
      </c>
      <c r="F30" s="8">
        <v>106448088</v>
      </c>
      <c r="G30" s="8">
        <v>10818228</v>
      </c>
      <c r="H30" s="8">
        <v>0</v>
      </c>
      <c r="I30" s="8">
        <v>0</v>
      </c>
      <c r="J30" s="8">
        <v>10818228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10818228</v>
      </c>
      <c r="X30" s="8">
        <v>29505815</v>
      </c>
      <c r="Y30" s="8">
        <v>-18687587</v>
      </c>
      <c r="Z30" s="2">
        <v>-63.34</v>
      </c>
      <c r="AA30" s="6">
        <v>106448088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8985914</v>
      </c>
      <c r="D32" s="6">
        <v>0</v>
      </c>
      <c r="E32" s="7">
        <v>7885506</v>
      </c>
      <c r="F32" s="8">
        <v>7885506</v>
      </c>
      <c r="G32" s="8">
        <v>420138</v>
      </c>
      <c r="H32" s="8">
        <v>0</v>
      </c>
      <c r="I32" s="8">
        <v>0</v>
      </c>
      <c r="J32" s="8">
        <v>420138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420138</v>
      </c>
      <c r="X32" s="8">
        <v>1029818</v>
      </c>
      <c r="Y32" s="8">
        <v>-609680</v>
      </c>
      <c r="Z32" s="2">
        <v>-59.2</v>
      </c>
      <c r="AA32" s="6">
        <v>7885506</v>
      </c>
    </row>
    <row r="33" spans="1:27" ht="13.5">
      <c r="A33" s="29" t="s">
        <v>59</v>
      </c>
      <c r="B33" s="28"/>
      <c r="C33" s="6">
        <v>1125948</v>
      </c>
      <c r="D33" s="6">
        <v>0</v>
      </c>
      <c r="E33" s="7">
        <v>1182035</v>
      </c>
      <c r="F33" s="8">
        <v>1182035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158511</v>
      </c>
      <c r="Y33" s="8">
        <v>-158511</v>
      </c>
      <c r="Z33" s="2">
        <v>-100</v>
      </c>
      <c r="AA33" s="6">
        <v>1182035</v>
      </c>
    </row>
    <row r="34" spans="1:27" ht="13.5">
      <c r="A34" s="29" t="s">
        <v>60</v>
      </c>
      <c r="B34" s="28"/>
      <c r="C34" s="6">
        <v>62488856</v>
      </c>
      <c r="D34" s="6">
        <v>0</v>
      </c>
      <c r="E34" s="7">
        <v>72445041</v>
      </c>
      <c r="F34" s="8">
        <v>72445041</v>
      </c>
      <c r="G34" s="8">
        <v>5889340</v>
      </c>
      <c r="H34" s="8">
        <v>0</v>
      </c>
      <c r="I34" s="8">
        <v>0</v>
      </c>
      <c r="J34" s="8">
        <v>5889340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5889340</v>
      </c>
      <c r="X34" s="8">
        <v>11825221</v>
      </c>
      <c r="Y34" s="8">
        <v>-5935881</v>
      </c>
      <c r="Z34" s="2">
        <v>-50.2</v>
      </c>
      <c r="AA34" s="6">
        <v>72445041</v>
      </c>
    </row>
    <row r="35" spans="1:27" ht="13.5">
      <c r="A35" s="27" t="s">
        <v>61</v>
      </c>
      <c r="B35" s="33"/>
      <c r="C35" s="6">
        <v>7319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367191575</v>
      </c>
      <c r="D36" s="37">
        <f>SUM(D25:D35)</f>
        <v>0</v>
      </c>
      <c r="E36" s="38">
        <f t="shared" si="1"/>
        <v>394905992</v>
      </c>
      <c r="F36" s="39">
        <f t="shared" si="1"/>
        <v>394905992</v>
      </c>
      <c r="G36" s="39">
        <f t="shared" si="1"/>
        <v>33805692</v>
      </c>
      <c r="H36" s="39">
        <f t="shared" si="1"/>
        <v>0</v>
      </c>
      <c r="I36" s="39">
        <f t="shared" si="1"/>
        <v>0</v>
      </c>
      <c r="J36" s="39">
        <f t="shared" si="1"/>
        <v>33805692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33805692</v>
      </c>
      <c r="X36" s="39">
        <f t="shared" si="1"/>
        <v>93181593</v>
      </c>
      <c r="Y36" s="39">
        <f t="shared" si="1"/>
        <v>-59375901</v>
      </c>
      <c r="Z36" s="40">
        <f>+IF(X36&lt;&gt;0,+(Y36/X36)*100,0)</f>
        <v>-63.720633108300696</v>
      </c>
      <c r="AA36" s="37">
        <f>SUM(AA25:AA35)</f>
        <v>394905992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-40866404</v>
      </c>
      <c r="D38" s="50">
        <f>+D22-D36</f>
        <v>0</v>
      </c>
      <c r="E38" s="51">
        <f t="shared" si="2"/>
        <v>-42834967</v>
      </c>
      <c r="F38" s="52">
        <f t="shared" si="2"/>
        <v>-42834967</v>
      </c>
      <c r="G38" s="52">
        <f t="shared" si="2"/>
        <v>22493688</v>
      </c>
      <c r="H38" s="52">
        <f t="shared" si="2"/>
        <v>0</v>
      </c>
      <c r="I38" s="52">
        <f t="shared" si="2"/>
        <v>0</v>
      </c>
      <c r="J38" s="52">
        <f t="shared" si="2"/>
        <v>22493688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22493688</v>
      </c>
      <c r="X38" s="52">
        <f>IF(F22=F36,0,X22-X36)</f>
        <v>5012070</v>
      </c>
      <c r="Y38" s="52">
        <f t="shared" si="2"/>
        <v>17481618</v>
      </c>
      <c r="Z38" s="53">
        <f>+IF(X38&lt;&gt;0,+(Y38/X38)*100,0)</f>
        <v>348.7903800226254</v>
      </c>
      <c r="AA38" s="50">
        <f>+AA22-AA36</f>
        <v>-42834967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49796347</v>
      </c>
      <c r="F39" s="8">
        <v>49796347</v>
      </c>
      <c r="G39" s="8">
        <v>1002750</v>
      </c>
      <c r="H39" s="8">
        <v>0</v>
      </c>
      <c r="I39" s="8">
        <v>0</v>
      </c>
      <c r="J39" s="8">
        <v>1002750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1002750</v>
      </c>
      <c r="X39" s="8">
        <v>6762083</v>
      </c>
      <c r="Y39" s="8">
        <v>-5759333</v>
      </c>
      <c r="Z39" s="2">
        <v>-85.17</v>
      </c>
      <c r="AA39" s="6">
        <v>49796347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-40866404</v>
      </c>
      <c r="D42" s="59">
        <f>SUM(D38:D41)</f>
        <v>0</v>
      </c>
      <c r="E42" s="60">
        <f t="shared" si="3"/>
        <v>6961380</v>
      </c>
      <c r="F42" s="61">
        <f t="shared" si="3"/>
        <v>6961380</v>
      </c>
      <c r="G42" s="61">
        <f t="shared" si="3"/>
        <v>23496438</v>
      </c>
      <c r="H42" s="61">
        <f t="shared" si="3"/>
        <v>0</v>
      </c>
      <c r="I42" s="61">
        <f t="shared" si="3"/>
        <v>0</v>
      </c>
      <c r="J42" s="61">
        <f t="shared" si="3"/>
        <v>23496438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23496438</v>
      </c>
      <c r="X42" s="61">
        <f t="shared" si="3"/>
        <v>11774153</v>
      </c>
      <c r="Y42" s="61">
        <f t="shared" si="3"/>
        <v>11722285</v>
      </c>
      <c r="Z42" s="62">
        <f>+IF(X42&lt;&gt;0,+(Y42/X42)*100,0)</f>
        <v>99.55947574318085</v>
      </c>
      <c r="AA42" s="59">
        <f>SUM(AA38:AA41)</f>
        <v>6961380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-40866404</v>
      </c>
      <c r="D44" s="67">
        <f>+D42-D43</f>
        <v>0</v>
      </c>
      <c r="E44" s="68">
        <f t="shared" si="4"/>
        <v>6961380</v>
      </c>
      <c r="F44" s="69">
        <f t="shared" si="4"/>
        <v>6961380</v>
      </c>
      <c r="G44" s="69">
        <f t="shared" si="4"/>
        <v>23496438</v>
      </c>
      <c r="H44" s="69">
        <f t="shared" si="4"/>
        <v>0</v>
      </c>
      <c r="I44" s="69">
        <f t="shared" si="4"/>
        <v>0</v>
      </c>
      <c r="J44" s="69">
        <f t="shared" si="4"/>
        <v>23496438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23496438</v>
      </c>
      <c r="X44" s="69">
        <f t="shared" si="4"/>
        <v>11774153</v>
      </c>
      <c r="Y44" s="69">
        <f t="shared" si="4"/>
        <v>11722285</v>
      </c>
      <c r="Z44" s="70">
        <f>+IF(X44&lt;&gt;0,+(Y44/X44)*100,0)</f>
        <v>99.55947574318085</v>
      </c>
      <c r="AA44" s="67">
        <f>+AA42-AA43</f>
        <v>6961380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-40866404</v>
      </c>
      <c r="D46" s="59">
        <f>SUM(D44:D45)</f>
        <v>0</v>
      </c>
      <c r="E46" s="60">
        <f t="shared" si="5"/>
        <v>6961380</v>
      </c>
      <c r="F46" s="61">
        <f t="shared" si="5"/>
        <v>6961380</v>
      </c>
      <c r="G46" s="61">
        <f t="shared" si="5"/>
        <v>23496438</v>
      </c>
      <c r="H46" s="61">
        <f t="shared" si="5"/>
        <v>0</v>
      </c>
      <c r="I46" s="61">
        <f t="shared" si="5"/>
        <v>0</v>
      </c>
      <c r="J46" s="61">
        <f t="shared" si="5"/>
        <v>23496438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23496438</v>
      </c>
      <c r="X46" s="61">
        <f t="shared" si="5"/>
        <v>11774153</v>
      </c>
      <c r="Y46" s="61">
        <f t="shared" si="5"/>
        <v>11722285</v>
      </c>
      <c r="Z46" s="62">
        <f>+IF(X46&lt;&gt;0,+(Y46/X46)*100,0)</f>
        <v>99.55947574318085</v>
      </c>
      <c r="AA46" s="59">
        <f>SUM(AA44:AA45)</f>
        <v>6961380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-40866404</v>
      </c>
      <c r="D48" s="75">
        <f>SUM(D46:D47)</f>
        <v>0</v>
      </c>
      <c r="E48" s="76">
        <f t="shared" si="6"/>
        <v>6961380</v>
      </c>
      <c r="F48" s="77">
        <f t="shared" si="6"/>
        <v>6961380</v>
      </c>
      <c r="G48" s="77">
        <f t="shared" si="6"/>
        <v>23496438</v>
      </c>
      <c r="H48" s="78">
        <f t="shared" si="6"/>
        <v>0</v>
      </c>
      <c r="I48" s="78">
        <f t="shared" si="6"/>
        <v>0</v>
      </c>
      <c r="J48" s="78">
        <f t="shared" si="6"/>
        <v>23496438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23496438</v>
      </c>
      <c r="X48" s="78">
        <f t="shared" si="6"/>
        <v>11774153</v>
      </c>
      <c r="Y48" s="78">
        <f t="shared" si="6"/>
        <v>11722285</v>
      </c>
      <c r="Z48" s="79">
        <f>+IF(X48&lt;&gt;0,+(Y48/X48)*100,0)</f>
        <v>99.55947574318085</v>
      </c>
      <c r="AA48" s="80">
        <f>SUM(AA46:AA47)</f>
        <v>6961380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8633560</v>
      </c>
      <c r="D5" s="6">
        <v>0</v>
      </c>
      <c r="E5" s="7">
        <v>6355008</v>
      </c>
      <c r="F5" s="8">
        <v>6355008</v>
      </c>
      <c r="G5" s="8">
        <v>753069</v>
      </c>
      <c r="H5" s="8">
        <v>735810</v>
      </c>
      <c r="I5" s="8">
        <v>710216</v>
      </c>
      <c r="J5" s="8">
        <v>2199095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2199095</v>
      </c>
      <c r="X5" s="8">
        <v>1579749</v>
      </c>
      <c r="Y5" s="8">
        <v>619346</v>
      </c>
      <c r="Z5" s="2">
        <v>39.21</v>
      </c>
      <c r="AA5" s="6">
        <v>6355008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10504272</v>
      </c>
      <c r="D7" s="6">
        <v>0</v>
      </c>
      <c r="E7" s="7">
        <v>13699641</v>
      </c>
      <c r="F7" s="8">
        <v>13699641</v>
      </c>
      <c r="G7" s="8">
        <v>1155743</v>
      </c>
      <c r="H7" s="8">
        <v>1233161</v>
      </c>
      <c r="I7" s="8">
        <v>1132509</v>
      </c>
      <c r="J7" s="8">
        <v>3521413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3521413</v>
      </c>
      <c r="X7" s="8">
        <v>3910248</v>
      </c>
      <c r="Y7" s="8">
        <v>-388835</v>
      </c>
      <c r="Z7" s="2">
        <v>-9.94</v>
      </c>
      <c r="AA7" s="6">
        <v>13699641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3500092</v>
      </c>
      <c r="D10" s="6">
        <v>0</v>
      </c>
      <c r="E10" s="7">
        <v>2971476</v>
      </c>
      <c r="F10" s="30">
        <v>2971476</v>
      </c>
      <c r="G10" s="30">
        <v>299933</v>
      </c>
      <c r="H10" s="30">
        <v>296628</v>
      </c>
      <c r="I10" s="30">
        <v>301349</v>
      </c>
      <c r="J10" s="30">
        <v>897910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897910</v>
      </c>
      <c r="X10" s="30">
        <v>1017498</v>
      </c>
      <c r="Y10" s="30">
        <v>-119588</v>
      </c>
      <c r="Z10" s="31">
        <v>-11.75</v>
      </c>
      <c r="AA10" s="32">
        <v>2971476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111364</v>
      </c>
      <c r="D12" s="6">
        <v>0</v>
      </c>
      <c r="E12" s="7">
        <v>223020</v>
      </c>
      <c r="F12" s="8">
        <v>223020</v>
      </c>
      <c r="G12" s="8">
        <v>5947</v>
      </c>
      <c r="H12" s="8">
        <v>8418</v>
      </c>
      <c r="I12" s="8">
        <v>8075</v>
      </c>
      <c r="J12" s="8">
        <v>22440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22440</v>
      </c>
      <c r="X12" s="8">
        <v>55500</v>
      </c>
      <c r="Y12" s="8">
        <v>-33060</v>
      </c>
      <c r="Z12" s="2">
        <v>-59.57</v>
      </c>
      <c r="AA12" s="6">
        <v>223020</v>
      </c>
    </row>
    <row r="13" spans="1:27" ht="13.5">
      <c r="A13" s="27" t="s">
        <v>40</v>
      </c>
      <c r="B13" s="33"/>
      <c r="C13" s="6">
        <v>5417710</v>
      </c>
      <c r="D13" s="6">
        <v>0</v>
      </c>
      <c r="E13" s="7">
        <v>3610800</v>
      </c>
      <c r="F13" s="8">
        <v>3610800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897498</v>
      </c>
      <c r="Y13" s="8">
        <v>-897498</v>
      </c>
      <c r="Z13" s="2">
        <v>-100</v>
      </c>
      <c r="AA13" s="6">
        <v>3610800</v>
      </c>
    </row>
    <row r="14" spans="1:27" ht="13.5">
      <c r="A14" s="27" t="s">
        <v>41</v>
      </c>
      <c r="B14" s="33"/>
      <c r="C14" s="6">
        <v>6120546</v>
      </c>
      <c r="D14" s="6">
        <v>0</v>
      </c>
      <c r="E14" s="7">
        <v>5607360</v>
      </c>
      <c r="F14" s="8">
        <v>5607360</v>
      </c>
      <c r="G14" s="8">
        <v>296885</v>
      </c>
      <c r="H14" s="8">
        <v>574207</v>
      </c>
      <c r="I14" s="8">
        <v>562415</v>
      </c>
      <c r="J14" s="8">
        <v>1433507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1433507</v>
      </c>
      <c r="X14" s="8">
        <v>1393998</v>
      </c>
      <c r="Y14" s="8">
        <v>39509</v>
      </c>
      <c r="Z14" s="2">
        <v>2.83</v>
      </c>
      <c r="AA14" s="6">
        <v>5607360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651871</v>
      </c>
      <c r="D16" s="6">
        <v>0</v>
      </c>
      <c r="E16" s="7">
        <v>336654</v>
      </c>
      <c r="F16" s="8">
        <v>336654</v>
      </c>
      <c r="G16" s="8">
        <v>8940</v>
      </c>
      <c r="H16" s="8">
        <v>9445</v>
      </c>
      <c r="I16" s="8">
        <v>5350</v>
      </c>
      <c r="J16" s="8">
        <v>23735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23735</v>
      </c>
      <c r="X16" s="8">
        <v>79248</v>
      </c>
      <c r="Y16" s="8">
        <v>-55513</v>
      </c>
      <c r="Z16" s="2">
        <v>-70.05</v>
      </c>
      <c r="AA16" s="6">
        <v>336654</v>
      </c>
    </row>
    <row r="17" spans="1:27" ht="13.5">
      <c r="A17" s="27" t="s">
        <v>44</v>
      </c>
      <c r="B17" s="33"/>
      <c r="C17" s="6">
        <v>2846216</v>
      </c>
      <c r="D17" s="6">
        <v>0</v>
      </c>
      <c r="E17" s="7">
        <v>5607360</v>
      </c>
      <c r="F17" s="8">
        <v>5607360</v>
      </c>
      <c r="G17" s="8">
        <v>505993</v>
      </c>
      <c r="H17" s="8">
        <v>154963</v>
      </c>
      <c r="I17" s="8">
        <v>244130</v>
      </c>
      <c r="J17" s="8">
        <v>905086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905086</v>
      </c>
      <c r="X17" s="8">
        <v>1320000</v>
      </c>
      <c r="Y17" s="8">
        <v>-414914</v>
      </c>
      <c r="Z17" s="2">
        <v>-31.43</v>
      </c>
      <c r="AA17" s="6">
        <v>5607360</v>
      </c>
    </row>
    <row r="18" spans="1:27" ht="13.5">
      <c r="A18" s="29" t="s">
        <v>45</v>
      </c>
      <c r="B18" s="28"/>
      <c r="C18" s="6">
        <v>1573914</v>
      </c>
      <c r="D18" s="6">
        <v>0</v>
      </c>
      <c r="E18" s="7">
        <v>1738494</v>
      </c>
      <c r="F18" s="8">
        <v>1738494</v>
      </c>
      <c r="G18" s="8">
        <v>150069</v>
      </c>
      <c r="H18" s="8">
        <v>161920</v>
      </c>
      <c r="I18" s="8">
        <v>98693</v>
      </c>
      <c r="J18" s="8">
        <v>410682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410682</v>
      </c>
      <c r="X18" s="8">
        <v>409248</v>
      </c>
      <c r="Y18" s="8">
        <v>1434</v>
      </c>
      <c r="Z18" s="2">
        <v>0.35</v>
      </c>
      <c r="AA18" s="6">
        <v>1738494</v>
      </c>
    </row>
    <row r="19" spans="1:27" ht="13.5">
      <c r="A19" s="27" t="s">
        <v>46</v>
      </c>
      <c r="B19" s="33"/>
      <c r="C19" s="6">
        <v>149025709</v>
      </c>
      <c r="D19" s="6">
        <v>0</v>
      </c>
      <c r="E19" s="7">
        <v>171854000</v>
      </c>
      <c r="F19" s="8">
        <v>171854000</v>
      </c>
      <c r="G19" s="8">
        <v>272037</v>
      </c>
      <c r="H19" s="8">
        <v>277990</v>
      </c>
      <c r="I19" s="8">
        <v>272662</v>
      </c>
      <c r="J19" s="8">
        <v>822689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822689</v>
      </c>
      <c r="X19" s="8">
        <v>51025986</v>
      </c>
      <c r="Y19" s="8">
        <v>-50203297</v>
      </c>
      <c r="Z19" s="2">
        <v>-98.39</v>
      </c>
      <c r="AA19" s="6">
        <v>171854000</v>
      </c>
    </row>
    <row r="20" spans="1:27" ht="13.5">
      <c r="A20" s="27" t="s">
        <v>47</v>
      </c>
      <c r="B20" s="33"/>
      <c r="C20" s="6">
        <v>805621</v>
      </c>
      <c r="D20" s="6">
        <v>0</v>
      </c>
      <c r="E20" s="7">
        <v>64576206</v>
      </c>
      <c r="F20" s="30">
        <v>64576206</v>
      </c>
      <c r="G20" s="30">
        <v>259158</v>
      </c>
      <c r="H20" s="30">
        <v>306075</v>
      </c>
      <c r="I20" s="30">
        <v>504466</v>
      </c>
      <c r="J20" s="30">
        <v>1069699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1069699</v>
      </c>
      <c r="X20" s="30">
        <v>4089000</v>
      </c>
      <c r="Y20" s="30">
        <v>-3019301</v>
      </c>
      <c r="Z20" s="31">
        <v>-73.84</v>
      </c>
      <c r="AA20" s="32">
        <v>64576206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106200</v>
      </c>
      <c r="F21" s="8">
        <v>106200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106200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189190875</v>
      </c>
      <c r="D22" s="37">
        <f>SUM(D5:D21)</f>
        <v>0</v>
      </c>
      <c r="E22" s="38">
        <f t="shared" si="0"/>
        <v>276686219</v>
      </c>
      <c r="F22" s="39">
        <f t="shared" si="0"/>
        <v>276686219</v>
      </c>
      <c r="G22" s="39">
        <f t="shared" si="0"/>
        <v>3707774</v>
      </c>
      <c r="H22" s="39">
        <f t="shared" si="0"/>
        <v>3758617</v>
      </c>
      <c r="I22" s="39">
        <f t="shared" si="0"/>
        <v>3839865</v>
      </c>
      <c r="J22" s="39">
        <f t="shared" si="0"/>
        <v>11306256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11306256</v>
      </c>
      <c r="X22" s="39">
        <f t="shared" si="0"/>
        <v>65777973</v>
      </c>
      <c r="Y22" s="39">
        <f t="shared" si="0"/>
        <v>-54471717</v>
      </c>
      <c r="Z22" s="40">
        <f>+IF(X22&lt;&gt;0,+(Y22/X22)*100,0)</f>
        <v>-82.81148614901831</v>
      </c>
      <c r="AA22" s="37">
        <f>SUM(AA5:AA21)</f>
        <v>276686219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53969134</v>
      </c>
      <c r="D25" s="6">
        <v>0</v>
      </c>
      <c r="E25" s="7">
        <v>64346274</v>
      </c>
      <c r="F25" s="8">
        <v>64346274</v>
      </c>
      <c r="G25" s="8">
        <v>4780472</v>
      </c>
      <c r="H25" s="8">
        <v>4519629</v>
      </c>
      <c r="I25" s="8">
        <v>4729137</v>
      </c>
      <c r="J25" s="8">
        <v>14029238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14029238</v>
      </c>
      <c r="X25" s="8">
        <v>16075500</v>
      </c>
      <c r="Y25" s="8">
        <v>-2046262</v>
      </c>
      <c r="Z25" s="2">
        <v>-12.73</v>
      </c>
      <c r="AA25" s="6">
        <v>64346274</v>
      </c>
    </row>
    <row r="26" spans="1:27" ht="13.5">
      <c r="A26" s="29" t="s">
        <v>52</v>
      </c>
      <c r="B26" s="28"/>
      <c r="C26" s="6">
        <v>15220576</v>
      </c>
      <c r="D26" s="6">
        <v>0</v>
      </c>
      <c r="E26" s="7">
        <v>16855524</v>
      </c>
      <c r="F26" s="8">
        <v>16855524</v>
      </c>
      <c r="G26" s="8">
        <v>1253546</v>
      </c>
      <c r="H26" s="8">
        <v>1253546</v>
      </c>
      <c r="I26" s="8">
        <v>1253547</v>
      </c>
      <c r="J26" s="8">
        <v>3760639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3760639</v>
      </c>
      <c r="X26" s="8">
        <v>4213998</v>
      </c>
      <c r="Y26" s="8">
        <v>-453359</v>
      </c>
      <c r="Z26" s="2">
        <v>-10.76</v>
      </c>
      <c r="AA26" s="6">
        <v>16855524</v>
      </c>
    </row>
    <row r="27" spans="1:27" ht="13.5">
      <c r="A27" s="29" t="s">
        <v>53</v>
      </c>
      <c r="B27" s="28"/>
      <c r="C27" s="6">
        <v>10659869</v>
      </c>
      <c r="D27" s="6">
        <v>0</v>
      </c>
      <c r="E27" s="7">
        <v>6010920</v>
      </c>
      <c r="F27" s="8">
        <v>6010920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1494249</v>
      </c>
      <c r="Y27" s="8">
        <v>-1494249</v>
      </c>
      <c r="Z27" s="2">
        <v>-100</v>
      </c>
      <c r="AA27" s="6">
        <v>6010920</v>
      </c>
    </row>
    <row r="28" spans="1:27" ht="13.5">
      <c r="A28" s="29" t="s">
        <v>54</v>
      </c>
      <c r="B28" s="28"/>
      <c r="C28" s="6">
        <v>13196630</v>
      </c>
      <c r="D28" s="6">
        <v>0</v>
      </c>
      <c r="E28" s="7">
        <v>10048950</v>
      </c>
      <c r="F28" s="8">
        <v>10048950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2497998</v>
      </c>
      <c r="Y28" s="8">
        <v>-2497998</v>
      </c>
      <c r="Z28" s="2">
        <v>-100</v>
      </c>
      <c r="AA28" s="6">
        <v>10048950</v>
      </c>
    </row>
    <row r="29" spans="1:27" ht="13.5">
      <c r="A29" s="29" t="s">
        <v>55</v>
      </c>
      <c r="B29" s="28"/>
      <c r="C29" s="6">
        <v>1345981</v>
      </c>
      <c r="D29" s="6">
        <v>0</v>
      </c>
      <c r="E29" s="7">
        <v>2107557</v>
      </c>
      <c r="F29" s="8">
        <v>2107557</v>
      </c>
      <c r="G29" s="8">
        <v>0</v>
      </c>
      <c r="H29" s="8">
        <v>0</v>
      </c>
      <c r="I29" s="8">
        <v>319425</v>
      </c>
      <c r="J29" s="8">
        <v>319425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319425</v>
      </c>
      <c r="X29" s="8">
        <v>523749</v>
      </c>
      <c r="Y29" s="8">
        <v>-204324</v>
      </c>
      <c r="Z29" s="2">
        <v>-39.01</v>
      </c>
      <c r="AA29" s="6">
        <v>2107557</v>
      </c>
    </row>
    <row r="30" spans="1:27" ht="13.5">
      <c r="A30" s="29" t="s">
        <v>56</v>
      </c>
      <c r="B30" s="28"/>
      <c r="C30" s="6">
        <v>10325878</v>
      </c>
      <c r="D30" s="6">
        <v>0</v>
      </c>
      <c r="E30" s="7">
        <v>13484073</v>
      </c>
      <c r="F30" s="8">
        <v>13484073</v>
      </c>
      <c r="G30" s="8">
        <v>1217484</v>
      </c>
      <c r="H30" s="8">
        <v>1254282</v>
      </c>
      <c r="I30" s="8">
        <v>842730</v>
      </c>
      <c r="J30" s="8">
        <v>3314496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3314496</v>
      </c>
      <c r="X30" s="8">
        <v>3446001</v>
      </c>
      <c r="Y30" s="8">
        <v>-131505</v>
      </c>
      <c r="Z30" s="2">
        <v>-3.82</v>
      </c>
      <c r="AA30" s="6">
        <v>13484073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7765240</v>
      </c>
      <c r="D32" s="6">
        <v>0</v>
      </c>
      <c r="E32" s="7">
        <v>8884018</v>
      </c>
      <c r="F32" s="8">
        <v>8884018</v>
      </c>
      <c r="G32" s="8">
        <v>444631</v>
      </c>
      <c r="H32" s="8">
        <v>434066</v>
      </c>
      <c r="I32" s="8">
        <v>604050</v>
      </c>
      <c r="J32" s="8">
        <v>1482747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1482747</v>
      </c>
      <c r="X32" s="8">
        <v>2217501</v>
      </c>
      <c r="Y32" s="8">
        <v>-734754</v>
      </c>
      <c r="Z32" s="2">
        <v>-33.13</v>
      </c>
      <c r="AA32" s="6">
        <v>8884018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39367883</v>
      </c>
      <c r="D34" s="6">
        <v>0</v>
      </c>
      <c r="E34" s="7">
        <v>42413432</v>
      </c>
      <c r="F34" s="8">
        <v>42413432</v>
      </c>
      <c r="G34" s="8">
        <v>2092264</v>
      </c>
      <c r="H34" s="8">
        <v>3073388</v>
      </c>
      <c r="I34" s="8">
        <v>2933674</v>
      </c>
      <c r="J34" s="8">
        <v>8099326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8099326</v>
      </c>
      <c r="X34" s="8">
        <v>9219501</v>
      </c>
      <c r="Y34" s="8">
        <v>-1120175</v>
      </c>
      <c r="Z34" s="2">
        <v>-12.15</v>
      </c>
      <c r="AA34" s="6">
        <v>42413432</v>
      </c>
    </row>
    <row r="35" spans="1:27" ht="13.5">
      <c r="A35" s="27" t="s">
        <v>61</v>
      </c>
      <c r="B35" s="33"/>
      <c r="C35" s="6">
        <v>4864940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156716131</v>
      </c>
      <c r="D36" s="37">
        <f>SUM(D25:D35)</f>
        <v>0</v>
      </c>
      <c r="E36" s="38">
        <f t="shared" si="1"/>
        <v>164150748</v>
      </c>
      <c r="F36" s="39">
        <f t="shared" si="1"/>
        <v>164150748</v>
      </c>
      <c r="G36" s="39">
        <f t="shared" si="1"/>
        <v>9788397</v>
      </c>
      <c r="H36" s="39">
        <f t="shared" si="1"/>
        <v>10534911</v>
      </c>
      <c r="I36" s="39">
        <f t="shared" si="1"/>
        <v>10682563</v>
      </c>
      <c r="J36" s="39">
        <f t="shared" si="1"/>
        <v>31005871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31005871</v>
      </c>
      <c r="X36" s="39">
        <f t="shared" si="1"/>
        <v>39688497</v>
      </c>
      <c r="Y36" s="39">
        <f t="shared" si="1"/>
        <v>-8682626</v>
      </c>
      <c r="Z36" s="40">
        <f>+IF(X36&lt;&gt;0,+(Y36/X36)*100,0)</f>
        <v>-21.876933258520726</v>
      </c>
      <c r="AA36" s="37">
        <f>SUM(AA25:AA35)</f>
        <v>164150748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32474744</v>
      </c>
      <c r="D38" s="50">
        <f>+D22-D36</f>
        <v>0</v>
      </c>
      <c r="E38" s="51">
        <f t="shared" si="2"/>
        <v>112535471</v>
      </c>
      <c r="F38" s="52">
        <f t="shared" si="2"/>
        <v>112535471</v>
      </c>
      <c r="G38" s="52">
        <f t="shared" si="2"/>
        <v>-6080623</v>
      </c>
      <c r="H38" s="52">
        <f t="shared" si="2"/>
        <v>-6776294</v>
      </c>
      <c r="I38" s="52">
        <f t="shared" si="2"/>
        <v>-6842698</v>
      </c>
      <c r="J38" s="52">
        <f t="shared" si="2"/>
        <v>-19699615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-19699615</v>
      </c>
      <c r="X38" s="52">
        <f>IF(F22=F36,0,X22-X36)</f>
        <v>26089476</v>
      </c>
      <c r="Y38" s="52">
        <f t="shared" si="2"/>
        <v>-45789091</v>
      </c>
      <c r="Z38" s="53">
        <f>+IF(X38&lt;&gt;0,+(Y38/X38)*100,0)</f>
        <v>-175.5078982805174</v>
      </c>
      <c r="AA38" s="50">
        <f>+AA22-AA36</f>
        <v>112535471</v>
      </c>
    </row>
    <row r="39" spans="1:27" ht="13.5">
      <c r="A39" s="27" t="s">
        <v>64</v>
      </c>
      <c r="B39" s="33"/>
      <c r="C39" s="6">
        <v>38984628</v>
      </c>
      <c r="D39" s="6">
        <v>0</v>
      </c>
      <c r="E39" s="7">
        <v>53440000</v>
      </c>
      <c r="F39" s="8">
        <v>53440000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22985000</v>
      </c>
      <c r="Y39" s="8">
        <v>-22985000</v>
      </c>
      <c r="Z39" s="2">
        <v>-100</v>
      </c>
      <c r="AA39" s="6">
        <v>53440000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44881000</v>
      </c>
      <c r="Y41" s="55">
        <v>-44881000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71459372</v>
      </c>
      <c r="D42" s="59">
        <f>SUM(D38:D41)</f>
        <v>0</v>
      </c>
      <c r="E42" s="60">
        <f t="shared" si="3"/>
        <v>165975471</v>
      </c>
      <c r="F42" s="61">
        <f t="shared" si="3"/>
        <v>165975471</v>
      </c>
      <c r="G42" s="61">
        <f t="shared" si="3"/>
        <v>-6080623</v>
      </c>
      <c r="H42" s="61">
        <f t="shared" si="3"/>
        <v>-6776294</v>
      </c>
      <c r="I42" s="61">
        <f t="shared" si="3"/>
        <v>-6842698</v>
      </c>
      <c r="J42" s="61">
        <f t="shared" si="3"/>
        <v>-19699615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-19699615</v>
      </c>
      <c r="X42" s="61">
        <f t="shared" si="3"/>
        <v>93955476</v>
      </c>
      <c r="Y42" s="61">
        <f t="shared" si="3"/>
        <v>-113655091</v>
      </c>
      <c r="Z42" s="62">
        <f>+IF(X42&lt;&gt;0,+(Y42/X42)*100,0)</f>
        <v>-120.96696843939144</v>
      </c>
      <c r="AA42" s="59">
        <f>SUM(AA38:AA41)</f>
        <v>165975471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71459372</v>
      </c>
      <c r="D44" s="67">
        <f>+D42-D43</f>
        <v>0</v>
      </c>
      <c r="E44" s="68">
        <f t="shared" si="4"/>
        <v>165975471</v>
      </c>
      <c r="F44" s="69">
        <f t="shared" si="4"/>
        <v>165975471</v>
      </c>
      <c r="G44" s="69">
        <f t="shared" si="4"/>
        <v>-6080623</v>
      </c>
      <c r="H44" s="69">
        <f t="shared" si="4"/>
        <v>-6776294</v>
      </c>
      <c r="I44" s="69">
        <f t="shared" si="4"/>
        <v>-6842698</v>
      </c>
      <c r="J44" s="69">
        <f t="shared" si="4"/>
        <v>-19699615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-19699615</v>
      </c>
      <c r="X44" s="69">
        <f t="shared" si="4"/>
        <v>93955476</v>
      </c>
      <c r="Y44" s="69">
        <f t="shared" si="4"/>
        <v>-113655091</v>
      </c>
      <c r="Z44" s="70">
        <f>+IF(X44&lt;&gt;0,+(Y44/X44)*100,0)</f>
        <v>-120.96696843939144</v>
      </c>
      <c r="AA44" s="67">
        <f>+AA42-AA43</f>
        <v>165975471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71459372</v>
      </c>
      <c r="D46" s="59">
        <f>SUM(D44:D45)</f>
        <v>0</v>
      </c>
      <c r="E46" s="60">
        <f t="shared" si="5"/>
        <v>165975471</v>
      </c>
      <c r="F46" s="61">
        <f t="shared" si="5"/>
        <v>165975471</v>
      </c>
      <c r="G46" s="61">
        <f t="shared" si="5"/>
        <v>-6080623</v>
      </c>
      <c r="H46" s="61">
        <f t="shared" si="5"/>
        <v>-6776294</v>
      </c>
      <c r="I46" s="61">
        <f t="shared" si="5"/>
        <v>-6842698</v>
      </c>
      <c r="J46" s="61">
        <f t="shared" si="5"/>
        <v>-19699615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-19699615</v>
      </c>
      <c r="X46" s="61">
        <f t="shared" si="5"/>
        <v>93955476</v>
      </c>
      <c r="Y46" s="61">
        <f t="shared" si="5"/>
        <v>-113655091</v>
      </c>
      <c r="Z46" s="62">
        <f>+IF(X46&lt;&gt;0,+(Y46/X46)*100,0)</f>
        <v>-120.96696843939144</v>
      </c>
      <c r="AA46" s="59">
        <f>SUM(AA44:AA45)</f>
        <v>165975471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71459372</v>
      </c>
      <c r="D48" s="75">
        <f>SUM(D46:D47)</f>
        <v>0</v>
      </c>
      <c r="E48" s="76">
        <f t="shared" si="6"/>
        <v>165975471</v>
      </c>
      <c r="F48" s="77">
        <f t="shared" si="6"/>
        <v>165975471</v>
      </c>
      <c r="G48" s="77">
        <f t="shared" si="6"/>
        <v>-6080623</v>
      </c>
      <c r="H48" s="78">
        <f t="shared" si="6"/>
        <v>-6776294</v>
      </c>
      <c r="I48" s="78">
        <f t="shared" si="6"/>
        <v>-6842698</v>
      </c>
      <c r="J48" s="78">
        <f t="shared" si="6"/>
        <v>-19699615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-19699615</v>
      </c>
      <c r="X48" s="78">
        <f t="shared" si="6"/>
        <v>93955476</v>
      </c>
      <c r="Y48" s="78">
        <f t="shared" si="6"/>
        <v>-113655091</v>
      </c>
      <c r="Z48" s="79">
        <f>+IF(X48&lt;&gt;0,+(Y48/X48)*100,0)</f>
        <v>-120.96696843939144</v>
      </c>
      <c r="AA48" s="80">
        <f>SUM(AA46:AA47)</f>
        <v>165975471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21748627</v>
      </c>
      <c r="D5" s="6">
        <v>0</v>
      </c>
      <c r="E5" s="7">
        <v>21066000</v>
      </c>
      <c r="F5" s="8">
        <v>21066000</v>
      </c>
      <c r="G5" s="8">
        <v>0</v>
      </c>
      <c r="H5" s="8">
        <v>2263074</v>
      </c>
      <c r="I5" s="8">
        <v>2370585</v>
      </c>
      <c r="J5" s="8">
        <v>4633659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4633659</v>
      </c>
      <c r="X5" s="8">
        <v>5266500</v>
      </c>
      <c r="Y5" s="8">
        <v>-632841</v>
      </c>
      <c r="Z5" s="2">
        <v>-12.02</v>
      </c>
      <c r="AA5" s="6">
        <v>21066000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33112605</v>
      </c>
      <c r="D7" s="6">
        <v>0</v>
      </c>
      <c r="E7" s="7">
        <v>37670000</v>
      </c>
      <c r="F7" s="8">
        <v>37670000</v>
      </c>
      <c r="G7" s="8">
        <v>0</v>
      </c>
      <c r="H7" s="8">
        <v>3129087</v>
      </c>
      <c r="I7" s="8">
        <v>3004307</v>
      </c>
      <c r="J7" s="8">
        <v>6133394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6133394</v>
      </c>
      <c r="X7" s="8">
        <v>9417501</v>
      </c>
      <c r="Y7" s="8">
        <v>-3284107</v>
      </c>
      <c r="Z7" s="2">
        <v>-34.87</v>
      </c>
      <c r="AA7" s="6">
        <v>37670000</v>
      </c>
    </row>
    <row r="8" spans="1:27" ht="13.5">
      <c r="A8" s="29" t="s">
        <v>35</v>
      </c>
      <c r="B8" s="28"/>
      <c r="C8" s="6">
        <v>5167001</v>
      </c>
      <c r="D8" s="6">
        <v>0</v>
      </c>
      <c r="E8" s="7">
        <v>5015000</v>
      </c>
      <c r="F8" s="8">
        <v>5015000</v>
      </c>
      <c r="G8" s="8">
        <v>0</v>
      </c>
      <c r="H8" s="8">
        <v>443558</v>
      </c>
      <c r="I8" s="8">
        <v>438587</v>
      </c>
      <c r="J8" s="8">
        <v>882145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882145</v>
      </c>
      <c r="X8" s="8">
        <v>1253751</v>
      </c>
      <c r="Y8" s="8">
        <v>-371606</v>
      </c>
      <c r="Z8" s="2">
        <v>-29.64</v>
      </c>
      <c r="AA8" s="6">
        <v>5015000</v>
      </c>
    </row>
    <row r="9" spans="1:27" ht="13.5">
      <c r="A9" s="29" t="s">
        <v>36</v>
      </c>
      <c r="B9" s="28"/>
      <c r="C9" s="6">
        <v>4086403</v>
      </c>
      <c r="D9" s="6">
        <v>0</v>
      </c>
      <c r="E9" s="7">
        <v>4680000</v>
      </c>
      <c r="F9" s="8">
        <v>4680000</v>
      </c>
      <c r="G9" s="8">
        <v>0</v>
      </c>
      <c r="H9" s="8">
        <v>436067</v>
      </c>
      <c r="I9" s="8">
        <v>363399</v>
      </c>
      <c r="J9" s="8">
        <v>799466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799466</v>
      </c>
      <c r="X9" s="8">
        <v>1170000</v>
      </c>
      <c r="Y9" s="8">
        <v>-370534</v>
      </c>
      <c r="Z9" s="2">
        <v>-31.67</v>
      </c>
      <c r="AA9" s="6">
        <v>4680000</v>
      </c>
    </row>
    <row r="10" spans="1:27" ht="13.5">
      <c r="A10" s="29" t="s">
        <v>37</v>
      </c>
      <c r="B10" s="28"/>
      <c r="C10" s="6">
        <v>4309755</v>
      </c>
      <c r="D10" s="6">
        <v>0</v>
      </c>
      <c r="E10" s="7">
        <v>5105000</v>
      </c>
      <c r="F10" s="30">
        <v>5105000</v>
      </c>
      <c r="G10" s="30">
        <v>0</v>
      </c>
      <c r="H10" s="30">
        <v>480025</v>
      </c>
      <c r="I10" s="30">
        <v>471864</v>
      </c>
      <c r="J10" s="30">
        <v>951889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951889</v>
      </c>
      <c r="X10" s="30">
        <v>1276251</v>
      </c>
      <c r="Y10" s="30">
        <v>-324362</v>
      </c>
      <c r="Z10" s="31">
        <v>-25.42</v>
      </c>
      <c r="AA10" s="32">
        <v>5105000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260538</v>
      </c>
      <c r="D12" s="6">
        <v>0</v>
      </c>
      <c r="E12" s="7">
        <v>163000</v>
      </c>
      <c r="F12" s="8">
        <v>163000</v>
      </c>
      <c r="G12" s="8">
        <v>0</v>
      </c>
      <c r="H12" s="8">
        <v>17565</v>
      </c>
      <c r="I12" s="8">
        <v>18999</v>
      </c>
      <c r="J12" s="8">
        <v>36564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36564</v>
      </c>
      <c r="X12" s="8">
        <v>40749</v>
      </c>
      <c r="Y12" s="8">
        <v>-4185</v>
      </c>
      <c r="Z12" s="2">
        <v>-10.27</v>
      </c>
      <c r="AA12" s="6">
        <v>163000</v>
      </c>
    </row>
    <row r="13" spans="1:27" ht="13.5">
      <c r="A13" s="27" t="s">
        <v>40</v>
      </c>
      <c r="B13" s="33"/>
      <c r="C13" s="6">
        <v>97217</v>
      </c>
      <c r="D13" s="6">
        <v>0</v>
      </c>
      <c r="E13" s="7">
        <v>40000</v>
      </c>
      <c r="F13" s="8">
        <v>40000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9999</v>
      </c>
      <c r="Y13" s="8">
        <v>-9999</v>
      </c>
      <c r="Z13" s="2">
        <v>-100</v>
      </c>
      <c r="AA13" s="6">
        <v>40000</v>
      </c>
    </row>
    <row r="14" spans="1:27" ht="13.5">
      <c r="A14" s="27" t="s">
        <v>41</v>
      </c>
      <c r="B14" s="33"/>
      <c r="C14" s="6">
        <v>5849367</v>
      </c>
      <c r="D14" s="6">
        <v>0</v>
      </c>
      <c r="E14" s="7">
        <v>4100000</v>
      </c>
      <c r="F14" s="8">
        <v>4100000</v>
      </c>
      <c r="G14" s="8">
        <v>0</v>
      </c>
      <c r="H14" s="8">
        <v>598364</v>
      </c>
      <c r="I14" s="8">
        <v>342994</v>
      </c>
      <c r="J14" s="8">
        <v>941358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941358</v>
      </c>
      <c r="X14" s="8">
        <v>1025001</v>
      </c>
      <c r="Y14" s="8">
        <v>-83643</v>
      </c>
      <c r="Z14" s="2">
        <v>-8.16</v>
      </c>
      <c r="AA14" s="6">
        <v>4100000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283828</v>
      </c>
      <c r="D16" s="6">
        <v>0</v>
      </c>
      <c r="E16" s="7">
        <v>73500</v>
      </c>
      <c r="F16" s="8">
        <v>73500</v>
      </c>
      <c r="G16" s="8">
        <v>0</v>
      </c>
      <c r="H16" s="8">
        <v>0</v>
      </c>
      <c r="I16" s="8">
        <v>1800</v>
      </c>
      <c r="J16" s="8">
        <v>1800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1800</v>
      </c>
      <c r="X16" s="8">
        <v>18375</v>
      </c>
      <c r="Y16" s="8">
        <v>-16575</v>
      </c>
      <c r="Z16" s="2">
        <v>-90.2</v>
      </c>
      <c r="AA16" s="6">
        <v>73500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5268480</v>
      </c>
      <c r="D18" s="6">
        <v>0</v>
      </c>
      <c r="E18" s="7">
        <v>5123600</v>
      </c>
      <c r="F18" s="8">
        <v>5123600</v>
      </c>
      <c r="G18" s="8">
        <v>0</v>
      </c>
      <c r="H18" s="8">
        <v>266723</v>
      </c>
      <c r="I18" s="8">
        <v>358137</v>
      </c>
      <c r="J18" s="8">
        <v>624860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624860</v>
      </c>
      <c r="X18" s="8">
        <v>1280901</v>
      </c>
      <c r="Y18" s="8">
        <v>-656041</v>
      </c>
      <c r="Z18" s="2">
        <v>-51.22</v>
      </c>
      <c r="AA18" s="6">
        <v>5123600</v>
      </c>
    </row>
    <row r="19" spans="1:27" ht="13.5">
      <c r="A19" s="27" t="s">
        <v>46</v>
      </c>
      <c r="B19" s="33"/>
      <c r="C19" s="6">
        <v>32554000</v>
      </c>
      <c r="D19" s="6">
        <v>0</v>
      </c>
      <c r="E19" s="7">
        <v>38478000</v>
      </c>
      <c r="F19" s="8">
        <v>38478000</v>
      </c>
      <c r="G19" s="8">
        <v>0</v>
      </c>
      <c r="H19" s="8">
        <v>372870</v>
      </c>
      <c r="I19" s="8">
        <v>180488</v>
      </c>
      <c r="J19" s="8">
        <v>553358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553358</v>
      </c>
      <c r="X19" s="8">
        <v>14994000</v>
      </c>
      <c r="Y19" s="8">
        <v>-14440642</v>
      </c>
      <c r="Z19" s="2">
        <v>-96.31</v>
      </c>
      <c r="AA19" s="6">
        <v>38478000</v>
      </c>
    </row>
    <row r="20" spans="1:27" ht="13.5">
      <c r="A20" s="27" t="s">
        <v>47</v>
      </c>
      <c r="B20" s="33"/>
      <c r="C20" s="6">
        <v>1697900</v>
      </c>
      <c r="D20" s="6">
        <v>0</v>
      </c>
      <c r="E20" s="7">
        <v>3169300</v>
      </c>
      <c r="F20" s="30">
        <v>3169300</v>
      </c>
      <c r="G20" s="30">
        <v>0</v>
      </c>
      <c r="H20" s="30">
        <v>160115</v>
      </c>
      <c r="I20" s="30">
        <v>-65050</v>
      </c>
      <c r="J20" s="30">
        <v>95065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95065</v>
      </c>
      <c r="X20" s="30">
        <v>792324</v>
      </c>
      <c r="Y20" s="30">
        <v>-697259</v>
      </c>
      <c r="Z20" s="31">
        <v>-88</v>
      </c>
      <c r="AA20" s="32">
        <v>3169300</v>
      </c>
    </row>
    <row r="21" spans="1:27" ht="13.5">
      <c r="A21" s="27" t="s">
        <v>48</v>
      </c>
      <c r="B21" s="33"/>
      <c r="C21" s="6">
        <v>1068598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115504319</v>
      </c>
      <c r="D22" s="37">
        <f>SUM(D5:D21)</f>
        <v>0</v>
      </c>
      <c r="E22" s="38">
        <f t="shared" si="0"/>
        <v>124683400</v>
      </c>
      <c r="F22" s="39">
        <f t="shared" si="0"/>
        <v>124683400</v>
      </c>
      <c r="G22" s="39">
        <f t="shared" si="0"/>
        <v>0</v>
      </c>
      <c r="H22" s="39">
        <f t="shared" si="0"/>
        <v>8167448</v>
      </c>
      <c r="I22" s="39">
        <f t="shared" si="0"/>
        <v>7486110</v>
      </c>
      <c r="J22" s="39">
        <f t="shared" si="0"/>
        <v>15653558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15653558</v>
      </c>
      <c r="X22" s="39">
        <f t="shared" si="0"/>
        <v>36545352</v>
      </c>
      <c r="Y22" s="39">
        <f t="shared" si="0"/>
        <v>-20891794</v>
      </c>
      <c r="Z22" s="40">
        <f>+IF(X22&lt;&gt;0,+(Y22/X22)*100,0)</f>
        <v>-57.16676090573707</v>
      </c>
      <c r="AA22" s="37">
        <f>SUM(AA5:AA21)</f>
        <v>124683400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49129654</v>
      </c>
      <c r="D25" s="6">
        <v>0</v>
      </c>
      <c r="E25" s="7">
        <v>46409778</v>
      </c>
      <c r="F25" s="8">
        <v>46409778</v>
      </c>
      <c r="G25" s="8">
        <v>0</v>
      </c>
      <c r="H25" s="8">
        <v>3881388</v>
      </c>
      <c r="I25" s="8">
        <v>4278471</v>
      </c>
      <c r="J25" s="8">
        <v>8159859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8159859</v>
      </c>
      <c r="X25" s="8">
        <v>11602446</v>
      </c>
      <c r="Y25" s="8">
        <v>-3442587</v>
      </c>
      <c r="Z25" s="2">
        <v>-29.67</v>
      </c>
      <c r="AA25" s="6">
        <v>46409778</v>
      </c>
    </row>
    <row r="26" spans="1:27" ht="13.5">
      <c r="A26" s="29" t="s">
        <v>52</v>
      </c>
      <c r="B26" s="28"/>
      <c r="C26" s="6">
        <v>3145852</v>
      </c>
      <c r="D26" s="6">
        <v>0</v>
      </c>
      <c r="E26" s="7">
        <v>3345805</v>
      </c>
      <c r="F26" s="8">
        <v>3345805</v>
      </c>
      <c r="G26" s="8">
        <v>0</v>
      </c>
      <c r="H26" s="8">
        <v>125635</v>
      </c>
      <c r="I26" s="8">
        <v>265552</v>
      </c>
      <c r="J26" s="8">
        <v>391187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391187</v>
      </c>
      <c r="X26" s="8">
        <v>836451</v>
      </c>
      <c r="Y26" s="8">
        <v>-445264</v>
      </c>
      <c r="Z26" s="2">
        <v>-53.23</v>
      </c>
      <c r="AA26" s="6">
        <v>3345805</v>
      </c>
    </row>
    <row r="27" spans="1:27" ht="13.5">
      <c r="A27" s="29" t="s">
        <v>53</v>
      </c>
      <c r="B27" s="28"/>
      <c r="C27" s="6">
        <v>67732</v>
      </c>
      <c r="D27" s="6">
        <v>0</v>
      </c>
      <c r="E27" s="7">
        <v>1300000</v>
      </c>
      <c r="F27" s="8">
        <v>1300000</v>
      </c>
      <c r="G27" s="8">
        <v>0</v>
      </c>
      <c r="H27" s="8">
        <v>108333</v>
      </c>
      <c r="I27" s="8">
        <v>108333</v>
      </c>
      <c r="J27" s="8">
        <v>216666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216666</v>
      </c>
      <c r="X27" s="8">
        <v>324999</v>
      </c>
      <c r="Y27" s="8">
        <v>-108333</v>
      </c>
      <c r="Z27" s="2">
        <v>-33.33</v>
      </c>
      <c r="AA27" s="6">
        <v>1300000</v>
      </c>
    </row>
    <row r="28" spans="1:27" ht="13.5">
      <c r="A28" s="29" t="s">
        <v>54</v>
      </c>
      <c r="B28" s="28"/>
      <c r="C28" s="6">
        <v>24123746</v>
      </c>
      <c r="D28" s="6">
        <v>0</v>
      </c>
      <c r="E28" s="7">
        <v>16544000</v>
      </c>
      <c r="F28" s="8">
        <v>16544000</v>
      </c>
      <c r="G28" s="8">
        <v>0</v>
      </c>
      <c r="H28" s="8">
        <v>1378250</v>
      </c>
      <c r="I28" s="8">
        <v>1378667</v>
      </c>
      <c r="J28" s="8">
        <v>2756917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2756917</v>
      </c>
      <c r="X28" s="8">
        <v>4136001</v>
      </c>
      <c r="Y28" s="8">
        <v>-1379084</v>
      </c>
      <c r="Z28" s="2">
        <v>-33.34</v>
      </c>
      <c r="AA28" s="6">
        <v>16544000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35095115</v>
      </c>
      <c r="D30" s="6">
        <v>0</v>
      </c>
      <c r="E30" s="7">
        <v>37996000</v>
      </c>
      <c r="F30" s="8">
        <v>37996000</v>
      </c>
      <c r="G30" s="8">
        <v>0</v>
      </c>
      <c r="H30" s="8">
        <v>77222</v>
      </c>
      <c r="I30" s="8">
        <v>7701153</v>
      </c>
      <c r="J30" s="8">
        <v>7778375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7778375</v>
      </c>
      <c r="X30" s="8">
        <v>9498999</v>
      </c>
      <c r="Y30" s="8">
        <v>-1720624</v>
      </c>
      <c r="Z30" s="2">
        <v>-18.11</v>
      </c>
      <c r="AA30" s="6">
        <v>37996000</v>
      </c>
    </row>
    <row r="31" spans="1:27" ht="13.5">
      <c r="A31" s="29" t="s">
        <v>57</v>
      </c>
      <c r="B31" s="28"/>
      <c r="C31" s="6">
        <v>5278207</v>
      </c>
      <c r="D31" s="6">
        <v>0</v>
      </c>
      <c r="E31" s="7">
        <v>7347000</v>
      </c>
      <c r="F31" s="8">
        <v>7347000</v>
      </c>
      <c r="G31" s="8">
        <v>0</v>
      </c>
      <c r="H31" s="8">
        <v>325525</v>
      </c>
      <c r="I31" s="8">
        <v>471459</v>
      </c>
      <c r="J31" s="8">
        <v>796984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796984</v>
      </c>
      <c r="X31" s="8">
        <v>1836750</v>
      </c>
      <c r="Y31" s="8">
        <v>-1039766</v>
      </c>
      <c r="Z31" s="2">
        <v>-56.61</v>
      </c>
      <c r="AA31" s="6">
        <v>7347000</v>
      </c>
    </row>
    <row r="32" spans="1:27" ht="13.5">
      <c r="A32" s="29" t="s">
        <v>58</v>
      </c>
      <c r="B32" s="28"/>
      <c r="C32" s="6">
        <v>7420293</v>
      </c>
      <c r="D32" s="6">
        <v>0</v>
      </c>
      <c r="E32" s="7">
        <v>5867892</v>
      </c>
      <c r="F32" s="8">
        <v>5867892</v>
      </c>
      <c r="G32" s="8">
        <v>0</v>
      </c>
      <c r="H32" s="8">
        <v>588063</v>
      </c>
      <c r="I32" s="8">
        <v>889543</v>
      </c>
      <c r="J32" s="8">
        <v>1477606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1477606</v>
      </c>
      <c r="X32" s="8">
        <v>1466973</v>
      </c>
      <c r="Y32" s="8">
        <v>10633</v>
      </c>
      <c r="Z32" s="2">
        <v>0.72</v>
      </c>
      <c r="AA32" s="6">
        <v>5867892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19132109</v>
      </c>
      <c r="D34" s="6">
        <v>0</v>
      </c>
      <c r="E34" s="7">
        <v>17118000</v>
      </c>
      <c r="F34" s="8">
        <v>17118000</v>
      </c>
      <c r="G34" s="8">
        <v>0</v>
      </c>
      <c r="H34" s="8">
        <v>1206623</v>
      </c>
      <c r="I34" s="8">
        <v>1558218</v>
      </c>
      <c r="J34" s="8">
        <v>2764841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2764841</v>
      </c>
      <c r="X34" s="8">
        <v>4279500</v>
      </c>
      <c r="Y34" s="8">
        <v>-1514659</v>
      </c>
      <c r="Z34" s="2">
        <v>-35.39</v>
      </c>
      <c r="AA34" s="6">
        <v>17118000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143392708</v>
      </c>
      <c r="D36" s="37">
        <f>SUM(D25:D35)</f>
        <v>0</v>
      </c>
      <c r="E36" s="38">
        <f t="shared" si="1"/>
        <v>135928475</v>
      </c>
      <c r="F36" s="39">
        <f t="shared" si="1"/>
        <v>135928475</v>
      </c>
      <c r="G36" s="39">
        <f t="shared" si="1"/>
        <v>0</v>
      </c>
      <c r="H36" s="39">
        <f t="shared" si="1"/>
        <v>7691039</v>
      </c>
      <c r="I36" s="39">
        <f t="shared" si="1"/>
        <v>16651396</v>
      </c>
      <c r="J36" s="39">
        <f t="shared" si="1"/>
        <v>24342435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24342435</v>
      </c>
      <c r="X36" s="39">
        <f t="shared" si="1"/>
        <v>33982119</v>
      </c>
      <c r="Y36" s="39">
        <f t="shared" si="1"/>
        <v>-9639684</v>
      </c>
      <c r="Z36" s="40">
        <f>+IF(X36&lt;&gt;0,+(Y36/X36)*100,0)</f>
        <v>-28.366930267061925</v>
      </c>
      <c r="AA36" s="37">
        <f>SUM(AA25:AA35)</f>
        <v>135928475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-27888389</v>
      </c>
      <c r="D38" s="50">
        <f>+D22-D36</f>
        <v>0</v>
      </c>
      <c r="E38" s="51">
        <f t="shared" si="2"/>
        <v>-11245075</v>
      </c>
      <c r="F38" s="52">
        <f t="shared" si="2"/>
        <v>-11245075</v>
      </c>
      <c r="G38" s="52">
        <f t="shared" si="2"/>
        <v>0</v>
      </c>
      <c r="H38" s="52">
        <f t="shared" si="2"/>
        <v>476409</v>
      </c>
      <c r="I38" s="52">
        <f t="shared" si="2"/>
        <v>-9165286</v>
      </c>
      <c r="J38" s="52">
        <f t="shared" si="2"/>
        <v>-8688877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-8688877</v>
      </c>
      <c r="X38" s="52">
        <f>IF(F22=F36,0,X22-X36)</f>
        <v>2563233</v>
      </c>
      <c r="Y38" s="52">
        <f t="shared" si="2"/>
        <v>-11252110</v>
      </c>
      <c r="Z38" s="53">
        <f>+IF(X38&lt;&gt;0,+(Y38/X38)*100,0)</f>
        <v>-438.98116168136096</v>
      </c>
      <c r="AA38" s="50">
        <f>+AA22-AA36</f>
        <v>-11245075</v>
      </c>
    </row>
    <row r="39" spans="1:27" ht="13.5">
      <c r="A39" s="27" t="s">
        <v>64</v>
      </c>
      <c r="B39" s="33"/>
      <c r="C39" s="6">
        <v>11061362</v>
      </c>
      <c r="D39" s="6">
        <v>0</v>
      </c>
      <c r="E39" s="7">
        <v>14985000</v>
      </c>
      <c r="F39" s="8">
        <v>14985000</v>
      </c>
      <c r="G39" s="8">
        <v>0</v>
      </c>
      <c r="H39" s="8">
        <v>903557</v>
      </c>
      <c r="I39" s="8">
        <v>313949</v>
      </c>
      <c r="J39" s="8">
        <v>1217506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1217506</v>
      </c>
      <c r="X39" s="8">
        <v>4000000</v>
      </c>
      <c r="Y39" s="8">
        <v>-2782494</v>
      </c>
      <c r="Z39" s="2">
        <v>-69.56</v>
      </c>
      <c r="AA39" s="6">
        <v>14985000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-16827027</v>
      </c>
      <c r="D42" s="59">
        <f>SUM(D38:D41)</f>
        <v>0</v>
      </c>
      <c r="E42" s="60">
        <f t="shared" si="3"/>
        <v>3739925</v>
      </c>
      <c r="F42" s="61">
        <f t="shared" si="3"/>
        <v>3739925</v>
      </c>
      <c r="G42" s="61">
        <f t="shared" si="3"/>
        <v>0</v>
      </c>
      <c r="H42" s="61">
        <f t="shared" si="3"/>
        <v>1379966</v>
      </c>
      <c r="I42" s="61">
        <f t="shared" si="3"/>
        <v>-8851337</v>
      </c>
      <c r="J42" s="61">
        <f t="shared" si="3"/>
        <v>-7471371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-7471371</v>
      </c>
      <c r="X42" s="61">
        <f t="shared" si="3"/>
        <v>6563233</v>
      </c>
      <c r="Y42" s="61">
        <f t="shared" si="3"/>
        <v>-14034604</v>
      </c>
      <c r="Z42" s="62">
        <f>+IF(X42&lt;&gt;0,+(Y42/X42)*100,0)</f>
        <v>-213.8367478344895</v>
      </c>
      <c r="AA42" s="59">
        <f>SUM(AA38:AA41)</f>
        <v>3739925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-16827027</v>
      </c>
      <c r="D44" s="67">
        <f>+D42-D43</f>
        <v>0</v>
      </c>
      <c r="E44" s="68">
        <f t="shared" si="4"/>
        <v>3739925</v>
      </c>
      <c r="F44" s="69">
        <f t="shared" si="4"/>
        <v>3739925</v>
      </c>
      <c r="G44" s="69">
        <f t="shared" si="4"/>
        <v>0</v>
      </c>
      <c r="H44" s="69">
        <f t="shared" si="4"/>
        <v>1379966</v>
      </c>
      <c r="I44" s="69">
        <f t="shared" si="4"/>
        <v>-8851337</v>
      </c>
      <c r="J44" s="69">
        <f t="shared" si="4"/>
        <v>-7471371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-7471371</v>
      </c>
      <c r="X44" s="69">
        <f t="shared" si="4"/>
        <v>6563233</v>
      </c>
      <c r="Y44" s="69">
        <f t="shared" si="4"/>
        <v>-14034604</v>
      </c>
      <c r="Z44" s="70">
        <f>+IF(X44&lt;&gt;0,+(Y44/X44)*100,0)</f>
        <v>-213.8367478344895</v>
      </c>
      <c r="AA44" s="67">
        <f>+AA42-AA43</f>
        <v>3739925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-16827027</v>
      </c>
      <c r="D46" s="59">
        <f>SUM(D44:D45)</f>
        <v>0</v>
      </c>
      <c r="E46" s="60">
        <f t="shared" si="5"/>
        <v>3739925</v>
      </c>
      <c r="F46" s="61">
        <f t="shared" si="5"/>
        <v>3739925</v>
      </c>
      <c r="G46" s="61">
        <f t="shared" si="5"/>
        <v>0</v>
      </c>
      <c r="H46" s="61">
        <f t="shared" si="5"/>
        <v>1379966</v>
      </c>
      <c r="I46" s="61">
        <f t="shared" si="5"/>
        <v>-8851337</v>
      </c>
      <c r="J46" s="61">
        <f t="shared" si="5"/>
        <v>-7471371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-7471371</v>
      </c>
      <c r="X46" s="61">
        <f t="shared" si="5"/>
        <v>6563233</v>
      </c>
      <c r="Y46" s="61">
        <f t="shared" si="5"/>
        <v>-14034604</v>
      </c>
      <c r="Z46" s="62">
        <f>+IF(X46&lt;&gt;0,+(Y46/X46)*100,0)</f>
        <v>-213.8367478344895</v>
      </c>
      <c r="AA46" s="59">
        <f>SUM(AA44:AA45)</f>
        <v>3739925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-16827027</v>
      </c>
      <c r="D48" s="75">
        <f>SUM(D46:D47)</f>
        <v>0</v>
      </c>
      <c r="E48" s="76">
        <f t="shared" si="6"/>
        <v>3739925</v>
      </c>
      <c r="F48" s="77">
        <f t="shared" si="6"/>
        <v>3739925</v>
      </c>
      <c r="G48" s="77">
        <f t="shared" si="6"/>
        <v>0</v>
      </c>
      <c r="H48" s="78">
        <f t="shared" si="6"/>
        <v>1379966</v>
      </c>
      <c r="I48" s="78">
        <f t="shared" si="6"/>
        <v>-8851337</v>
      </c>
      <c r="J48" s="78">
        <f t="shared" si="6"/>
        <v>-7471371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-7471371</v>
      </c>
      <c r="X48" s="78">
        <f t="shared" si="6"/>
        <v>6563233</v>
      </c>
      <c r="Y48" s="78">
        <f t="shared" si="6"/>
        <v>-14034604</v>
      </c>
      <c r="Z48" s="79">
        <f>+IF(X48&lt;&gt;0,+(Y48/X48)*100,0)</f>
        <v>-213.8367478344895</v>
      </c>
      <c r="AA48" s="80">
        <f>SUM(AA46:AA47)</f>
        <v>3739925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27774000</v>
      </c>
      <c r="D5" s="6">
        <v>0</v>
      </c>
      <c r="E5" s="7">
        <v>29100000</v>
      </c>
      <c r="F5" s="8">
        <v>29100000</v>
      </c>
      <c r="G5" s="8">
        <v>2574515</v>
      </c>
      <c r="H5" s="8">
        <v>2587878</v>
      </c>
      <c r="I5" s="8">
        <v>2350201</v>
      </c>
      <c r="J5" s="8">
        <v>7512594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7512594</v>
      </c>
      <c r="X5" s="8">
        <v>6984000</v>
      </c>
      <c r="Y5" s="8">
        <v>528594</v>
      </c>
      <c r="Z5" s="2">
        <v>7.57</v>
      </c>
      <c r="AA5" s="6">
        <v>29100000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78216863</v>
      </c>
      <c r="D7" s="6">
        <v>0</v>
      </c>
      <c r="E7" s="7">
        <v>82600000</v>
      </c>
      <c r="F7" s="8">
        <v>82600000</v>
      </c>
      <c r="G7" s="8">
        <v>6084364</v>
      </c>
      <c r="H7" s="8">
        <v>5575154</v>
      </c>
      <c r="I7" s="8">
        <v>7002820</v>
      </c>
      <c r="J7" s="8">
        <v>18662338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18662338</v>
      </c>
      <c r="X7" s="8">
        <v>19824000</v>
      </c>
      <c r="Y7" s="8">
        <v>-1161662</v>
      </c>
      <c r="Z7" s="2">
        <v>-5.86</v>
      </c>
      <c r="AA7" s="6">
        <v>82600000</v>
      </c>
    </row>
    <row r="8" spans="1:27" ht="13.5">
      <c r="A8" s="29" t="s">
        <v>35</v>
      </c>
      <c r="B8" s="28"/>
      <c r="C8" s="6">
        <v>27616138</v>
      </c>
      <c r="D8" s="6">
        <v>0</v>
      </c>
      <c r="E8" s="7">
        <v>37500000</v>
      </c>
      <c r="F8" s="8">
        <v>37500000</v>
      </c>
      <c r="G8" s="8">
        <v>3402479</v>
      </c>
      <c r="H8" s="8">
        <v>2615603</v>
      </c>
      <c r="I8" s="8">
        <v>3403758</v>
      </c>
      <c r="J8" s="8">
        <v>9421840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9421840</v>
      </c>
      <c r="X8" s="8">
        <v>9000000</v>
      </c>
      <c r="Y8" s="8">
        <v>421840</v>
      </c>
      <c r="Z8" s="2">
        <v>4.69</v>
      </c>
      <c r="AA8" s="6">
        <v>37500000</v>
      </c>
    </row>
    <row r="9" spans="1:27" ht="13.5">
      <c r="A9" s="29" t="s">
        <v>36</v>
      </c>
      <c r="B9" s="28"/>
      <c r="C9" s="6">
        <v>10677496</v>
      </c>
      <c r="D9" s="6">
        <v>0</v>
      </c>
      <c r="E9" s="7">
        <v>11000000</v>
      </c>
      <c r="F9" s="8">
        <v>11000000</v>
      </c>
      <c r="G9" s="8">
        <v>924318</v>
      </c>
      <c r="H9" s="8">
        <v>924513</v>
      </c>
      <c r="I9" s="8">
        <v>926366</v>
      </c>
      <c r="J9" s="8">
        <v>2775197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2775197</v>
      </c>
      <c r="X9" s="8">
        <v>2640000</v>
      </c>
      <c r="Y9" s="8">
        <v>135197</v>
      </c>
      <c r="Z9" s="2">
        <v>5.12</v>
      </c>
      <c r="AA9" s="6">
        <v>11000000</v>
      </c>
    </row>
    <row r="10" spans="1:27" ht="13.5">
      <c r="A10" s="29" t="s">
        <v>37</v>
      </c>
      <c r="B10" s="28"/>
      <c r="C10" s="6">
        <v>6256184</v>
      </c>
      <c r="D10" s="6">
        <v>0</v>
      </c>
      <c r="E10" s="7">
        <v>6900000</v>
      </c>
      <c r="F10" s="30">
        <v>6900000</v>
      </c>
      <c r="G10" s="30">
        <v>572928</v>
      </c>
      <c r="H10" s="30">
        <v>569949</v>
      </c>
      <c r="I10" s="30">
        <v>567753</v>
      </c>
      <c r="J10" s="30">
        <v>1710630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1710630</v>
      </c>
      <c r="X10" s="30">
        <v>1656000</v>
      </c>
      <c r="Y10" s="30">
        <v>54630</v>
      </c>
      <c r="Z10" s="31">
        <v>3.3</v>
      </c>
      <c r="AA10" s="32">
        <v>6900000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558024</v>
      </c>
      <c r="D12" s="6">
        <v>0</v>
      </c>
      <c r="E12" s="7">
        <v>65580</v>
      </c>
      <c r="F12" s="8">
        <v>65580</v>
      </c>
      <c r="G12" s="8">
        <v>67224</v>
      </c>
      <c r="H12" s="8">
        <v>20055</v>
      </c>
      <c r="I12" s="8">
        <v>20342</v>
      </c>
      <c r="J12" s="8">
        <v>107621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107621</v>
      </c>
      <c r="X12" s="8">
        <v>15738</v>
      </c>
      <c r="Y12" s="8">
        <v>91883</v>
      </c>
      <c r="Z12" s="2">
        <v>583.83</v>
      </c>
      <c r="AA12" s="6">
        <v>65580</v>
      </c>
    </row>
    <row r="13" spans="1:27" ht="13.5">
      <c r="A13" s="27" t="s">
        <v>40</v>
      </c>
      <c r="B13" s="33"/>
      <c r="C13" s="6">
        <v>2712028</v>
      </c>
      <c r="D13" s="6">
        <v>0</v>
      </c>
      <c r="E13" s="7">
        <v>2400000</v>
      </c>
      <c r="F13" s="8">
        <v>2400000</v>
      </c>
      <c r="G13" s="8">
        <v>96467</v>
      </c>
      <c r="H13" s="8">
        <v>260849</v>
      </c>
      <c r="I13" s="8">
        <v>129210</v>
      </c>
      <c r="J13" s="8">
        <v>486526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486526</v>
      </c>
      <c r="X13" s="8">
        <v>576000</v>
      </c>
      <c r="Y13" s="8">
        <v>-89474</v>
      </c>
      <c r="Z13" s="2">
        <v>-15.53</v>
      </c>
      <c r="AA13" s="6">
        <v>2400000</v>
      </c>
    </row>
    <row r="14" spans="1:27" ht="13.5">
      <c r="A14" s="27" t="s">
        <v>41</v>
      </c>
      <c r="B14" s="33"/>
      <c r="C14" s="6">
        <v>9691873</v>
      </c>
      <c r="D14" s="6">
        <v>0</v>
      </c>
      <c r="E14" s="7">
        <v>8800000</v>
      </c>
      <c r="F14" s="8">
        <v>8800000</v>
      </c>
      <c r="G14" s="8">
        <v>636284</v>
      </c>
      <c r="H14" s="8">
        <v>250451</v>
      </c>
      <c r="I14" s="8">
        <v>881743</v>
      </c>
      <c r="J14" s="8">
        <v>1768478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1768478</v>
      </c>
      <c r="X14" s="8">
        <v>2112000</v>
      </c>
      <c r="Y14" s="8">
        <v>-343522</v>
      </c>
      <c r="Z14" s="2">
        <v>-16.27</v>
      </c>
      <c r="AA14" s="6">
        <v>8800000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102800</v>
      </c>
      <c r="D16" s="6">
        <v>0</v>
      </c>
      <c r="E16" s="7">
        <v>141500</v>
      </c>
      <c r="F16" s="8">
        <v>141500</v>
      </c>
      <c r="G16" s="8">
        <v>0</v>
      </c>
      <c r="H16" s="8">
        <v>45</v>
      </c>
      <c r="I16" s="8">
        <v>9300</v>
      </c>
      <c r="J16" s="8">
        <v>9345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9345</v>
      </c>
      <c r="X16" s="8">
        <v>33960</v>
      </c>
      <c r="Y16" s="8">
        <v>-24615</v>
      </c>
      <c r="Z16" s="2">
        <v>-72.48</v>
      </c>
      <c r="AA16" s="6">
        <v>141500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2421498</v>
      </c>
      <c r="D18" s="6">
        <v>0</v>
      </c>
      <c r="E18" s="7">
        <v>3600000</v>
      </c>
      <c r="F18" s="8">
        <v>3600000</v>
      </c>
      <c r="G18" s="8">
        <v>960886</v>
      </c>
      <c r="H18" s="8">
        <v>-74304</v>
      </c>
      <c r="I18" s="8">
        <v>65585</v>
      </c>
      <c r="J18" s="8">
        <v>952167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952167</v>
      </c>
      <c r="X18" s="8">
        <v>864000</v>
      </c>
      <c r="Y18" s="8">
        <v>88167</v>
      </c>
      <c r="Z18" s="2">
        <v>10.2</v>
      </c>
      <c r="AA18" s="6">
        <v>3600000</v>
      </c>
    </row>
    <row r="19" spans="1:27" ht="13.5">
      <c r="A19" s="27" t="s">
        <v>46</v>
      </c>
      <c r="B19" s="33"/>
      <c r="C19" s="6">
        <v>62232148</v>
      </c>
      <c r="D19" s="6">
        <v>0</v>
      </c>
      <c r="E19" s="7">
        <v>64267201</v>
      </c>
      <c r="F19" s="8">
        <v>64267201</v>
      </c>
      <c r="G19" s="8">
        <v>23213001</v>
      </c>
      <c r="H19" s="8">
        <v>751481</v>
      </c>
      <c r="I19" s="8">
        <v>391230</v>
      </c>
      <c r="J19" s="8">
        <v>24355712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24355712</v>
      </c>
      <c r="X19" s="8">
        <v>15424128</v>
      </c>
      <c r="Y19" s="8">
        <v>8931584</v>
      </c>
      <c r="Z19" s="2">
        <v>57.91</v>
      </c>
      <c r="AA19" s="6">
        <v>64267201</v>
      </c>
    </row>
    <row r="20" spans="1:27" ht="13.5">
      <c r="A20" s="27" t="s">
        <v>47</v>
      </c>
      <c r="B20" s="33"/>
      <c r="C20" s="6">
        <v>7636214</v>
      </c>
      <c r="D20" s="6">
        <v>0</v>
      </c>
      <c r="E20" s="7">
        <v>6860690</v>
      </c>
      <c r="F20" s="30">
        <v>6860690</v>
      </c>
      <c r="G20" s="30">
        <v>96775</v>
      </c>
      <c r="H20" s="30">
        <v>307853</v>
      </c>
      <c r="I20" s="30">
        <v>947776</v>
      </c>
      <c r="J20" s="30">
        <v>1352404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1352404</v>
      </c>
      <c r="X20" s="30">
        <v>1646565</v>
      </c>
      <c r="Y20" s="30">
        <v>-294161</v>
      </c>
      <c r="Z20" s="31">
        <v>-17.87</v>
      </c>
      <c r="AA20" s="32">
        <v>6860690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235895266</v>
      </c>
      <c r="D22" s="37">
        <f>SUM(D5:D21)</f>
        <v>0</v>
      </c>
      <c r="E22" s="38">
        <f t="shared" si="0"/>
        <v>253234971</v>
      </c>
      <c r="F22" s="39">
        <f t="shared" si="0"/>
        <v>253234971</v>
      </c>
      <c r="G22" s="39">
        <f t="shared" si="0"/>
        <v>38629241</v>
      </c>
      <c r="H22" s="39">
        <f t="shared" si="0"/>
        <v>13789527</v>
      </c>
      <c r="I22" s="39">
        <f t="shared" si="0"/>
        <v>16696084</v>
      </c>
      <c r="J22" s="39">
        <f t="shared" si="0"/>
        <v>69114852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69114852</v>
      </c>
      <c r="X22" s="39">
        <f t="shared" si="0"/>
        <v>60776391</v>
      </c>
      <c r="Y22" s="39">
        <f t="shared" si="0"/>
        <v>8338461</v>
      </c>
      <c r="Z22" s="40">
        <f>+IF(X22&lt;&gt;0,+(Y22/X22)*100,0)</f>
        <v>13.71990153215909</v>
      </c>
      <c r="AA22" s="37">
        <f>SUM(AA5:AA21)</f>
        <v>253234971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92615075</v>
      </c>
      <c r="D25" s="6">
        <v>0</v>
      </c>
      <c r="E25" s="7">
        <v>101842257</v>
      </c>
      <c r="F25" s="8">
        <v>101842257</v>
      </c>
      <c r="G25" s="8">
        <v>7732483</v>
      </c>
      <c r="H25" s="8">
        <v>12043254</v>
      </c>
      <c r="I25" s="8">
        <v>8443936</v>
      </c>
      <c r="J25" s="8">
        <v>28219673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28219673</v>
      </c>
      <c r="X25" s="8">
        <v>18331605</v>
      </c>
      <c r="Y25" s="8">
        <v>9888068</v>
      </c>
      <c r="Z25" s="2">
        <v>53.94</v>
      </c>
      <c r="AA25" s="6">
        <v>101842257</v>
      </c>
    </row>
    <row r="26" spans="1:27" ht="13.5">
      <c r="A26" s="29" t="s">
        <v>52</v>
      </c>
      <c r="B26" s="28"/>
      <c r="C26" s="6">
        <v>5980488</v>
      </c>
      <c r="D26" s="6">
        <v>0</v>
      </c>
      <c r="E26" s="7">
        <v>6855200</v>
      </c>
      <c r="F26" s="8">
        <v>6855200</v>
      </c>
      <c r="G26" s="8">
        <v>501478</v>
      </c>
      <c r="H26" s="8">
        <v>501477</v>
      </c>
      <c r="I26" s="8">
        <v>501476</v>
      </c>
      <c r="J26" s="8">
        <v>1504431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1504431</v>
      </c>
      <c r="X26" s="8">
        <v>1233936</v>
      </c>
      <c r="Y26" s="8">
        <v>270495</v>
      </c>
      <c r="Z26" s="2">
        <v>21.92</v>
      </c>
      <c r="AA26" s="6">
        <v>6855200</v>
      </c>
    </row>
    <row r="27" spans="1:27" ht="13.5">
      <c r="A27" s="29" t="s">
        <v>53</v>
      </c>
      <c r="B27" s="28"/>
      <c r="C27" s="6">
        <v>13886529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10000000</v>
      </c>
    </row>
    <row r="28" spans="1:27" ht="13.5">
      <c r="A28" s="29" t="s">
        <v>54</v>
      </c>
      <c r="B28" s="28"/>
      <c r="C28" s="6">
        <v>42202633</v>
      </c>
      <c r="D28" s="6">
        <v>0</v>
      </c>
      <c r="E28" s="7">
        <v>30603578</v>
      </c>
      <c r="F28" s="8">
        <v>30603578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5508645</v>
      </c>
      <c r="Y28" s="8">
        <v>-5508645</v>
      </c>
      <c r="Z28" s="2">
        <v>-100</v>
      </c>
      <c r="AA28" s="6">
        <v>30603578</v>
      </c>
    </row>
    <row r="29" spans="1:27" ht="13.5">
      <c r="A29" s="29" t="s">
        <v>55</v>
      </c>
      <c r="B29" s="28"/>
      <c r="C29" s="6">
        <v>2571083</v>
      </c>
      <c r="D29" s="6">
        <v>0</v>
      </c>
      <c r="E29" s="7">
        <v>3035000</v>
      </c>
      <c r="F29" s="8">
        <v>3035000</v>
      </c>
      <c r="G29" s="8">
        <v>0</v>
      </c>
      <c r="H29" s="8">
        <v>0</v>
      </c>
      <c r="I29" s="8">
        <v>71360</v>
      </c>
      <c r="J29" s="8">
        <v>71360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71360</v>
      </c>
      <c r="X29" s="8">
        <v>546300</v>
      </c>
      <c r="Y29" s="8">
        <v>-474940</v>
      </c>
      <c r="Z29" s="2">
        <v>-86.94</v>
      </c>
      <c r="AA29" s="6">
        <v>3035000</v>
      </c>
    </row>
    <row r="30" spans="1:27" ht="13.5">
      <c r="A30" s="29" t="s">
        <v>56</v>
      </c>
      <c r="B30" s="28"/>
      <c r="C30" s="6">
        <v>77383523</v>
      </c>
      <c r="D30" s="6">
        <v>0</v>
      </c>
      <c r="E30" s="7">
        <v>88000000</v>
      </c>
      <c r="F30" s="8">
        <v>88000000</v>
      </c>
      <c r="G30" s="8">
        <v>8171577</v>
      </c>
      <c r="H30" s="8">
        <v>489377</v>
      </c>
      <c r="I30" s="8">
        <v>15959813</v>
      </c>
      <c r="J30" s="8">
        <v>24620767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24620767</v>
      </c>
      <c r="X30" s="8">
        <v>15840000</v>
      </c>
      <c r="Y30" s="8">
        <v>8780767</v>
      </c>
      <c r="Z30" s="2">
        <v>55.43</v>
      </c>
      <c r="AA30" s="6">
        <v>88000000</v>
      </c>
    </row>
    <row r="31" spans="1:27" ht="13.5">
      <c r="A31" s="29" t="s">
        <v>57</v>
      </c>
      <c r="B31" s="28"/>
      <c r="C31" s="6">
        <v>8507833</v>
      </c>
      <c r="D31" s="6">
        <v>0</v>
      </c>
      <c r="E31" s="7">
        <v>9720374</v>
      </c>
      <c r="F31" s="8">
        <v>9720374</v>
      </c>
      <c r="G31" s="8">
        <v>337947</v>
      </c>
      <c r="H31" s="8">
        <v>1224848</v>
      </c>
      <c r="I31" s="8">
        <v>700250</v>
      </c>
      <c r="J31" s="8">
        <v>2263045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2263045</v>
      </c>
      <c r="X31" s="8">
        <v>1749666</v>
      </c>
      <c r="Y31" s="8">
        <v>513379</v>
      </c>
      <c r="Z31" s="2">
        <v>29.34</v>
      </c>
      <c r="AA31" s="6">
        <v>9720374</v>
      </c>
    </row>
    <row r="32" spans="1:27" ht="13.5">
      <c r="A32" s="29" t="s">
        <v>58</v>
      </c>
      <c r="B32" s="28"/>
      <c r="C32" s="6">
        <v>9822388</v>
      </c>
      <c r="D32" s="6">
        <v>0</v>
      </c>
      <c r="E32" s="7">
        <v>8355000</v>
      </c>
      <c r="F32" s="8">
        <v>8355000</v>
      </c>
      <c r="G32" s="8">
        <v>538445</v>
      </c>
      <c r="H32" s="8">
        <v>692302</v>
      </c>
      <c r="I32" s="8">
        <v>1343791</v>
      </c>
      <c r="J32" s="8">
        <v>2574538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2574538</v>
      </c>
      <c r="X32" s="8">
        <v>1418400</v>
      </c>
      <c r="Y32" s="8">
        <v>1156138</v>
      </c>
      <c r="Z32" s="2">
        <v>81.51</v>
      </c>
      <c r="AA32" s="6">
        <v>8355000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34004135</v>
      </c>
      <c r="D34" s="6">
        <v>0</v>
      </c>
      <c r="E34" s="7">
        <v>37832252</v>
      </c>
      <c r="F34" s="8">
        <v>37832252</v>
      </c>
      <c r="G34" s="8">
        <v>3007434</v>
      </c>
      <c r="H34" s="8">
        <v>1325392</v>
      </c>
      <c r="I34" s="8">
        <v>2892223</v>
      </c>
      <c r="J34" s="8">
        <v>7225049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7225049</v>
      </c>
      <c r="X34" s="8">
        <v>7638005</v>
      </c>
      <c r="Y34" s="8">
        <v>-412956</v>
      </c>
      <c r="Z34" s="2">
        <v>-5.41</v>
      </c>
      <c r="AA34" s="6">
        <v>37832252</v>
      </c>
    </row>
    <row r="35" spans="1:27" ht="13.5">
      <c r="A35" s="27" t="s">
        <v>61</v>
      </c>
      <c r="B35" s="33"/>
      <c r="C35" s="6">
        <v>3366769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290340456</v>
      </c>
      <c r="D36" s="37">
        <f>SUM(D25:D35)</f>
        <v>0</v>
      </c>
      <c r="E36" s="38">
        <f t="shared" si="1"/>
        <v>296243661</v>
      </c>
      <c r="F36" s="39">
        <f t="shared" si="1"/>
        <v>296243661</v>
      </c>
      <c r="G36" s="39">
        <f t="shared" si="1"/>
        <v>20289364</v>
      </c>
      <c r="H36" s="39">
        <f t="shared" si="1"/>
        <v>16276650</v>
      </c>
      <c r="I36" s="39">
        <f t="shared" si="1"/>
        <v>29912849</v>
      </c>
      <c r="J36" s="39">
        <f t="shared" si="1"/>
        <v>66478863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66478863</v>
      </c>
      <c r="X36" s="39">
        <f t="shared" si="1"/>
        <v>52266557</v>
      </c>
      <c r="Y36" s="39">
        <f t="shared" si="1"/>
        <v>14212306</v>
      </c>
      <c r="Z36" s="40">
        <f>+IF(X36&lt;&gt;0,+(Y36/X36)*100,0)</f>
        <v>27.191969044373828</v>
      </c>
      <c r="AA36" s="37">
        <f>SUM(AA25:AA35)</f>
        <v>296243661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-54445190</v>
      </c>
      <c r="D38" s="50">
        <f>+D22-D36</f>
        <v>0</v>
      </c>
      <c r="E38" s="51">
        <f t="shared" si="2"/>
        <v>-43008690</v>
      </c>
      <c r="F38" s="52">
        <f t="shared" si="2"/>
        <v>-43008690</v>
      </c>
      <c r="G38" s="52">
        <f t="shared" si="2"/>
        <v>18339877</v>
      </c>
      <c r="H38" s="52">
        <f t="shared" si="2"/>
        <v>-2487123</v>
      </c>
      <c r="I38" s="52">
        <f t="shared" si="2"/>
        <v>-13216765</v>
      </c>
      <c r="J38" s="52">
        <f t="shared" si="2"/>
        <v>2635989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2635989</v>
      </c>
      <c r="X38" s="52">
        <f>IF(F22=F36,0,X22-X36)</f>
        <v>8509834</v>
      </c>
      <c r="Y38" s="52">
        <f t="shared" si="2"/>
        <v>-5873845</v>
      </c>
      <c r="Z38" s="53">
        <f>+IF(X38&lt;&gt;0,+(Y38/X38)*100,0)</f>
        <v>-69.02420188219888</v>
      </c>
      <c r="AA38" s="50">
        <f>+AA22-AA36</f>
        <v>-43008690</v>
      </c>
    </row>
    <row r="39" spans="1:27" ht="13.5">
      <c r="A39" s="27" t="s">
        <v>64</v>
      </c>
      <c r="B39" s="33"/>
      <c r="C39" s="6">
        <v>43575388</v>
      </c>
      <c r="D39" s="6">
        <v>0</v>
      </c>
      <c r="E39" s="7">
        <v>35775800</v>
      </c>
      <c r="F39" s="8">
        <v>35775800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8586192</v>
      </c>
      <c r="Y39" s="8">
        <v>-8586192</v>
      </c>
      <c r="Z39" s="2">
        <v>-100</v>
      </c>
      <c r="AA39" s="6">
        <v>35775800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-10869802</v>
      </c>
      <c r="D42" s="59">
        <f>SUM(D38:D41)</f>
        <v>0</v>
      </c>
      <c r="E42" s="60">
        <f t="shared" si="3"/>
        <v>-7232890</v>
      </c>
      <c r="F42" s="61">
        <f t="shared" si="3"/>
        <v>-7232890</v>
      </c>
      <c r="G42" s="61">
        <f t="shared" si="3"/>
        <v>18339877</v>
      </c>
      <c r="H42" s="61">
        <f t="shared" si="3"/>
        <v>-2487123</v>
      </c>
      <c r="I42" s="61">
        <f t="shared" si="3"/>
        <v>-13216765</v>
      </c>
      <c r="J42" s="61">
        <f t="shared" si="3"/>
        <v>2635989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2635989</v>
      </c>
      <c r="X42" s="61">
        <f t="shared" si="3"/>
        <v>17096026</v>
      </c>
      <c r="Y42" s="61">
        <f t="shared" si="3"/>
        <v>-14460037</v>
      </c>
      <c r="Z42" s="62">
        <f>+IF(X42&lt;&gt;0,+(Y42/X42)*100,0)</f>
        <v>-84.58127637381926</v>
      </c>
      <c r="AA42" s="59">
        <f>SUM(AA38:AA41)</f>
        <v>-7232890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-10869802</v>
      </c>
      <c r="D44" s="67">
        <f>+D42-D43</f>
        <v>0</v>
      </c>
      <c r="E44" s="68">
        <f t="shared" si="4"/>
        <v>-7232890</v>
      </c>
      <c r="F44" s="69">
        <f t="shared" si="4"/>
        <v>-7232890</v>
      </c>
      <c r="G44" s="69">
        <f t="shared" si="4"/>
        <v>18339877</v>
      </c>
      <c r="H44" s="69">
        <f t="shared" si="4"/>
        <v>-2487123</v>
      </c>
      <c r="I44" s="69">
        <f t="shared" si="4"/>
        <v>-13216765</v>
      </c>
      <c r="J44" s="69">
        <f t="shared" si="4"/>
        <v>2635989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2635989</v>
      </c>
      <c r="X44" s="69">
        <f t="shared" si="4"/>
        <v>17096026</v>
      </c>
      <c r="Y44" s="69">
        <f t="shared" si="4"/>
        <v>-14460037</v>
      </c>
      <c r="Z44" s="70">
        <f>+IF(X44&lt;&gt;0,+(Y44/X44)*100,0)</f>
        <v>-84.58127637381926</v>
      </c>
      <c r="AA44" s="67">
        <f>+AA42-AA43</f>
        <v>-7232890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-10869802</v>
      </c>
      <c r="D46" s="59">
        <f>SUM(D44:D45)</f>
        <v>0</v>
      </c>
      <c r="E46" s="60">
        <f t="shared" si="5"/>
        <v>-7232890</v>
      </c>
      <c r="F46" s="61">
        <f t="shared" si="5"/>
        <v>-7232890</v>
      </c>
      <c r="G46" s="61">
        <f t="shared" si="5"/>
        <v>18339877</v>
      </c>
      <c r="H46" s="61">
        <f t="shared" si="5"/>
        <v>-2487123</v>
      </c>
      <c r="I46" s="61">
        <f t="shared" si="5"/>
        <v>-13216765</v>
      </c>
      <c r="J46" s="61">
        <f t="shared" si="5"/>
        <v>2635989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2635989</v>
      </c>
      <c r="X46" s="61">
        <f t="shared" si="5"/>
        <v>17096026</v>
      </c>
      <c r="Y46" s="61">
        <f t="shared" si="5"/>
        <v>-14460037</v>
      </c>
      <c r="Z46" s="62">
        <f>+IF(X46&lt;&gt;0,+(Y46/X46)*100,0)</f>
        <v>-84.58127637381926</v>
      </c>
      <c r="AA46" s="59">
        <f>SUM(AA44:AA45)</f>
        <v>-7232890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-10869802</v>
      </c>
      <c r="D48" s="75">
        <f>SUM(D46:D47)</f>
        <v>0</v>
      </c>
      <c r="E48" s="76">
        <f t="shared" si="6"/>
        <v>-7232890</v>
      </c>
      <c r="F48" s="77">
        <f t="shared" si="6"/>
        <v>-7232890</v>
      </c>
      <c r="G48" s="77">
        <f t="shared" si="6"/>
        <v>18339877</v>
      </c>
      <c r="H48" s="78">
        <f t="shared" si="6"/>
        <v>-2487123</v>
      </c>
      <c r="I48" s="78">
        <f t="shared" si="6"/>
        <v>-13216765</v>
      </c>
      <c r="J48" s="78">
        <f t="shared" si="6"/>
        <v>2635989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2635989</v>
      </c>
      <c r="X48" s="78">
        <f t="shared" si="6"/>
        <v>17096026</v>
      </c>
      <c r="Y48" s="78">
        <f t="shared" si="6"/>
        <v>-14460037</v>
      </c>
      <c r="Z48" s="79">
        <f>+IF(X48&lt;&gt;0,+(Y48/X48)*100,0)</f>
        <v>-84.58127637381926</v>
      </c>
      <c r="AA48" s="80">
        <f>SUM(AA46:AA47)</f>
        <v>-7232890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59401097</v>
      </c>
      <c r="F5" s="8">
        <v>59401097</v>
      </c>
      <c r="G5" s="8">
        <v>4459718</v>
      </c>
      <c r="H5" s="8">
        <v>4555049</v>
      </c>
      <c r="I5" s="8">
        <v>4375191</v>
      </c>
      <c r="J5" s="8">
        <v>13389958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13389958</v>
      </c>
      <c r="X5" s="8">
        <v>13993090</v>
      </c>
      <c r="Y5" s="8">
        <v>-603132</v>
      </c>
      <c r="Z5" s="2">
        <v>-4.31</v>
      </c>
      <c r="AA5" s="6">
        <v>59401097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103517296</v>
      </c>
      <c r="F7" s="8">
        <v>103517296</v>
      </c>
      <c r="G7" s="8">
        <v>7155170</v>
      </c>
      <c r="H7" s="8">
        <v>6674687</v>
      </c>
      <c r="I7" s="8">
        <v>7132590</v>
      </c>
      <c r="J7" s="8">
        <v>20962447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20962447</v>
      </c>
      <c r="X7" s="8">
        <v>21797629</v>
      </c>
      <c r="Y7" s="8">
        <v>-835182</v>
      </c>
      <c r="Z7" s="2">
        <v>-3.83</v>
      </c>
      <c r="AA7" s="6">
        <v>103517296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24433076</v>
      </c>
      <c r="F8" s="8">
        <v>24433076</v>
      </c>
      <c r="G8" s="8">
        <v>2484836</v>
      </c>
      <c r="H8" s="8">
        <v>2210033</v>
      </c>
      <c r="I8" s="8">
        <v>2510399</v>
      </c>
      <c r="J8" s="8">
        <v>7205268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7205268</v>
      </c>
      <c r="X8" s="8">
        <v>5646292</v>
      </c>
      <c r="Y8" s="8">
        <v>1558976</v>
      </c>
      <c r="Z8" s="2">
        <v>27.61</v>
      </c>
      <c r="AA8" s="6">
        <v>24433076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7310218</v>
      </c>
      <c r="F9" s="8">
        <v>7310218</v>
      </c>
      <c r="G9" s="8">
        <v>0</v>
      </c>
      <c r="H9" s="8">
        <v>0</v>
      </c>
      <c r="I9" s="8">
        <v>679465</v>
      </c>
      <c r="J9" s="8">
        <v>679465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679465</v>
      </c>
      <c r="X9" s="8">
        <v>1849259</v>
      </c>
      <c r="Y9" s="8">
        <v>-1169794</v>
      </c>
      <c r="Z9" s="2">
        <v>-63.26</v>
      </c>
      <c r="AA9" s="6">
        <v>7310218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6490409</v>
      </c>
      <c r="F10" s="30">
        <v>6490409</v>
      </c>
      <c r="G10" s="30">
        <v>671089</v>
      </c>
      <c r="H10" s="30">
        <v>689150</v>
      </c>
      <c r="I10" s="30">
        <v>687352</v>
      </c>
      <c r="J10" s="30">
        <v>2047591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2047591</v>
      </c>
      <c r="X10" s="30">
        <v>1548098</v>
      </c>
      <c r="Y10" s="30">
        <v>499493</v>
      </c>
      <c r="Z10" s="31">
        <v>32.26</v>
      </c>
      <c r="AA10" s="32">
        <v>6490409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4001906</v>
      </c>
      <c r="F11" s="8">
        <v>4001906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551526</v>
      </c>
      <c r="Y11" s="8">
        <v>-551526</v>
      </c>
      <c r="Z11" s="2">
        <v>-100</v>
      </c>
      <c r="AA11" s="6">
        <v>4001906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1616264</v>
      </c>
      <c r="F12" s="8">
        <v>1616264</v>
      </c>
      <c r="G12" s="8">
        <v>87989</v>
      </c>
      <c r="H12" s="8">
        <v>85139</v>
      </c>
      <c r="I12" s="8">
        <v>88921</v>
      </c>
      <c r="J12" s="8">
        <v>262049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262049</v>
      </c>
      <c r="X12" s="8">
        <v>373719</v>
      </c>
      <c r="Y12" s="8">
        <v>-111670</v>
      </c>
      <c r="Z12" s="2">
        <v>-29.88</v>
      </c>
      <c r="AA12" s="6">
        <v>1616264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375936</v>
      </c>
      <c r="F13" s="8">
        <v>375936</v>
      </c>
      <c r="G13" s="8">
        <v>3654</v>
      </c>
      <c r="H13" s="8">
        <v>6588</v>
      </c>
      <c r="I13" s="8">
        <v>7451</v>
      </c>
      <c r="J13" s="8">
        <v>17693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17693</v>
      </c>
      <c r="X13" s="8">
        <v>93000</v>
      </c>
      <c r="Y13" s="8">
        <v>-75307</v>
      </c>
      <c r="Z13" s="2">
        <v>-80.98</v>
      </c>
      <c r="AA13" s="6">
        <v>375936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10332960</v>
      </c>
      <c r="F14" s="8">
        <v>10332960</v>
      </c>
      <c r="G14" s="8">
        <v>659474</v>
      </c>
      <c r="H14" s="8">
        <v>576735</v>
      </c>
      <c r="I14" s="8">
        <v>564980</v>
      </c>
      <c r="J14" s="8">
        <v>1801189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1801189</v>
      </c>
      <c r="X14" s="8">
        <v>1848312</v>
      </c>
      <c r="Y14" s="8">
        <v>-47123</v>
      </c>
      <c r="Z14" s="2">
        <v>-2.55</v>
      </c>
      <c r="AA14" s="6">
        <v>10332960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6013227</v>
      </c>
      <c r="F16" s="8">
        <v>6013227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6013227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10000000</v>
      </c>
      <c r="F17" s="8">
        <v>10000000</v>
      </c>
      <c r="G17" s="8">
        <v>1213337</v>
      </c>
      <c r="H17" s="8">
        <v>685807</v>
      </c>
      <c r="I17" s="8">
        <v>806508</v>
      </c>
      <c r="J17" s="8">
        <v>2705652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2705652</v>
      </c>
      <c r="X17" s="8">
        <v>2274000</v>
      </c>
      <c r="Y17" s="8">
        <v>431652</v>
      </c>
      <c r="Z17" s="2">
        <v>18.98</v>
      </c>
      <c r="AA17" s="6">
        <v>10000000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60905200</v>
      </c>
      <c r="F19" s="8">
        <v>60905200</v>
      </c>
      <c r="G19" s="8">
        <v>22116097</v>
      </c>
      <c r="H19" s="8">
        <v>1130286</v>
      </c>
      <c r="I19" s="8">
        <v>0</v>
      </c>
      <c r="J19" s="8">
        <v>23246383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23246383</v>
      </c>
      <c r="X19" s="8">
        <v>29355218</v>
      </c>
      <c r="Y19" s="8">
        <v>-6108835</v>
      </c>
      <c r="Z19" s="2">
        <v>-20.81</v>
      </c>
      <c r="AA19" s="6">
        <v>60905200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12781375</v>
      </c>
      <c r="F20" s="30">
        <v>12781375</v>
      </c>
      <c r="G20" s="30">
        <v>5212071</v>
      </c>
      <c r="H20" s="30">
        <v>3865401</v>
      </c>
      <c r="I20" s="30">
        <v>1394648</v>
      </c>
      <c r="J20" s="30">
        <v>10472120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10472120</v>
      </c>
      <c r="X20" s="30">
        <v>3670061</v>
      </c>
      <c r="Y20" s="30">
        <v>6802059</v>
      </c>
      <c r="Z20" s="31">
        <v>185.34</v>
      </c>
      <c r="AA20" s="32">
        <v>12781375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307178964</v>
      </c>
      <c r="F22" s="39">
        <f t="shared" si="0"/>
        <v>307178964</v>
      </c>
      <c r="G22" s="39">
        <f t="shared" si="0"/>
        <v>44063435</v>
      </c>
      <c r="H22" s="39">
        <f t="shared" si="0"/>
        <v>20478875</v>
      </c>
      <c r="I22" s="39">
        <f t="shared" si="0"/>
        <v>18247505</v>
      </c>
      <c r="J22" s="39">
        <f t="shared" si="0"/>
        <v>82789815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82789815</v>
      </c>
      <c r="X22" s="39">
        <f t="shared" si="0"/>
        <v>83000204</v>
      </c>
      <c r="Y22" s="39">
        <f t="shared" si="0"/>
        <v>-210389</v>
      </c>
      <c r="Z22" s="40">
        <f>+IF(X22&lt;&gt;0,+(Y22/X22)*100,0)</f>
        <v>-0.25348009988023645</v>
      </c>
      <c r="AA22" s="37">
        <f>SUM(AA5:AA21)</f>
        <v>307178964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91493526</v>
      </c>
      <c r="F25" s="8">
        <v>91493526</v>
      </c>
      <c r="G25" s="8">
        <v>6633684</v>
      </c>
      <c r="H25" s="8">
        <v>6464271</v>
      </c>
      <c r="I25" s="8">
        <v>6675309</v>
      </c>
      <c r="J25" s="8">
        <v>19773264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19773264</v>
      </c>
      <c r="X25" s="8">
        <v>33368131</v>
      </c>
      <c r="Y25" s="8">
        <v>-13594867</v>
      </c>
      <c r="Z25" s="2">
        <v>-40.74</v>
      </c>
      <c r="AA25" s="6">
        <v>91493526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5955742</v>
      </c>
      <c r="F26" s="8">
        <v>5955742</v>
      </c>
      <c r="G26" s="8">
        <v>301870</v>
      </c>
      <c r="H26" s="8">
        <v>318644</v>
      </c>
      <c r="I26" s="8">
        <v>317449</v>
      </c>
      <c r="J26" s="8">
        <v>937963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937963</v>
      </c>
      <c r="X26" s="8">
        <v>1488990</v>
      </c>
      <c r="Y26" s="8">
        <v>-551027</v>
      </c>
      <c r="Z26" s="2">
        <v>-37.01</v>
      </c>
      <c r="AA26" s="6">
        <v>5955742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3297069</v>
      </c>
      <c r="H27" s="8">
        <v>1871961</v>
      </c>
      <c r="I27" s="8">
        <v>0</v>
      </c>
      <c r="J27" s="8">
        <v>5169030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5169030</v>
      </c>
      <c r="X27" s="8">
        <v>0</v>
      </c>
      <c r="Y27" s="8">
        <v>5169030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22040000</v>
      </c>
      <c r="F28" s="8">
        <v>22040000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22040000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3100000</v>
      </c>
      <c r="F29" s="8">
        <v>3100000</v>
      </c>
      <c r="G29" s="8">
        <v>0</v>
      </c>
      <c r="H29" s="8">
        <v>201257</v>
      </c>
      <c r="I29" s="8">
        <v>0</v>
      </c>
      <c r="J29" s="8">
        <v>201257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201257</v>
      </c>
      <c r="X29" s="8">
        <v>599914</v>
      </c>
      <c r="Y29" s="8">
        <v>-398657</v>
      </c>
      <c r="Z29" s="2">
        <v>-66.45</v>
      </c>
      <c r="AA29" s="6">
        <v>3100000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73063600</v>
      </c>
      <c r="F30" s="8">
        <v>73063600</v>
      </c>
      <c r="G30" s="8">
        <v>7638846</v>
      </c>
      <c r="H30" s="8">
        <v>7968653</v>
      </c>
      <c r="I30" s="8">
        <v>7091865</v>
      </c>
      <c r="J30" s="8">
        <v>22699364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22699364</v>
      </c>
      <c r="X30" s="8">
        <v>21469064</v>
      </c>
      <c r="Y30" s="8">
        <v>1230300</v>
      </c>
      <c r="Z30" s="2">
        <v>5.73</v>
      </c>
      <c r="AA30" s="6">
        <v>73063600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19778175</v>
      </c>
      <c r="F31" s="8">
        <v>19778175</v>
      </c>
      <c r="G31" s="8">
        <v>267897</v>
      </c>
      <c r="H31" s="8">
        <v>755828</v>
      </c>
      <c r="I31" s="8">
        <v>709017</v>
      </c>
      <c r="J31" s="8">
        <v>1732742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1732742</v>
      </c>
      <c r="X31" s="8">
        <v>4352876</v>
      </c>
      <c r="Y31" s="8">
        <v>-2620134</v>
      </c>
      <c r="Z31" s="2">
        <v>-60.19</v>
      </c>
      <c r="AA31" s="6">
        <v>19778175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24923574</v>
      </c>
      <c r="F32" s="8">
        <v>24923574</v>
      </c>
      <c r="G32" s="8">
        <v>2289068</v>
      </c>
      <c r="H32" s="8">
        <v>2840460</v>
      </c>
      <c r="I32" s="8">
        <v>2790296</v>
      </c>
      <c r="J32" s="8">
        <v>7919824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7919824</v>
      </c>
      <c r="X32" s="8">
        <v>5014617</v>
      </c>
      <c r="Y32" s="8">
        <v>2905207</v>
      </c>
      <c r="Z32" s="2">
        <v>57.93</v>
      </c>
      <c r="AA32" s="6">
        <v>24923574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56625833</v>
      </c>
      <c r="F34" s="8">
        <v>56625833</v>
      </c>
      <c r="G34" s="8">
        <v>21135636</v>
      </c>
      <c r="H34" s="8">
        <v>9302606</v>
      </c>
      <c r="I34" s="8">
        <v>8515093</v>
      </c>
      <c r="J34" s="8">
        <v>38953335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38953335</v>
      </c>
      <c r="X34" s="8">
        <v>12073872</v>
      </c>
      <c r="Y34" s="8">
        <v>26879463</v>
      </c>
      <c r="Z34" s="2">
        <v>222.63</v>
      </c>
      <c r="AA34" s="6">
        <v>56625833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296980450</v>
      </c>
      <c r="F36" s="39">
        <f t="shared" si="1"/>
        <v>296980450</v>
      </c>
      <c r="G36" s="39">
        <f t="shared" si="1"/>
        <v>41564070</v>
      </c>
      <c r="H36" s="39">
        <f t="shared" si="1"/>
        <v>29723680</v>
      </c>
      <c r="I36" s="39">
        <f t="shared" si="1"/>
        <v>26099029</v>
      </c>
      <c r="J36" s="39">
        <f t="shared" si="1"/>
        <v>97386779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97386779</v>
      </c>
      <c r="X36" s="39">
        <f t="shared" si="1"/>
        <v>78367464</v>
      </c>
      <c r="Y36" s="39">
        <f t="shared" si="1"/>
        <v>19019315</v>
      </c>
      <c r="Z36" s="40">
        <f>+IF(X36&lt;&gt;0,+(Y36/X36)*100,0)</f>
        <v>24.269402159038858</v>
      </c>
      <c r="AA36" s="37">
        <f>SUM(AA25:AA35)</f>
        <v>296980450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10198514</v>
      </c>
      <c r="F38" s="52">
        <f t="shared" si="2"/>
        <v>10198514</v>
      </c>
      <c r="G38" s="52">
        <f t="shared" si="2"/>
        <v>2499365</v>
      </c>
      <c r="H38" s="52">
        <f t="shared" si="2"/>
        <v>-9244805</v>
      </c>
      <c r="I38" s="52">
        <f t="shared" si="2"/>
        <v>-7851524</v>
      </c>
      <c r="J38" s="52">
        <f t="shared" si="2"/>
        <v>-14596964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-14596964</v>
      </c>
      <c r="X38" s="52">
        <f>IF(F22=F36,0,X22-X36)</f>
        <v>4632740</v>
      </c>
      <c r="Y38" s="52">
        <f t="shared" si="2"/>
        <v>-19229704</v>
      </c>
      <c r="Z38" s="53">
        <f>+IF(X38&lt;&gt;0,+(Y38/X38)*100,0)</f>
        <v>-415.0827372138303</v>
      </c>
      <c r="AA38" s="50">
        <f>+AA22-AA36</f>
        <v>10198514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22193000</v>
      </c>
      <c r="F39" s="8">
        <v>22193000</v>
      </c>
      <c r="G39" s="8">
        <v>10115000</v>
      </c>
      <c r="H39" s="8">
        <v>0</v>
      </c>
      <c r="I39" s="8">
        <v>0</v>
      </c>
      <c r="J39" s="8">
        <v>10115000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10115000</v>
      </c>
      <c r="X39" s="8">
        <v>9096500</v>
      </c>
      <c r="Y39" s="8">
        <v>1018500</v>
      </c>
      <c r="Z39" s="2">
        <v>11.2</v>
      </c>
      <c r="AA39" s="6">
        <v>22193000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32391514</v>
      </c>
      <c r="F42" s="61">
        <f t="shared" si="3"/>
        <v>32391514</v>
      </c>
      <c r="G42" s="61">
        <f t="shared" si="3"/>
        <v>12614365</v>
      </c>
      <c r="H42" s="61">
        <f t="shared" si="3"/>
        <v>-9244805</v>
      </c>
      <c r="I42" s="61">
        <f t="shared" si="3"/>
        <v>-7851524</v>
      </c>
      <c r="J42" s="61">
        <f t="shared" si="3"/>
        <v>-4481964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-4481964</v>
      </c>
      <c r="X42" s="61">
        <f t="shared" si="3"/>
        <v>13729240</v>
      </c>
      <c r="Y42" s="61">
        <f t="shared" si="3"/>
        <v>-18211204</v>
      </c>
      <c r="Z42" s="62">
        <f>+IF(X42&lt;&gt;0,+(Y42/X42)*100,0)</f>
        <v>-132.6453904221938</v>
      </c>
      <c r="AA42" s="59">
        <f>SUM(AA38:AA41)</f>
        <v>32391514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32391514</v>
      </c>
      <c r="F44" s="69">
        <f t="shared" si="4"/>
        <v>32391514</v>
      </c>
      <c r="G44" s="69">
        <f t="shared" si="4"/>
        <v>12614365</v>
      </c>
      <c r="H44" s="69">
        <f t="shared" si="4"/>
        <v>-9244805</v>
      </c>
      <c r="I44" s="69">
        <f t="shared" si="4"/>
        <v>-7851524</v>
      </c>
      <c r="J44" s="69">
        <f t="shared" si="4"/>
        <v>-4481964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-4481964</v>
      </c>
      <c r="X44" s="69">
        <f t="shared" si="4"/>
        <v>13729240</v>
      </c>
      <c r="Y44" s="69">
        <f t="shared" si="4"/>
        <v>-18211204</v>
      </c>
      <c r="Z44" s="70">
        <f>+IF(X44&lt;&gt;0,+(Y44/X44)*100,0)</f>
        <v>-132.6453904221938</v>
      </c>
      <c r="AA44" s="67">
        <f>+AA42-AA43</f>
        <v>32391514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32391514</v>
      </c>
      <c r="F46" s="61">
        <f t="shared" si="5"/>
        <v>32391514</v>
      </c>
      <c r="G46" s="61">
        <f t="shared" si="5"/>
        <v>12614365</v>
      </c>
      <c r="H46" s="61">
        <f t="shared" si="5"/>
        <v>-9244805</v>
      </c>
      <c r="I46" s="61">
        <f t="shared" si="5"/>
        <v>-7851524</v>
      </c>
      <c r="J46" s="61">
        <f t="shared" si="5"/>
        <v>-4481964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-4481964</v>
      </c>
      <c r="X46" s="61">
        <f t="shared" si="5"/>
        <v>13729240</v>
      </c>
      <c r="Y46" s="61">
        <f t="shared" si="5"/>
        <v>-18211204</v>
      </c>
      <c r="Z46" s="62">
        <f>+IF(X46&lt;&gt;0,+(Y46/X46)*100,0)</f>
        <v>-132.6453904221938</v>
      </c>
      <c r="AA46" s="59">
        <f>SUM(AA44:AA45)</f>
        <v>32391514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32391514</v>
      </c>
      <c r="F48" s="77">
        <f t="shared" si="6"/>
        <v>32391514</v>
      </c>
      <c r="G48" s="77">
        <f t="shared" si="6"/>
        <v>12614365</v>
      </c>
      <c r="H48" s="78">
        <f t="shared" si="6"/>
        <v>-9244805</v>
      </c>
      <c r="I48" s="78">
        <f t="shared" si="6"/>
        <v>-7851524</v>
      </c>
      <c r="J48" s="78">
        <f t="shared" si="6"/>
        <v>-4481964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-4481964</v>
      </c>
      <c r="X48" s="78">
        <f t="shared" si="6"/>
        <v>13729240</v>
      </c>
      <c r="Y48" s="78">
        <f t="shared" si="6"/>
        <v>-18211204</v>
      </c>
      <c r="Z48" s="79">
        <f>+IF(X48&lt;&gt;0,+(Y48/X48)*100,0)</f>
        <v>-132.6453904221938</v>
      </c>
      <c r="AA48" s="80">
        <f>SUM(AA46:AA47)</f>
        <v>32391514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51214679</v>
      </c>
      <c r="F5" s="8">
        <v>51214679</v>
      </c>
      <c r="G5" s="8">
        <v>4302158</v>
      </c>
      <c r="H5" s="8">
        <v>4271601</v>
      </c>
      <c r="I5" s="8">
        <v>4216373</v>
      </c>
      <c r="J5" s="8">
        <v>12790132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12790132</v>
      </c>
      <c r="X5" s="8">
        <v>12803667</v>
      </c>
      <c r="Y5" s="8">
        <v>-13535</v>
      </c>
      <c r="Z5" s="2">
        <v>-0.11</v>
      </c>
      <c r="AA5" s="6">
        <v>51214679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193085868</v>
      </c>
      <c r="F7" s="8">
        <v>193085868</v>
      </c>
      <c r="G7" s="8">
        <v>16246586</v>
      </c>
      <c r="H7" s="8">
        <v>16516745</v>
      </c>
      <c r="I7" s="8">
        <v>14869765</v>
      </c>
      <c r="J7" s="8">
        <v>47633096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47633096</v>
      </c>
      <c r="X7" s="8">
        <v>48271470</v>
      </c>
      <c r="Y7" s="8">
        <v>-638374</v>
      </c>
      <c r="Z7" s="2">
        <v>-1.32</v>
      </c>
      <c r="AA7" s="6">
        <v>193085868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52381644</v>
      </c>
      <c r="F8" s="8">
        <v>52381644</v>
      </c>
      <c r="G8" s="8">
        <v>3412361</v>
      </c>
      <c r="H8" s="8">
        <v>4364031</v>
      </c>
      <c r="I8" s="8">
        <v>4127640</v>
      </c>
      <c r="J8" s="8">
        <v>11904032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11904032</v>
      </c>
      <c r="X8" s="8">
        <v>13095414</v>
      </c>
      <c r="Y8" s="8">
        <v>-1191382</v>
      </c>
      <c r="Z8" s="2">
        <v>-9.1</v>
      </c>
      <c r="AA8" s="6">
        <v>52381644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13711583</v>
      </c>
      <c r="F9" s="8">
        <v>13711583</v>
      </c>
      <c r="G9" s="8">
        <v>1233761</v>
      </c>
      <c r="H9" s="8">
        <v>1200549</v>
      </c>
      <c r="I9" s="8">
        <v>1097041</v>
      </c>
      <c r="J9" s="8">
        <v>3531351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3531351</v>
      </c>
      <c r="X9" s="8">
        <v>3427893</v>
      </c>
      <c r="Y9" s="8">
        <v>103458</v>
      </c>
      <c r="Z9" s="2">
        <v>3.02</v>
      </c>
      <c r="AA9" s="6">
        <v>13711583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12417387</v>
      </c>
      <c r="F10" s="30">
        <v>12417387</v>
      </c>
      <c r="G10" s="30">
        <v>1318582</v>
      </c>
      <c r="H10" s="30">
        <v>1060285</v>
      </c>
      <c r="I10" s="30">
        <v>1052769</v>
      </c>
      <c r="J10" s="30">
        <v>3431636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3431636</v>
      </c>
      <c r="X10" s="30">
        <v>3104346</v>
      </c>
      <c r="Y10" s="30">
        <v>327290</v>
      </c>
      <c r="Z10" s="31">
        <v>10.54</v>
      </c>
      <c r="AA10" s="32">
        <v>12417387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1017460</v>
      </c>
      <c r="F12" s="8">
        <v>1017460</v>
      </c>
      <c r="G12" s="8">
        <v>39997</v>
      </c>
      <c r="H12" s="8">
        <v>36586</v>
      </c>
      <c r="I12" s="8">
        <v>41429</v>
      </c>
      <c r="J12" s="8">
        <v>118012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118012</v>
      </c>
      <c r="X12" s="8">
        <v>254370</v>
      </c>
      <c r="Y12" s="8">
        <v>-136358</v>
      </c>
      <c r="Z12" s="2">
        <v>-53.61</v>
      </c>
      <c r="AA12" s="6">
        <v>1017460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23350000</v>
      </c>
      <c r="F13" s="8">
        <v>23350000</v>
      </c>
      <c r="G13" s="8">
        <v>0</v>
      </c>
      <c r="H13" s="8">
        <v>1955386</v>
      </c>
      <c r="I13" s="8">
        <v>3184658</v>
      </c>
      <c r="J13" s="8">
        <v>5140044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5140044</v>
      </c>
      <c r="X13" s="8">
        <v>5837499</v>
      </c>
      <c r="Y13" s="8">
        <v>-697455</v>
      </c>
      <c r="Z13" s="2">
        <v>-11.95</v>
      </c>
      <c r="AA13" s="6">
        <v>23350000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2535312</v>
      </c>
      <c r="F14" s="8">
        <v>2535312</v>
      </c>
      <c r="G14" s="8">
        <v>2025778</v>
      </c>
      <c r="H14" s="8">
        <v>706724</v>
      </c>
      <c r="I14" s="8">
        <v>1423347</v>
      </c>
      <c r="J14" s="8">
        <v>4155849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4155849</v>
      </c>
      <c r="X14" s="8">
        <v>633828</v>
      </c>
      <c r="Y14" s="8">
        <v>3522021</v>
      </c>
      <c r="Z14" s="2">
        <v>555.67</v>
      </c>
      <c r="AA14" s="6">
        <v>2535312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1717625</v>
      </c>
      <c r="F16" s="8">
        <v>1717625</v>
      </c>
      <c r="G16" s="8">
        <v>38001</v>
      </c>
      <c r="H16" s="8">
        <v>49318</v>
      </c>
      <c r="I16" s="8">
        <v>39928</v>
      </c>
      <c r="J16" s="8">
        <v>127247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127247</v>
      </c>
      <c r="X16" s="8">
        <v>429408</v>
      </c>
      <c r="Y16" s="8">
        <v>-302161</v>
      </c>
      <c r="Z16" s="2">
        <v>-70.37</v>
      </c>
      <c r="AA16" s="6">
        <v>1717625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70409</v>
      </c>
      <c r="F17" s="8">
        <v>70409</v>
      </c>
      <c r="G17" s="8">
        <v>2540</v>
      </c>
      <c r="H17" s="8">
        <v>6384</v>
      </c>
      <c r="I17" s="8">
        <v>3908</v>
      </c>
      <c r="J17" s="8">
        <v>12832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12832</v>
      </c>
      <c r="X17" s="8">
        <v>17601</v>
      </c>
      <c r="Y17" s="8">
        <v>-4769</v>
      </c>
      <c r="Z17" s="2">
        <v>-27.1</v>
      </c>
      <c r="AA17" s="6">
        <v>70409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7854236</v>
      </c>
      <c r="F18" s="8">
        <v>7854236</v>
      </c>
      <c r="G18" s="8">
        <v>2503</v>
      </c>
      <c r="H18" s="8">
        <v>781757</v>
      </c>
      <c r="I18" s="8">
        <v>2281</v>
      </c>
      <c r="J18" s="8">
        <v>786541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786541</v>
      </c>
      <c r="X18" s="8">
        <v>1963557</v>
      </c>
      <c r="Y18" s="8">
        <v>-1177016</v>
      </c>
      <c r="Z18" s="2">
        <v>-59.94</v>
      </c>
      <c r="AA18" s="6">
        <v>7854236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307965320</v>
      </c>
      <c r="F19" s="8">
        <v>307965320</v>
      </c>
      <c r="G19" s="8">
        <v>116286299</v>
      </c>
      <c r="H19" s="8">
        <v>1130723</v>
      </c>
      <c r="I19" s="8">
        <v>203299</v>
      </c>
      <c r="J19" s="8">
        <v>117620321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117620321</v>
      </c>
      <c r="X19" s="8">
        <v>1254891</v>
      </c>
      <c r="Y19" s="8">
        <v>116365430</v>
      </c>
      <c r="Z19" s="2">
        <v>9272.95</v>
      </c>
      <c r="AA19" s="6">
        <v>307965320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7524212</v>
      </c>
      <c r="F20" s="30">
        <v>7524212</v>
      </c>
      <c r="G20" s="30">
        <v>215481</v>
      </c>
      <c r="H20" s="30">
        <v>327321</v>
      </c>
      <c r="I20" s="30">
        <v>585488</v>
      </c>
      <c r="J20" s="30">
        <v>1128290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1128290</v>
      </c>
      <c r="X20" s="30">
        <v>80539062</v>
      </c>
      <c r="Y20" s="30">
        <v>-79410772</v>
      </c>
      <c r="Z20" s="31">
        <v>-98.6</v>
      </c>
      <c r="AA20" s="32">
        <v>7524212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8357000</v>
      </c>
      <c r="F21" s="8">
        <v>8357000</v>
      </c>
      <c r="G21" s="8">
        <v>727239</v>
      </c>
      <c r="H21" s="8">
        <v>1809321</v>
      </c>
      <c r="I21" s="34">
        <v>1768163</v>
      </c>
      <c r="J21" s="8">
        <v>4304723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4304723</v>
      </c>
      <c r="X21" s="8">
        <v>2089251</v>
      </c>
      <c r="Y21" s="8">
        <v>2215472</v>
      </c>
      <c r="Z21" s="2">
        <v>106.04</v>
      </c>
      <c r="AA21" s="6">
        <v>8357000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683202735</v>
      </c>
      <c r="F22" s="39">
        <f t="shared" si="0"/>
        <v>683202735</v>
      </c>
      <c r="G22" s="39">
        <f t="shared" si="0"/>
        <v>145851286</v>
      </c>
      <c r="H22" s="39">
        <f t="shared" si="0"/>
        <v>34216731</v>
      </c>
      <c r="I22" s="39">
        <f t="shared" si="0"/>
        <v>32616089</v>
      </c>
      <c r="J22" s="39">
        <f t="shared" si="0"/>
        <v>212684106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212684106</v>
      </c>
      <c r="X22" s="39">
        <f t="shared" si="0"/>
        <v>173722257</v>
      </c>
      <c r="Y22" s="39">
        <f t="shared" si="0"/>
        <v>38961849</v>
      </c>
      <c r="Z22" s="40">
        <f>+IF(X22&lt;&gt;0,+(Y22/X22)*100,0)</f>
        <v>22.42766682452209</v>
      </c>
      <c r="AA22" s="37">
        <f>SUM(AA5:AA21)</f>
        <v>683202735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220085233</v>
      </c>
      <c r="F25" s="8">
        <v>220085233</v>
      </c>
      <c r="G25" s="8">
        <v>14181861</v>
      </c>
      <c r="H25" s="8">
        <v>16843974</v>
      </c>
      <c r="I25" s="8">
        <v>15519520</v>
      </c>
      <c r="J25" s="8">
        <v>46545355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46545355</v>
      </c>
      <c r="X25" s="8">
        <v>58396389</v>
      </c>
      <c r="Y25" s="8">
        <v>-11851034</v>
      </c>
      <c r="Z25" s="2">
        <v>-20.29</v>
      </c>
      <c r="AA25" s="6">
        <v>220085233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18080542</v>
      </c>
      <c r="F26" s="8">
        <v>18080542</v>
      </c>
      <c r="G26" s="8">
        <v>1384686</v>
      </c>
      <c r="H26" s="8">
        <v>1392173</v>
      </c>
      <c r="I26" s="8">
        <v>1392173</v>
      </c>
      <c r="J26" s="8">
        <v>4169032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4169032</v>
      </c>
      <c r="X26" s="8">
        <v>4520136</v>
      </c>
      <c r="Y26" s="8">
        <v>-351104</v>
      </c>
      <c r="Z26" s="2">
        <v>-7.77</v>
      </c>
      <c r="AA26" s="6">
        <v>18080542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48889501</v>
      </c>
      <c r="F27" s="8">
        <v>48889501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11535450</v>
      </c>
      <c r="Y27" s="8">
        <v>-11535450</v>
      </c>
      <c r="Z27" s="2">
        <v>-100</v>
      </c>
      <c r="AA27" s="6">
        <v>48889501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77291652</v>
      </c>
      <c r="F28" s="8">
        <v>77291652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19322919</v>
      </c>
      <c r="Y28" s="8">
        <v>-19322919</v>
      </c>
      <c r="Z28" s="2">
        <v>-100</v>
      </c>
      <c r="AA28" s="6">
        <v>77291652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174338200</v>
      </c>
      <c r="F30" s="8">
        <v>174338200</v>
      </c>
      <c r="G30" s="8">
        <v>15628538</v>
      </c>
      <c r="H30" s="8">
        <v>19124045</v>
      </c>
      <c r="I30" s="8">
        <v>15302026</v>
      </c>
      <c r="J30" s="8">
        <v>50054609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50054609</v>
      </c>
      <c r="X30" s="8">
        <v>43584549</v>
      </c>
      <c r="Y30" s="8">
        <v>6470060</v>
      </c>
      <c r="Z30" s="2">
        <v>14.84</v>
      </c>
      <c r="AA30" s="6">
        <v>174338200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24256834</v>
      </c>
      <c r="F32" s="8">
        <v>24256834</v>
      </c>
      <c r="G32" s="8">
        <v>2843760</v>
      </c>
      <c r="H32" s="8">
        <v>4336773</v>
      </c>
      <c r="I32" s="8">
        <v>5136820</v>
      </c>
      <c r="J32" s="8">
        <v>12317353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12317353</v>
      </c>
      <c r="X32" s="8">
        <v>6064215</v>
      </c>
      <c r="Y32" s="8">
        <v>6253138</v>
      </c>
      <c r="Z32" s="2">
        <v>103.12</v>
      </c>
      <c r="AA32" s="6">
        <v>24256834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28641494</v>
      </c>
      <c r="F33" s="8">
        <v>28641494</v>
      </c>
      <c r="G33" s="8">
        <v>1073299</v>
      </c>
      <c r="H33" s="8">
        <v>1015212</v>
      </c>
      <c r="I33" s="8">
        <v>906073</v>
      </c>
      <c r="J33" s="8">
        <v>2994584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2994584</v>
      </c>
      <c r="X33" s="8">
        <v>7160373</v>
      </c>
      <c r="Y33" s="8">
        <v>-4165789</v>
      </c>
      <c r="Z33" s="2">
        <v>-58.18</v>
      </c>
      <c r="AA33" s="6">
        <v>28641494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119985029</v>
      </c>
      <c r="F34" s="8">
        <v>119985029</v>
      </c>
      <c r="G34" s="8">
        <v>7891015</v>
      </c>
      <c r="H34" s="8">
        <v>6138100</v>
      </c>
      <c r="I34" s="8">
        <v>5251246</v>
      </c>
      <c r="J34" s="8">
        <v>19280361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19280361</v>
      </c>
      <c r="X34" s="8">
        <v>29789154</v>
      </c>
      <c r="Y34" s="8">
        <v>-10508793</v>
      </c>
      <c r="Z34" s="2">
        <v>-35.28</v>
      </c>
      <c r="AA34" s="6">
        <v>119985029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711568485</v>
      </c>
      <c r="F36" s="39">
        <f t="shared" si="1"/>
        <v>711568485</v>
      </c>
      <c r="G36" s="39">
        <f t="shared" si="1"/>
        <v>43003159</v>
      </c>
      <c r="H36" s="39">
        <f t="shared" si="1"/>
        <v>48850277</v>
      </c>
      <c r="I36" s="39">
        <f t="shared" si="1"/>
        <v>43507858</v>
      </c>
      <c r="J36" s="39">
        <f t="shared" si="1"/>
        <v>135361294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135361294</v>
      </c>
      <c r="X36" s="39">
        <f t="shared" si="1"/>
        <v>180373185</v>
      </c>
      <c r="Y36" s="39">
        <f t="shared" si="1"/>
        <v>-45011891</v>
      </c>
      <c r="Z36" s="40">
        <f>+IF(X36&lt;&gt;0,+(Y36/X36)*100,0)</f>
        <v>-24.954868430138326</v>
      </c>
      <c r="AA36" s="37">
        <f>SUM(AA25:AA35)</f>
        <v>711568485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-28365750</v>
      </c>
      <c r="F38" s="52">
        <f t="shared" si="2"/>
        <v>-28365750</v>
      </c>
      <c r="G38" s="52">
        <f t="shared" si="2"/>
        <v>102848127</v>
      </c>
      <c r="H38" s="52">
        <f t="shared" si="2"/>
        <v>-14633546</v>
      </c>
      <c r="I38" s="52">
        <f t="shared" si="2"/>
        <v>-10891769</v>
      </c>
      <c r="J38" s="52">
        <f t="shared" si="2"/>
        <v>77322812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77322812</v>
      </c>
      <c r="X38" s="52">
        <f>IF(F22=F36,0,X22-X36)</f>
        <v>-6650928</v>
      </c>
      <c r="Y38" s="52">
        <f t="shared" si="2"/>
        <v>83973740</v>
      </c>
      <c r="Z38" s="53">
        <f>+IF(X38&lt;&gt;0,+(Y38/X38)*100,0)</f>
        <v>-1262.5868149527405</v>
      </c>
      <c r="AA38" s="50">
        <f>+AA22-AA36</f>
        <v>-28365750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229710433</v>
      </c>
      <c r="F39" s="8">
        <v>229710433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54506034</v>
      </c>
      <c r="Y39" s="8">
        <v>-54506034</v>
      </c>
      <c r="Z39" s="2">
        <v>-100</v>
      </c>
      <c r="AA39" s="6">
        <v>229710433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201344683</v>
      </c>
      <c r="F42" s="61">
        <f t="shared" si="3"/>
        <v>201344683</v>
      </c>
      <c r="G42" s="61">
        <f t="shared" si="3"/>
        <v>102848127</v>
      </c>
      <c r="H42" s="61">
        <f t="shared" si="3"/>
        <v>-14633546</v>
      </c>
      <c r="I42" s="61">
        <f t="shared" si="3"/>
        <v>-10891769</v>
      </c>
      <c r="J42" s="61">
        <f t="shared" si="3"/>
        <v>77322812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77322812</v>
      </c>
      <c r="X42" s="61">
        <f t="shared" si="3"/>
        <v>47855106</v>
      </c>
      <c r="Y42" s="61">
        <f t="shared" si="3"/>
        <v>29467706</v>
      </c>
      <c r="Z42" s="62">
        <f>+IF(X42&lt;&gt;0,+(Y42/X42)*100,0)</f>
        <v>61.57693183251961</v>
      </c>
      <c r="AA42" s="59">
        <f>SUM(AA38:AA41)</f>
        <v>201344683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201344683</v>
      </c>
      <c r="F44" s="69">
        <f t="shared" si="4"/>
        <v>201344683</v>
      </c>
      <c r="G44" s="69">
        <f t="shared" si="4"/>
        <v>102848127</v>
      </c>
      <c r="H44" s="69">
        <f t="shared" si="4"/>
        <v>-14633546</v>
      </c>
      <c r="I44" s="69">
        <f t="shared" si="4"/>
        <v>-10891769</v>
      </c>
      <c r="J44" s="69">
        <f t="shared" si="4"/>
        <v>77322812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77322812</v>
      </c>
      <c r="X44" s="69">
        <f t="shared" si="4"/>
        <v>47855106</v>
      </c>
      <c r="Y44" s="69">
        <f t="shared" si="4"/>
        <v>29467706</v>
      </c>
      <c r="Z44" s="70">
        <f>+IF(X44&lt;&gt;0,+(Y44/X44)*100,0)</f>
        <v>61.57693183251961</v>
      </c>
      <c r="AA44" s="67">
        <f>+AA42-AA43</f>
        <v>201344683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201344683</v>
      </c>
      <c r="F46" s="61">
        <f t="shared" si="5"/>
        <v>201344683</v>
      </c>
      <c r="G46" s="61">
        <f t="shared" si="5"/>
        <v>102848127</v>
      </c>
      <c r="H46" s="61">
        <f t="shared" si="5"/>
        <v>-14633546</v>
      </c>
      <c r="I46" s="61">
        <f t="shared" si="5"/>
        <v>-10891769</v>
      </c>
      <c r="J46" s="61">
        <f t="shared" si="5"/>
        <v>77322812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77322812</v>
      </c>
      <c r="X46" s="61">
        <f t="shared" si="5"/>
        <v>47855106</v>
      </c>
      <c r="Y46" s="61">
        <f t="shared" si="5"/>
        <v>29467706</v>
      </c>
      <c r="Z46" s="62">
        <f>+IF(X46&lt;&gt;0,+(Y46/X46)*100,0)</f>
        <v>61.57693183251961</v>
      </c>
      <c r="AA46" s="59">
        <f>SUM(AA44:AA45)</f>
        <v>201344683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201344683</v>
      </c>
      <c r="F48" s="77">
        <f t="shared" si="6"/>
        <v>201344683</v>
      </c>
      <c r="G48" s="77">
        <f t="shared" si="6"/>
        <v>102848127</v>
      </c>
      <c r="H48" s="78">
        <f t="shared" si="6"/>
        <v>-14633546</v>
      </c>
      <c r="I48" s="78">
        <f t="shared" si="6"/>
        <v>-10891769</v>
      </c>
      <c r="J48" s="78">
        <f t="shared" si="6"/>
        <v>77322812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77322812</v>
      </c>
      <c r="X48" s="78">
        <f t="shared" si="6"/>
        <v>47855106</v>
      </c>
      <c r="Y48" s="78">
        <f t="shared" si="6"/>
        <v>29467706</v>
      </c>
      <c r="Z48" s="79">
        <f>+IF(X48&lt;&gt;0,+(Y48/X48)*100,0)</f>
        <v>61.57693183251961</v>
      </c>
      <c r="AA48" s="80">
        <f>SUM(AA46:AA47)</f>
        <v>201344683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1670715</v>
      </c>
      <c r="D11" s="6">
        <v>0</v>
      </c>
      <c r="E11" s="7">
        <v>1571000</v>
      </c>
      <c r="F11" s="8">
        <v>1571000</v>
      </c>
      <c r="G11" s="8">
        <v>210092</v>
      </c>
      <c r="H11" s="8">
        <v>173679</v>
      </c>
      <c r="I11" s="8">
        <v>165781</v>
      </c>
      <c r="J11" s="8">
        <v>549552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549552</v>
      </c>
      <c r="X11" s="8">
        <v>392751</v>
      </c>
      <c r="Y11" s="8">
        <v>156801</v>
      </c>
      <c r="Z11" s="2">
        <v>39.92</v>
      </c>
      <c r="AA11" s="6">
        <v>1571000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6116928</v>
      </c>
      <c r="D13" s="6">
        <v>0</v>
      </c>
      <c r="E13" s="7">
        <v>5700000</v>
      </c>
      <c r="F13" s="8">
        <v>5700000</v>
      </c>
      <c r="G13" s="8">
        <v>330348</v>
      </c>
      <c r="H13" s="8">
        <v>274690</v>
      </c>
      <c r="I13" s="8">
        <v>571072</v>
      </c>
      <c r="J13" s="8">
        <v>1176110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1176110</v>
      </c>
      <c r="X13" s="8">
        <v>1425000</v>
      </c>
      <c r="Y13" s="8">
        <v>-248890</v>
      </c>
      <c r="Z13" s="2">
        <v>-17.47</v>
      </c>
      <c r="AA13" s="6">
        <v>5700000</v>
      </c>
    </row>
    <row r="14" spans="1:27" ht="13.5">
      <c r="A14" s="27" t="s">
        <v>41</v>
      </c>
      <c r="B14" s="33"/>
      <c r="C14" s="6">
        <v>26</v>
      </c>
      <c r="D14" s="6">
        <v>0</v>
      </c>
      <c r="E14" s="7">
        <v>3000</v>
      </c>
      <c r="F14" s="8">
        <v>3000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750</v>
      </c>
      <c r="Y14" s="8">
        <v>-750</v>
      </c>
      <c r="Z14" s="2">
        <v>-100</v>
      </c>
      <c r="AA14" s="6">
        <v>3000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136137</v>
      </c>
      <c r="D18" s="6">
        <v>0</v>
      </c>
      <c r="E18" s="7">
        <v>60000</v>
      </c>
      <c r="F18" s="8">
        <v>60000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15000</v>
      </c>
      <c r="Y18" s="8">
        <v>-15000</v>
      </c>
      <c r="Z18" s="2">
        <v>-100</v>
      </c>
      <c r="AA18" s="6">
        <v>60000</v>
      </c>
    </row>
    <row r="19" spans="1:27" ht="13.5">
      <c r="A19" s="27" t="s">
        <v>46</v>
      </c>
      <c r="B19" s="33"/>
      <c r="C19" s="6">
        <v>101326205</v>
      </c>
      <c r="D19" s="6">
        <v>0</v>
      </c>
      <c r="E19" s="7">
        <v>104099000</v>
      </c>
      <c r="F19" s="8">
        <v>104099000</v>
      </c>
      <c r="G19" s="8">
        <v>39277391</v>
      </c>
      <c r="H19" s="8">
        <v>23530</v>
      </c>
      <c r="I19" s="8">
        <v>690731</v>
      </c>
      <c r="J19" s="8">
        <v>39991652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39991652</v>
      </c>
      <c r="X19" s="8">
        <v>45661012</v>
      </c>
      <c r="Y19" s="8">
        <v>-5669360</v>
      </c>
      <c r="Z19" s="2">
        <v>-12.42</v>
      </c>
      <c r="AA19" s="6">
        <v>104099000</v>
      </c>
    </row>
    <row r="20" spans="1:27" ht="13.5">
      <c r="A20" s="27" t="s">
        <v>47</v>
      </c>
      <c r="B20" s="33"/>
      <c r="C20" s="6">
        <v>1930480</v>
      </c>
      <c r="D20" s="6">
        <v>0</v>
      </c>
      <c r="E20" s="7">
        <v>23000</v>
      </c>
      <c r="F20" s="30">
        <v>23000</v>
      </c>
      <c r="G20" s="30">
        <v>328</v>
      </c>
      <c r="H20" s="30">
        <v>329</v>
      </c>
      <c r="I20" s="30">
        <v>333</v>
      </c>
      <c r="J20" s="30">
        <v>990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990</v>
      </c>
      <c r="X20" s="30">
        <v>5751</v>
      </c>
      <c r="Y20" s="30">
        <v>-4761</v>
      </c>
      <c r="Z20" s="31">
        <v>-82.79</v>
      </c>
      <c r="AA20" s="32">
        <v>23000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208003</v>
      </c>
      <c r="H21" s="8">
        <v>0</v>
      </c>
      <c r="I21" s="34">
        <v>0</v>
      </c>
      <c r="J21" s="8">
        <v>208003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208003</v>
      </c>
      <c r="X21" s="8">
        <v>0</v>
      </c>
      <c r="Y21" s="8">
        <v>208003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111180491</v>
      </c>
      <c r="D22" s="37">
        <f>SUM(D5:D21)</f>
        <v>0</v>
      </c>
      <c r="E22" s="38">
        <f t="shared" si="0"/>
        <v>111456000</v>
      </c>
      <c r="F22" s="39">
        <f t="shared" si="0"/>
        <v>111456000</v>
      </c>
      <c r="G22" s="39">
        <f t="shared" si="0"/>
        <v>40026162</v>
      </c>
      <c r="H22" s="39">
        <f t="shared" si="0"/>
        <v>472228</v>
      </c>
      <c r="I22" s="39">
        <f t="shared" si="0"/>
        <v>1427917</v>
      </c>
      <c r="J22" s="39">
        <f t="shared" si="0"/>
        <v>41926307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41926307</v>
      </c>
      <c r="X22" s="39">
        <f t="shared" si="0"/>
        <v>47500264</v>
      </c>
      <c r="Y22" s="39">
        <f t="shared" si="0"/>
        <v>-5573957</v>
      </c>
      <c r="Z22" s="40">
        <f>+IF(X22&lt;&gt;0,+(Y22/X22)*100,0)</f>
        <v>-11.734581096222959</v>
      </c>
      <c r="AA22" s="37">
        <f>SUM(AA5:AA21)</f>
        <v>111456000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58604188</v>
      </c>
      <c r="D25" s="6">
        <v>0</v>
      </c>
      <c r="E25" s="7">
        <v>67477436</v>
      </c>
      <c r="F25" s="8">
        <v>67477436</v>
      </c>
      <c r="G25" s="8">
        <v>4933944</v>
      </c>
      <c r="H25" s="8">
        <v>5086369</v>
      </c>
      <c r="I25" s="8">
        <v>5245241</v>
      </c>
      <c r="J25" s="8">
        <v>15265554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15265554</v>
      </c>
      <c r="X25" s="8">
        <v>16869360</v>
      </c>
      <c r="Y25" s="8">
        <v>-1603806</v>
      </c>
      <c r="Z25" s="2">
        <v>-9.51</v>
      </c>
      <c r="AA25" s="6">
        <v>67477436</v>
      </c>
    </row>
    <row r="26" spans="1:27" ht="13.5">
      <c r="A26" s="29" t="s">
        <v>52</v>
      </c>
      <c r="B26" s="28"/>
      <c r="C26" s="6">
        <v>5991824</v>
      </c>
      <c r="D26" s="6">
        <v>0</v>
      </c>
      <c r="E26" s="7">
        <v>6440930</v>
      </c>
      <c r="F26" s="8">
        <v>6440930</v>
      </c>
      <c r="G26" s="8">
        <v>497858</v>
      </c>
      <c r="H26" s="8">
        <v>490746</v>
      </c>
      <c r="I26" s="8">
        <v>497915</v>
      </c>
      <c r="J26" s="8">
        <v>1486519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1486519</v>
      </c>
      <c r="X26" s="8">
        <v>1610232</v>
      </c>
      <c r="Y26" s="8">
        <v>-123713</v>
      </c>
      <c r="Z26" s="2">
        <v>-7.68</v>
      </c>
      <c r="AA26" s="6">
        <v>6440930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-30979</v>
      </c>
      <c r="I27" s="8">
        <v>0</v>
      </c>
      <c r="J27" s="8">
        <v>-30979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-30979</v>
      </c>
      <c r="X27" s="8">
        <v>0</v>
      </c>
      <c r="Y27" s="8">
        <v>-30979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6004978</v>
      </c>
      <c r="D28" s="6">
        <v>0</v>
      </c>
      <c r="E28" s="7">
        <v>7181000</v>
      </c>
      <c r="F28" s="8">
        <v>7181000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1795251</v>
      </c>
      <c r="Y28" s="8">
        <v>-1795251</v>
      </c>
      <c r="Z28" s="2">
        <v>-100</v>
      </c>
      <c r="AA28" s="6">
        <v>7181000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13714445</v>
      </c>
      <c r="D32" s="6">
        <v>0</v>
      </c>
      <c r="E32" s="7">
        <v>15791161</v>
      </c>
      <c r="F32" s="8">
        <v>15791161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3947790</v>
      </c>
      <c r="Y32" s="8">
        <v>-3947790</v>
      </c>
      <c r="Z32" s="2">
        <v>-100</v>
      </c>
      <c r="AA32" s="6">
        <v>15791161</v>
      </c>
    </row>
    <row r="33" spans="1:27" ht="13.5">
      <c r="A33" s="29" t="s">
        <v>59</v>
      </c>
      <c r="B33" s="28"/>
      <c r="C33" s="6">
        <v>23345464</v>
      </c>
      <c r="D33" s="6">
        <v>0</v>
      </c>
      <c r="E33" s="7">
        <v>4671000</v>
      </c>
      <c r="F33" s="8">
        <v>4671000</v>
      </c>
      <c r="G33" s="8">
        <v>385765</v>
      </c>
      <c r="H33" s="8">
        <v>339842</v>
      </c>
      <c r="I33" s="8">
        <v>1385665</v>
      </c>
      <c r="J33" s="8">
        <v>2111272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2111272</v>
      </c>
      <c r="X33" s="8">
        <v>1167750</v>
      </c>
      <c r="Y33" s="8">
        <v>943522</v>
      </c>
      <c r="Z33" s="2">
        <v>80.8</v>
      </c>
      <c r="AA33" s="6">
        <v>4671000</v>
      </c>
    </row>
    <row r="34" spans="1:27" ht="13.5">
      <c r="A34" s="29" t="s">
        <v>60</v>
      </c>
      <c r="B34" s="28"/>
      <c r="C34" s="6">
        <v>18529594</v>
      </c>
      <c r="D34" s="6">
        <v>0</v>
      </c>
      <c r="E34" s="7">
        <v>23579581</v>
      </c>
      <c r="F34" s="8">
        <v>23579581</v>
      </c>
      <c r="G34" s="8">
        <v>1527767</v>
      </c>
      <c r="H34" s="8">
        <v>1580248</v>
      </c>
      <c r="I34" s="8">
        <v>1877911</v>
      </c>
      <c r="J34" s="8">
        <v>4985926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4985926</v>
      </c>
      <c r="X34" s="8">
        <v>5962707</v>
      </c>
      <c r="Y34" s="8">
        <v>-976781</v>
      </c>
      <c r="Z34" s="2">
        <v>-16.38</v>
      </c>
      <c r="AA34" s="6">
        <v>23579581</v>
      </c>
    </row>
    <row r="35" spans="1:27" ht="13.5">
      <c r="A35" s="27" t="s">
        <v>61</v>
      </c>
      <c r="B35" s="33"/>
      <c r="C35" s="6">
        <v>59411</v>
      </c>
      <c r="D35" s="6">
        <v>0</v>
      </c>
      <c r="E35" s="7">
        <v>75000</v>
      </c>
      <c r="F35" s="8">
        <v>75000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75000</v>
      </c>
    </row>
    <row r="36" spans="1:27" ht="12.75">
      <c r="A36" s="44" t="s">
        <v>62</v>
      </c>
      <c r="B36" s="36"/>
      <c r="C36" s="37">
        <f aca="true" t="shared" si="1" ref="C36:Y36">SUM(C25:C35)</f>
        <v>126249904</v>
      </c>
      <c r="D36" s="37">
        <f>SUM(D25:D35)</f>
        <v>0</v>
      </c>
      <c r="E36" s="38">
        <f t="shared" si="1"/>
        <v>125216108</v>
      </c>
      <c r="F36" s="39">
        <f t="shared" si="1"/>
        <v>125216108</v>
      </c>
      <c r="G36" s="39">
        <f t="shared" si="1"/>
        <v>7345334</v>
      </c>
      <c r="H36" s="39">
        <f t="shared" si="1"/>
        <v>7466226</v>
      </c>
      <c r="I36" s="39">
        <f t="shared" si="1"/>
        <v>9006732</v>
      </c>
      <c r="J36" s="39">
        <f t="shared" si="1"/>
        <v>23818292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23818292</v>
      </c>
      <c r="X36" s="39">
        <f t="shared" si="1"/>
        <v>31353090</v>
      </c>
      <c r="Y36" s="39">
        <f t="shared" si="1"/>
        <v>-7534798</v>
      </c>
      <c r="Z36" s="40">
        <f>+IF(X36&lt;&gt;0,+(Y36/X36)*100,0)</f>
        <v>-24.032074669514234</v>
      </c>
      <c r="AA36" s="37">
        <f>SUM(AA25:AA35)</f>
        <v>125216108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-15069413</v>
      </c>
      <c r="D38" s="50">
        <f>+D22-D36</f>
        <v>0</v>
      </c>
      <c r="E38" s="51">
        <f t="shared" si="2"/>
        <v>-13760108</v>
      </c>
      <c r="F38" s="52">
        <f t="shared" si="2"/>
        <v>-13760108</v>
      </c>
      <c r="G38" s="52">
        <f t="shared" si="2"/>
        <v>32680828</v>
      </c>
      <c r="H38" s="52">
        <f t="shared" si="2"/>
        <v>-6993998</v>
      </c>
      <c r="I38" s="52">
        <f t="shared" si="2"/>
        <v>-7578815</v>
      </c>
      <c r="J38" s="52">
        <f t="shared" si="2"/>
        <v>18108015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18108015</v>
      </c>
      <c r="X38" s="52">
        <f>IF(F22=F36,0,X22-X36)</f>
        <v>16147174</v>
      </c>
      <c r="Y38" s="52">
        <f t="shared" si="2"/>
        <v>1960841</v>
      </c>
      <c r="Z38" s="53">
        <f>+IF(X38&lt;&gt;0,+(Y38/X38)*100,0)</f>
        <v>12.143555274749625</v>
      </c>
      <c r="AA38" s="50">
        <f>+AA22-AA36</f>
        <v>-13760108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-15069413</v>
      </c>
      <c r="D42" s="59">
        <f>SUM(D38:D41)</f>
        <v>0</v>
      </c>
      <c r="E42" s="60">
        <f t="shared" si="3"/>
        <v>-13760108</v>
      </c>
      <c r="F42" s="61">
        <f t="shared" si="3"/>
        <v>-13760108</v>
      </c>
      <c r="G42" s="61">
        <f t="shared" si="3"/>
        <v>32680828</v>
      </c>
      <c r="H42" s="61">
        <f t="shared" si="3"/>
        <v>-6993998</v>
      </c>
      <c r="I42" s="61">
        <f t="shared" si="3"/>
        <v>-7578815</v>
      </c>
      <c r="J42" s="61">
        <f t="shared" si="3"/>
        <v>18108015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18108015</v>
      </c>
      <c r="X42" s="61">
        <f t="shared" si="3"/>
        <v>16147174</v>
      </c>
      <c r="Y42" s="61">
        <f t="shared" si="3"/>
        <v>1960841</v>
      </c>
      <c r="Z42" s="62">
        <f>+IF(X42&lt;&gt;0,+(Y42/X42)*100,0)</f>
        <v>12.143555274749625</v>
      </c>
      <c r="AA42" s="59">
        <f>SUM(AA38:AA41)</f>
        <v>-13760108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-15069413</v>
      </c>
      <c r="D44" s="67">
        <f>+D42-D43</f>
        <v>0</v>
      </c>
      <c r="E44" s="68">
        <f t="shared" si="4"/>
        <v>-13760108</v>
      </c>
      <c r="F44" s="69">
        <f t="shared" si="4"/>
        <v>-13760108</v>
      </c>
      <c r="G44" s="69">
        <f t="shared" si="4"/>
        <v>32680828</v>
      </c>
      <c r="H44" s="69">
        <f t="shared" si="4"/>
        <v>-6993998</v>
      </c>
      <c r="I44" s="69">
        <f t="shared" si="4"/>
        <v>-7578815</v>
      </c>
      <c r="J44" s="69">
        <f t="shared" si="4"/>
        <v>18108015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18108015</v>
      </c>
      <c r="X44" s="69">
        <f t="shared" si="4"/>
        <v>16147174</v>
      </c>
      <c r="Y44" s="69">
        <f t="shared" si="4"/>
        <v>1960841</v>
      </c>
      <c r="Z44" s="70">
        <f>+IF(X44&lt;&gt;0,+(Y44/X44)*100,0)</f>
        <v>12.143555274749625</v>
      </c>
      <c r="AA44" s="67">
        <f>+AA42-AA43</f>
        <v>-13760108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-15069413</v>
      </c>
      <c r="D46" s="59">
        <f>SUM(D44:D45)</f>
        <v>0</v>
      </c>
      <c r="E46" s="60">
        <f t="shared" si="5"/>
        <v>-13760108</v>
      </c>
      <c r="F46" s="61">
        <f t="shared" si="5"/>
        <v>-13760108</v>
      </c>
      <c r="G46" s="61">
        <f t="shared" si="5"/>
        <v>32680828</v>
      </c>
      <c r="H46" s="61">
        <f t="shared" si="5"/>
        <v>-6993998</v>
      </c>
      <c r="I46" s="61">
        <f t="shared" si="5"/>
        <v>-7578815</v>
      </c>
      <c r="J46" s="61">
        <f t="shared" si="5"/>
        <v>18108015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18108015</v>
      </c>
      <c r="X46" s="61">
        <f t="shared" si="5"/>
        <v>16147174</v>
      </c>
      <c r="Y46" s="61">
        <f t="shared" si="5"/>
        <v>1960841</v>
      </c>
      <c r="Z46" s="62">
        <f>+IF(X46&lt;&gt;0,+(Y46/X46)*100,0)</f>
        <v>12.143555274749625</v>
      </c>
      <c r="AA46" s="59">
        <f>SUM(AA44:AA45)</f>
        <v>-13760108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-15069413</v>
      </c>
      <c r="D48" s="75">
        <f>SUM(D46:D47)</f>
        <v>0</v>
      </c>
      <c r="E48" s="76">
        <f t="shared" si="6"/>
        <v>-13760108</v>
      </c>
      <c r="F48" s="77">
        <f t="shared" si="6"/>
        <v>-13760108</v>
      </c>
      <c r="G48" s="77">
        <f t="shared" si="6"/>
        <v>32680828</v>
      </c>
      <c r="H48" s="78">
        <f t="shared" si="6"/>
        <v>-6993998</v>
      </c>
      <c r="I48" s="78">
        <f t="shared" si="6"/>
        <v>-7578815</v>
      </c>
      <c r="J48" s="78">
        <f t="shared" si="6"/>
        <v>18108015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18108015</v>
      </c>
      <c r="X48" s="78">
        <f t="shared" si="6"/>
        <v>16147174</v>
      </c>
      <c r="Y48" s="78">
        <f t="shared" si="6"/>
        <v>1960841</v>
      </c>
      <c r="Z48" s="79">
        <f>+IF(X48&lt;&gt;0,+(Y48/X48)*100,0)</f>
        <v>12.143555274749625</v>
      </c>
      <c r="AA48" s="80">
        <f>SUM(AA46:AA47)</f>
        <v>-13760108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15204926</v>
      </c>
      <c r="F5" s="8">
        <v>15204926</v>
      </c>
      <c r="G5" s="8">
        <v>2404699</v>
      </c>
      <c r="H5" s="8">
        <v>2475993</v>
      </c>
      <c r="I5" s="8">
        <v>4437869</v>
      </c>
      <c r="J5" s="8">
        <v>9318561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9318561</v>
      </c>
      <c r="X5" s="8">
        <v>3801000</v>
      </c>
      <c r="Y5" s="8">
        <v>5517561</v>
      </c>
      <c r="Z5" s="2">
        <v>145.16</v>
      </c>
      <c r="AA5" s="6">
        <v>15204926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47093133</v>
      </c>
      <c r="F7" s="8">
        <v>47093133</v>
      </c>
      <c r="G7" s="8">
        <v>3378202</v>
      </c>
      <c r="H7" s="8">
        <v>3385458</v>
      </c>
      <c r="I7" s="8">
        <v>3394126</v>
      </c>
      <c r="J7" s="8">
        <v>10157786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10157786</v>
      </c>
      <c r="X7" s="8">
        <v>11772000</v>
      </c>
      <c r="Y7" s="8">
        <v>-1614214</v>
      </c>
      <c r="Z7" s="2">
        <v>-13.71</v>
      </c>
      <c r="AA7" s="6">
        <v>47093133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1389259</v>
      </c>
      <c r="F8" s="8">
        <v>1389259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1389259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437966</v>
      </c>
      <c r="F9" s="8">
        <v>437966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437966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3960059</v>
      </c>
      <c r="F10" s="30">
        <v>3960059</v>
      </c>
      <c r="G10" s="30">
        <v>318528</v>
      </c>
      <c r="H10" s="30">
        <v>305861</v>
      </c>
      <c r="I10" s="30">
        <v>336738</v>
      </c>
      <c r="J10" s="30">
        <v>961127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961127</v>
      </c>
      <c r="X10" s="30">
        <v>990000</v>
      </c>
      <c r="Y10" s="30">
        <v>-28873</v>
      </c>
      <c r="Z10" s="31">
        <v>-2.92</v>
      </c>
      <c r="AA10" s="32">
        <v>3960059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57000</v>
      </c>
      <c r="Y12" s="8">
        <v>-57000</v>
      </c>
      <c r="Z12" s="2">
        <v>-100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4127000</v>
      </c>
      <c r="F13" s="8">
        <v>4127000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1029000</v>
      </c>
      <c r="Y13" s="8">
        <v>-1029000</v>
      </c>
      <c r="Z13" s="2">
        <v>-100</v>
      </c>
      <c r="AA13" s="6">
        <v>4127000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192240</v>
      </c>
      <c r="F16" s="8">
        <v>192240</v>
      </c>
      <c r="G16" s="8">
        <v>28700</v>
      </c>
      <c r="H16" s="8">
        <v>25820</v>
      </c>
      <c r="I16" s="8">
        <v>16000</v>
      </c>
      <c r="J16" s="8">
        <v>70520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70520</v>
      </c>
      <c r="X16" s="8">
        <v>48000</v>
      </c>
      <c r="Y16" s="8">
        <v>22520</v>
      </c>
      <c r="Z16" s="2">
        <v>46.92</v>
      </c>
      <c r="AA16" s="6">
        <v>192240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22483539</v>
      </c>
      <c r="F17" s="8">
        <v>22483539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5562000</v>
      </c>
      <c r="Y17" s="8">
        <v>-5562000</v>
      </c>
      <c r="Z17" s="2">
        <v>-100</v>
      </c>
      <c r="AA17" s="6">
        <v>22483539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126497000</v>
      </c>
      <c r="F19" s="8">
        <v>126497000</v>
      </c>
      <c r="G19" s="8">
        <v>37864000</v>
      </c>
      <c r="H19" s="8">
        <v>1446000</v>
      </c>
      <c r="I19" s="8">
        <v>0</v>
      </c>
      <c r="J19" s="8">
        <v>39310000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39310000</v>
      </c>
      <c r="X19" s="8">
        <v>30000000</v>
      </c>
      <c r="Y19" s="8">
        <v>9310000</v>
      </c>
      <c r="Z19" s="2">
        <v>31.03</v>
      </c>
      <c r="AA19" s="6">
        <v>126497000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2109338</v>
      </c>
      <c r="F20" s="30">
        <v>2109338</v>
      </c>
      <c r="G20" s="30">
        <v>377698</v>
      </c>
      <c r="H20" s="30">
        <v>1540865</v>
      </c>
      <c r="I20" s="30">
        <v>1307704</v>
      </c>
      <c r="J20" s="30">
        <v>3226267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3226267</v>
      </c>
      <c r="X20" s="30">
        <v>525000</v>
      </c>
      <c r="Y20" s="30">
        <v>2701267</v>
      </c>
      <c r="Z20" s="31">
        <v>514.53</v>
      </c>
      <c r="AA20" s="32">
        <v>2109338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223494460</v>
      </c>
      <c r="F22" s="39">
        <f t="shared" si="0"/>
        <v>223494460</v>
      </c>
      <c r="G22" s="39">
        <f t="shared" si="0"/>
        <v>44371827</v>
      </c>
      <c r="H22" s="39">
        <f t="shared" si="0"/>
        <v>9179997</v>
      </c>
      <c r="I22" s="39">
        <f t="shared" si="0"/>
        <v>9492437</v>
      </c>
      <c r="J22" s="39">
        <f t="shared" si="0"/>
        <v>63044261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63044261</v>
      </c>
      <c r="X22" s="39">
        <f t="shared" si="0"/>
        <v>53784000</v>
      </c>
      <c r="Y22" s="39">
        <f t="shared" si="0"/>
        <v>9260261</v>
      </c>
      <c r="Z22" s="40">
        <f>+IF(X22&lt;&gt;0,+(Y22/X22)*100,0)</f>
        <v>17.217501487431207</v>
      </c>
      <c r="AA22" s="37">
        <f>SUM(AA5:AA21)</f>
        <v>223494460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47354523</v>
      </c>
      <c r="F25" s="8">
        <v>47354523</v>
      </c>
      <c r="G25" s="8">
        <v>4048393</v>
      </c>
      <c r="H25" s="8">
        <v>4009226</v>
      </c>
      <c r="I25" s="8">
        <v>3912202</v>
      </c>
      <c r="J25" s="8">
        <v>11969821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11969821</v>
      </c>
      <c r="X25" s="8">
        <v>11838000</v>
      </c>
      <c r="Y25" s="8">
        <v>131821</v>
      </c>
      <c r="Z25" s="2">
        <v>1.11</v>
      </c>
      <c r="AA25" s="6">
        <v>47354523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10656093</v>
      </c>
      <c r="F26" s="8">
        <v>10656093</v>
      </c>
      <c r="G26" s="8">
        <v>789673</v>
      </c>
      <c r="H26" s="8">
        <v>789675</v>
      </c>
      <c r="I26" s="8">
        <v>789675</v>
      </c>
      <c r="J26" s="8">
        <v>2369023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2369023</v>
      </c>
      <c r="X26" s="8">
        <v>2664000</v>
      </c>
      <c r="Y26" s="8">
        <v>-294977</v>
      </c>
      <c r="Z26" s="2">
        <v>-11.07</v>
      </c>
      <c r="AA26" s="6">
        <v>10656093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636000</v>
      </c>
      <c r="F27" s="8">
        <v>636000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159000</v>
      </c>
      <c r="Y27" s="8">
        <v>-159000</v>
      </c>
      <c r="Z27" s="2">
        <v>-100</v>
      </c>
      <c r="AA27" s="6">
        <v>636000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27500000</v>
      </c>
      <c r="F28" s="8">
        <v>27500000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27500000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710200</v>
      </c>
      <c r="F29" s="8">
        <v>710200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177000</v>
      </c>
      <c r="Y29" s="8">
        <v>-177000</v>
      </c>
      <c r="Z29" s="2">
        <v>-100</v>
      </c>
      <c r="AA29" s="6">
        <v>710200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23827855</v>
      </c>
      <c r="F30" s="8">
        <v>23827855</v>
      </c>
      <c r="G30" s="8">
        <v>0</v>
      </c>
      <c r="H30" s="8">
        <v>3004534</v>
      </c>
      <c r="I30" s="8">
        <v>2771251</v>
      </c>
      <c r="J30" s="8">
        <v>5775785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5775785</v>
      </c>
      <c r="X30" s="8">
        <v>5955000</v>
      </c>
      <c r="Y30" s="8">
        <v>-179215</v>
      </c>
      <c r="Z30" s="2">
        <v>-3.01</v>
      </c>
      <c r="AA30" s="6">
        <v>23827855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13027759</v>
      </c>
      <c r="F31" s="8">
        <v>13027759</v>
      </c>
      <c r="G31" s="8">
        <v>0</v>
      </c>
      <c r="H31" s="8">
        <v>53</v>
      </c>
      <c r="I31" s="8">
        <v>32270</v>
      </c>
      <c r="J31" s="8">
        <v>32323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32323</v>
      </c>
      <c r="X31" s="8">
        <v>3255000</v>
      </c>
      <c r="Y31" s="8">
        <v>-3222677</v>
      </c>
      <c r="Z31" s="2">
        <v>-99.01</v>
      </c>
      <c r="AA31" s="6">
        <v>13027759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55197</v>
      </c>
      <c r="H32" s="8">
        <v>55518</v>
      </c>
      <c r="I32" s="8">
        <v>610838</v>
      </c>
      <c r="J32" s="8">
        <v>721553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721553</v>
      </c>
      <c r="X32" s="8">
        <v>0</v>
      </c>
      <c r="Y32" s="8">
        <v>721553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42851613</v>
      </c>
      <c r="F34" s="8">
        <v>42851613</v>
      </c>
      <c r="G34" s="8">
        <v>1587954</v>
      </c>
      <c r="H34" s="8">
        <v>3446236</v>
      </c>
      <c r="I34" s="8">
        <v>4217617</v>
      </c>
      <c r="J34" s="8">
        <v>9251807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9251807</v>
      </c>
      <c r="X34" s="8">
        <v>10713000</v>
      </c>
      <c r="Y34" s="8">
        <v>-1461193</v>
      </c>
      <c r="Z34" s="2">
        <v>-13.64</v>
      </c>
      <c r="AA34" s="6">
        <v>42851613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166564043</v>
      </c>
      <c r="F36" s="39">
        <f t="shared" si="1"/>
        <v>166564043</v>
      </c>
      <c r="G36" s="39">
        <f t="shared" si="1"/>
        <v>6481217</v>
      </c>
      <c r="H36" s="39">
        <f t="shared" si="1"/>
        <v>11305242</v>
      </c>
      <c r="I36" s="39">
        <f t="shared" si="1"/>
        <v>12333853</v>
      </c>
      <c r="J36" s="39">
        <f t="shared" si="1"/>
        <v>30120312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30120312</v>
      </c>
      <c r="X36" s="39">
        <f t="shared" si="1"/>
        <v>34761000</v>
      </c>
      <c r="Y36" s="39">
        <f t="shared" si="1"/>
        <v>-4640688</v>
      </c>
      <c r="Z36" s="40">
        <f>+IF(X36&lt;&gt;0,+(Y36/X36)*100,0)</f>
        <v>-13.350271856390783</v>
      </c>
      <c r="AA36" s="37">
        <f>SUM(AA25:AA35)</f>
        <v>166564043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56930417</v>
      </c>
      <c r="F38" s="52">
        <f t="shared" si="2"/>
        <v>56930417</v>
      </c>
      <c r="G38" s="52">
        <f t="shared" si="2"/>
        <v>37890610</v>
      </c>
      <c r="H38" s="52">
        <f t="shared" si="2"/>
        <v>-2125245</v>
      </c>
      <c r="I38" s="52">
        <f t="shared" si="2"/>
        <v>-2841416</v>
      </c>
      <c r="J38" s="52">
        <f t="shared" si="2"/>
        <v>32923949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32923949</v>
      </c>
      <c r="X38" s="52">
        <f>IF(F22=F36,0,X22-X36)</f>
        <v>19023000</v>
      </c>
      <c r="Y38" s="52">
        <f t="shared" si="2"/>
        <v>13900949</v>
      </c>
      <c r="Z38" s="53">
        <f>+IF(X38&lt;&gt;0,+(Y38/X38)*100,0)</f>
        <v>73.07443095200547</v>
      </c>
      <c r="AA38" s="50">
        <f>+AA22-AA36</f>
        <v>56930417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56930417</v>
      </c>
      <c r="F42" s="61">
        <f t="shared" si="3"/>
        <v>56930417</v>
      </c>
      <c r="G42" s="61">
        <f t="shared" si="3"/>
        <v>37890610</v>
      </c>
      <c r="H42" s="61">
        <f t="shared" si="3"/>
        <v>-2125245</v>
      </c>
      <c r="I42" s="61">
        <f t="shared" si="3"/>
        <v>-2841416</v>
      </c>
      <c r="J42" s="61">
        <f t="shared" si="3"/>
        <v>32923949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32923949</v>
      </c>
      <c r="X42" s="61">
        <f t="shared" si="3"/>
        <v>19023000</v>
      </c>
      <c r="Y42" s="61">
        <f t="shared" si="3"/>
        <v>13900949</v>
      </c>
      <c r="Z42" s="62">
        <f>+IF(X42&lt;&gt;0,+(Y42/X42)*100,0)</f>
        <v>73.07443095200547</v>
      </c>
      <c r="AA42" s="59">
        <f>SUM(AA38:AA41)</f>
        <v>56930417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56930417</v>
      </c>
      <c r="F44" s="69">
        <f t="shared" si="4"/>
        <v>56930417</v>
      </c>
      <c r="G44" s="69">
        <f t="shared" si="4"/>
        <v>37890610</v>
      </c>
      <c r="H44" s="69">
        <f t="shared" si="4"/>
        <v>-2125245</v>
      </c>
      <c r="I44" s="69">
        <f t="shared" si="4"/>
        <v>-2841416</v>
      </c>
      <c r="J44" s="69">
        <f t="shared" si="4"/>
        <v>32923949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32923949</v>
      </c>
      <c r="X44" s="69">
        <f t="shared" si="4"/>
        <v>19023000</v>
      </c>
      <c r="Y44" s="69">
        <f t="shared" si="4"/>
        <v>13900949</v>
      </c>
      <c r="Z44" s="70">
        <f>+IF(X44&lt;&gt;0,+(Y44/X44)*100,0)</f>
        <v>73.07443095200547</v>
      </c>
      <c r="AA44" s="67">
        <f>+AA42-AA43</f>
        <v>56930417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56930417</v>
      </c>
      <c r="F46" s="61">
        <f t="shared" si="5"/>
        <v>56930417</v>
      </c>
      <c r="G46" s="61">
        <f t="shared" si="5"/>
        <v>37890610</v>
      </c>
      <c r="H46" s="61">
        <f t="shared" si="5"/>
        <v>-2125245</v>
      </c>
      <c r="I46" s="61">
        <f t="shared" si="5"/>
        <v>-2841416</v>
      </c>
      <c r="J46" s="61">
        <f t="shared" si="5"/>
        <v>32923949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32923949</v>
      </c>
      <c r="X46" s="61">
        <f t="shared" si="5"/>
        <v>19023000</v>
      </c>
      <c r="Y46" s="61">
        <f t="shared" si="5"/>
        <v>13900949</v>
      </c>
      <c r="Z46" s="62">
        <f>+IF(X46&lt;&gt;0,+(Y46/X46)*100,0)</f>
        <v>73.07443095200547</v>
      </c>
      <c r="AA46" s="59">
        <f>SUM(AA44:AA45)</f>
        <v>56930417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56930417</v>
      </c>
      <c r="F48" s="77">
        <f t="shared" si="6"/>
        <v>56930417</v>
      </c>
      <c r="G48" s="77">
        <f t="shared" si="6"/>
        <v>37890610</v>
      </c>
      <c r="H48" s="78">
        <f t="shared" si="6"/>
        <v>-2125245</v>
      </c>
      <c r="I48" s="78">
        <f t="shared" si="6"/>
        <v>-2841416</v>
      </c>
      <c r="J48" s="78">
        <f t="shared" si="6"/>
        <v>32923949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32923949</v>
      </c>
      <c r="X48" s="78">
        <f t="shared" si="6"/>
        <v>19023000</v>
      </c>
      <c r="Y48" s="78">
        <f t="shared" si="6"/>
        <v>13900949</v>
      </c>
      <c r="Z48" s="79">
        <f>+IF(X48&lt;&gt;0,+(Y48/X48)*100,0)</f>
        <v>73.07443095200547</v>
      </c>
      <c r="AA48" s="80">
        <f>SUM(AA46:AA47)</f>
        <v>56930417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30000000</v>
      </c>
      <c r="F5" s="8">
        <v>30000000</v>
      </c>
      <c r="G5" s="8">
        <v>1628254</v>
      </c>
      <c r="H5" s="8">
        <v>1866850</v>
      </c>
      <c r="I5" s="8">
        <v>1301271</v>
      </c>
      <c r="J5" s="8">
        <v>4796375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4796375</v>
      </c>
      <c r="X5" s="8">
        <v>7134147</v>
      </c>
      <c r="Y5" s="8">
        <v>-2337772</v>
      </c>
      <c r="Z5" s="2">
        <v>-32.77</v>
      </c>
      <c r="AA5" s="6">
        <v>30000000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55300000</v>
      </c>
      <c r="F7" s="8">
        <v>55300000</v>
      </c>
      <c r="G7" s="8">
        <v>4675179</v>
      </c>
      <c r="H7" s="8">
        <v>4832590</v>
      </c>
      <c r="I7" s="8">
        <v>4770549</v>
      </c>
      <c r="J7" s="8">
        <v>14278318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14278318</v>
      </c>
      <c r="X7" s="8">
        <v>13150610</v>
      </c>
      <c r="Y7" s="8">
        <v>1127708</v>
      </c>
      <c r="Z7" s="2">
        <v>8.58</v>
      </c>
      <c r="AA7" s="6">
        <v>55300000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5188000</v>
      </c>
      <c r="F10" s="30">
        <v>5188000</v>
      </c>
      <c r="G10" s="30">
        <v>276661</v>
      </c>
      <c r="H10" s="30">
        <v>277130</v>
      </c>
      <c r="I10" s="30">
        <v>277125</v>
      </c>
      <c r="J10" s="30">
        <v>830916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830916</v>
      </c>
      <c r="X10" s="30">
        <v>1223031</v>
      </c>
      <c r="Y10" s="30">
        <v>-392115</v>
      </c>
      <c r="Z10" s="31">
        <v>-32.06</v>
      </c>
      <c r="AA10" s="32">
        <v>5188000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2561000</v>
      </c>
      <c r="F11" s="8">
        <v>2561000</v>
      </c>
      <c r="G11" s="8">
        <v>35390</v>
      </c>
      <c r="H11" s="8">
        <v>23722</v>
      </c>
      <c r="I11" s="8">
        <v>28422</v>
      </c>
      <c r="J11" s="8">
        <v>87534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87534</v>
      </c>
      <c r="X11" s="8">
        <v>601885</v>
      </c>
      <c r="Y11" s="8">
        <v>-514351</v>
      </c>
      <c r="Z11" s="2">
        <v>-85.46</v>
      </c>
      <c r="AA11" s="6">
        <v>2561000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1055000</v>
      </c>
      <c r="F12" s="8">
        <v>1055000</v>
      </c>
      <c r="G12" s="8">
        <v>63579</v>
      </c>
      <c r="H12" s="8">
        <v>836460</v>
      </c>
      <c r="I12" s="8">
        <v>81423</v>
      </c>
      <c r="J12" s="8">
        <v>981462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981462</v>
      </c>
      <c r="X12" s="8">
        <v>244939</v>
      </c>
      <c r="Y12" s="8">
        <v>736523</v>
      </c>
      <c r="Z12" s="2">
        <v>300.7</v>
      </c>
      <c r="AA12" s="6">
        <v>1055000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2800000</v>
      </c>
      <c r="F13" s="8">
        <v>2800000</v>
      </c>
      <c r="G13" s="8">
        <v>359108</v>
      </c>
      <c r="H13" s="8">
        <v>443525</v>
      </c>
      <c r="I13" s="8">
        <v>723510</v>
      </c>
      <c r="J13" s="8">
        <v>1526143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1526143</v>
      </c>
      <c r="X13" s="8">
        <v>665854</v>
      </c>
      <c r="Y13" s="8">
        <v>860289</v>
      </c>
      <c r="Z13" s="2">
        <v>129.2</v>
      </c>
      <c r="AA13" s="6">
        <v>2800000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5000000</v>
      </c>
      <c r="F14" s="8">
        <v>5000000</v>
      </c>
      <c r="G14" s="8">
        <v>417703</v>
      </c>
      <c r="H14" s="8">
        <v>463570</v>
      </c>
      <c r="I14" s="8">
        <v>501663</v>
      </c>
      <c r="J14" s="8">
        <v>1382936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1382936</v>
      </c>
      <c r="X14" s="8">
        <v>1189025</v>
      </c>
      <c r="Y14" s="8">
        <v>193911</v>
      </c>
      <c r="Z14" s="2">
        <v>16.31</v>
      </c>
      <c r="AA14" s="6">
        <v>5000000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610000</v>
      </c>
      <c r="F16" s="8">
        <v>610000</v>
      </c>
      <c r="G16" s="8">
        <v>23542</v>
      </c>
      <c r="H16" s="8">
        <v>33850</v>
      </c>
      <c r="I16" s="8">
        <v>18100</v>
      </c>
      <c r="J16" s="8">
        <v>75492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75492</v>
      </c>
      <c r="X16" s="8">
        <v>145062</v>
      </c>
      <c r="Y16" s="8">
        <v>-69570</v>
      </c>
      <c r="Z16" s="2">
        <v>-47.96</v>
      </c>
      <c r="AA16" s="6">
        <v>610000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5647500</v>
      </c>
      <c r="F17" s="8">
        <v>5647500</v>
      </c>
      <c r="G17" s="8">
        <v>0</v>
      </c>
      <c r="H17" s="8">
        <v>531157</v>
      </c>
      <c r="I17" s="8">
        <v>531660</v>
      </c>
      <c r="J17" s="8">
        <v>1062817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1062817</v>
      </c>
      <c r="X17" s="8">
        <v>1343003</v>
      </c>
      <c r="Y17" s="8">
        <v>-280186</v>
      </c>
      <c r="Z17" s="2">
        <v>-20.86</v>
      </c>
      <c r="AA17" s="6">
        <v>5647500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170641000</v>
      </c>
      <c r="F19" s="8">
        <v>170641000</v>
      </c>
      <c r="G19" s="8">
        <v>66140400</v>
      </c>
      <c r="H19" s="8">
        <v>84410</v>
      </c>
      <c r="I19" s="8">
        <v>42115</v>
      </c>
      <c r="J19" s="8">
        <v>66266925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66266925</v>
      </c>
      <c r="X19" s="8">
        <v>40579264</v>
      </c>
      <c r="Y19" s="8">
        <v>25687661</v>
      </c>
      <c r="Z19" s="2">
        <v>63.3</v>
      </c>
      <c r="AA19" s="6">
        <v>170641000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1315100</v>
      </c>
      <c r="F20" s="30">
        <v>1315100</v>
      </c>
      <c r="G20" s="30">
        <v>48675</v>
      </c>
      <c r="H20" s="30">
        <v>265611</v>
      </c>
      <c r="I20" s="30">
        <v>19999</v>
      </c>
      <c r="J20" s="30">
        <v>334285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334285</v>
      </c>
      <c r="X20" s="30">
        <v>336518</v>
      </c>
      <c r="Y20" s="30">
        <v>-2233</v>
      </c>
      <c r="Z20" s="31">
        <v>-0.66</v>
      </c>
      <c r="AA20" s="32">
        <v>1315100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280117600</v>
      </c>
      <c r="F22" s="39">
        <f t="shared" si="0"/>
        <v>280117600</v>
      </c>
      <c r="G22" s="39">
        <f t="shared" si="0"/>
        <v>73668491</v>
      </c>
      <c r="H22" s="39">
        <f t="shared" si="0"/>
        <v>9658875</v>
      </c>
      <c r="I22" s="39">
        <f t="shared" si="0"/>
        <v>8295837</v>
      </c>
      <c r="J22" s="39">
        <f t="shared" si="0"/>
        <v>91623203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91623203</v>
      </c>
      <c r="X22" s="39">
        <f t="shared" si="0"/>
        <v>66613338</v>
      </c>
      <c r="Y22" s="39">
        <f t="shared" si="0"/>
        <v>25009865</v>
      </c>
      <c r="Z22" s="40">
        <f>+IF(X22&lt;&gt;0,+(Y22/X22)*100,0)</f>
        <v>37.544830736451004</v>
      </c>
      <c r="AA22" s="37">
        <f>SUM(AA5:AA21)</f>
        <v>280117600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97177379</v>
      </c>
      <c r="F25" s="8">
        <v>97177379</v>
      </c>
      <c r="G25" s="8">
        <v>6940887</v>
      </c>
      <c r="H25" s="8">
        <v>6936902</v>
      </c>
      <c r="I25" s="8">
        <v>6987630</v>
      </c>
      <c r="J25" s="8">
        <v>20865419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20865419</v>
      </c>
      <c r="X25" s="8">
        <v>22235984</v>
      </c>
      <c r="Y25" s="8">
        <v>-1370565</v>
      </c>
      <c r="Z25" s="2">
        <v>-6.16</v>
      </c>
      <c r="AA25" s="6">
        <v>97177379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16273458</v>
      </c>
      <c r="F26" s="8">
        <v>16273458</v>
      </c>
      <c r="G26" s="8">
        <v>1930878</v>
      </c>
      <c r="H26" s="8">
        <v>1324354</v>
      </c>
      <c r="I26" s="8">
        <v>1518831</v>
      </c>
      <c r="J26" s="8">
        <v>4774063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4774063</v>
      </c>
      <c r="X26" s="8">
        <v>3723669</v>
      </c>
      <c r="Y26" s="8">
        <v>1050394</v>
      </c>
      <c r="Z26" s="2">
        <v>28.21</v>
      </c>
      <c r="AA26" s="6">
        <v>16273458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689548</v>
      </c>
      <c r="Y27" s="8">
        <v>-689548</v>
      </c>
      <c r="Z27" s="2">
        <v>-100</v>
      </c>
      <c r="AA27" s="6">
        <v>3000000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35000000</v>
      </c>
      <c r="F28" s="8">
        <v>35000000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8044717</v>
      </c>
      <c r="Y28" s="8">
        <v>-8044717</v>
      </c>
      <c r="Z28" s="2">
        <v>-100</v>
      </c>
      <c r="AA28" s="6">
        <v>35000000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47000000</v>
      </c>
      <c r="F30" s="8">
        <v>47000000</v>
      </c>
      <c r="G30" s="8">
        <v>5634718</v>
      </c>
      <c r="H30" s="8">
        <v>6018404</v>
      </c>
      <c r="I30" s="8">
        <v>4593875</v>
      </c>
      <c r="J30" s="8">
        <v>16246997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16246997</v>
      </c>
      <c r="X30" s="8">
        <v>10802905</v>
      </c>
      <c r="Y30" s="8">
        <v>5444092</v>
      </c>
      <c r="Z30" s="2">
        <v>50.39</v>
      </c>
      <c r="AA30" s="6">
        <v>47000000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3013200</v>
      </c>
      <c r="F31" s="8">
        <v>3013200</v>
      </c>
      <c r="G31" s="8">
        <v>290364</v>
      </c>
      <c r="H31" s="8">
        <v>136076</v>
      </c>
      <c r="I31" s="8">
        <v>130344</v>
      </c>
      <c r="J31" s="8">
        <v>556784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556784</v>
      </c>
      <c r="X31" s="8">
        <v>436713</v>
      </c>
      <c r="Y31" s="8">
        <v>120071</v>
      </c>
      <c r="Z31" s="2">
        <v>27.49</v>
      </c>
      <c r="AA31" s="6">
        <v>3013200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8700000</v>
      </c>
      <c r="F32" s="8">
        <v>8700000</v>
      </c>
      <c r="G32" s="8">
        <v>965946</v>
      </c>
      <c r="H32" s="8">
        <v>871945</v>
      </c>
      <c r="I32" s="8">
        <v>866821</v>
      </c>
      <c r="J32" s="8">
        <v>2704712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2704712</v>
      </c>
      <c r="X32" s="8">
        <v>1999687</v>
      </c>
      <c r="Y32" s="8">
        <v>705025</v>
      </c>
      <c r="Z32" s="2">
        <v>35.26</v>
      </c>
      <c r="AA32" s="6">
        <v>8700000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9600000</v>
      </c>
      <c r="F33" s="8">
        <v>9600000</v>
      </c>
      <c r="G33" s="8">
        <v>0</v>
      </c>
      <c r="H33" s="8">
        <v>53073</v>
      </c>
      <c r="I33" s="8">
        <v>54501</v>
      </c>
      <c r="J33" s="8">
        <v>107574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107574</v>
      </c>
      <c r="X33" s="8">
        <v>2206551</v>
      </c>
      <c r="Y33" s="8">
        <v>-2098977</v>
      </c>
      <c r="Z33" s="2">
        <v>-95.12</v>
      </c>
      <c r="AA33" s="6">
        <v>9600000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71732800</v>
      </c>
      <c r="F34" s="8">
        <v>71732800</v>
      </c>
      <c r="G34" s="8">
        <v>3938397</v>
      </c>
      <c r="H34" s="8">
        <v>6281906</v>
      </c>
      <c r="I34" s="8">
        <v>7094736</v>
      </c>
      <c r="J34" s="8">
        <v>17315039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17315039</v>
      </c>
      <c r="X34" s="8">
        <v>16743171</v>
      </c>
      <c r="Y34" s="8">
        <v>571868</v>
      </c>
      <c r="Z34" s="2">
        <v>3.42</v>
      </c>
      <c r="AA34" s="6">
        <v>71732800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291496837</v>
      </c>
      <c r="F36" s="39">
        <f t="shared" si="1"/>
        <v>291496837</v>
      </c>
      <c r="G36" s="39">
        <f t="shared" si="1"/>
        <v>19701190</v>
      </c>
      <c r="H36" s="39">
        <f t="shared" si="1"/>
        <v>21622660</v>
      </c>
      <c r="I36" s="39">
        <f t="shared" si="1"/>
        <v>21246738</v>
      </c>
      <c r="J36" s="39">
        <f t="shared" si="1"/>
        <v>62570588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62570588</v>
      </c>
      <c r="X36" s="39">
        <f t="shared" si="1"/>
        <v>66882945</v>
      </c>
      <c r="Y36" s="39">
        <f t="shared" si="1"/>
        <v>-4312357</v>
      </c>
      <c r="Z36" s="40">
        <f>+IF(X36&lt;&gt;0,+(Y36/X36)*100,0)</f>
        <v>-6.447618297908384</v>
      </c>
      <c r="AA36" s="37">
        <f>SUM(AA25:AA35)</f>
        <v>291496837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-11379237</v>
      </c>
      <c r="F38" s="52">
        <f t="shared" si="2"/>
        <v>-11379237</v>
      </c>
      <c r="G38" s="52">
        <f t="shared" si="2"/>
        <v>53967301</v>
      </c>
      <c r="H38" s="52">
        <f t="shared" si="2"/>
        <v>-11963785</v>
      </c>
      <c r="I38" s="52">
        <f t="shared" si="2"/>
        <v>-12950901</v>
      </c>
      <c r="J38" s="52">
        <f t="shared" si="2"/>
        <v>29052615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29052615</v>
      </c>
      <c r="X38" s="52">
        <f>IF(F22=F36,0,X22-X36)</f>
        <v>-269607</v>
      </c>
      <c r="Y38" s="52">
        <f t="shared" si="2"/>
        <v>29322222</v>
      </c>
      <c r="Z38" s="53">
        <f>+IF(X38&lt;&gt;0,+(Y38/X38)*100,0)</f>
        <v>-10875.912717399771</v>
      </c>
      <c r="AA38" s="50">
        <f>+AA22-AA36</f>
        <v>-11379237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50840000</v>
      </c>
      <c r="F39" s="8">
        <v>50840000</v>
      </c>
      <c r="G39" s="8">
        <v>0</v>
      </c>
      <c r="H39" s="8">
        <v>0</v>
      </c>
      <c r="I39" s="8">
        <v>104080</v>
      </c>
      <c r="J39" s="8">
        <v>104080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104080</v>
      </c>
      <c r="X39" s="8">
        <v>12090001</v>
      </c>
      <c r="Y39" s="8">
        <v>-11985921</v>
      </c>
      <c r="Z39" s="2">
        <v>-99.14</v>
      </c>
      <c r="AA39" s="6">
        <v>50840000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39460763</v>
      </c>
      <c r="F42" s="61">
        <f t="shared" si="3"/>
        <v>39460763</v>
      </c>
      <c r="G42" s="61">
        <f t="shared" si="3"/>
        <v>53967301</v>
      </c>
      <c r="H42" s="61">
        <f t="shared" si="3"/>
        <v>-11963785</v>
      </c>
      <c r="I42" s="61">
        <f t="shared" si="3"/>
        <v>-12846821</v>
      </c>
      <c r="J42" s="61">
        <f t="shared" si="3"/>
        <v>29156695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29156695</v>
      </c>
      <c r="X42" s="61">
        <f t="shared" si="3"/>
        <v>11820394</v>
      </c>
      <c r="Y42" s="61">
        <f t="shared" si="3"/>
        <v>17336301</v>
      </c>
      <c r="Z42" s="62">
        <f>+IF(X42&lt;&gt;0,+(Y42/X42)*100,0)</f>
        <v>146.66432438715665</v>
      </c>
      <c r="AA42" s="59">
        <f>SUM(AA38:AA41)</f>
        <v>39460763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39460763</v>
      </c>
      <c r="F44" s="69">
        <f t="shared" si="4"/>
        <v>39460763</v>
      </c>
      <c r="G44" s="69">
        <f t="shared" si="4"/>
        <v>53967301</v>
      </c>
      <c r="H44" s="69">
        <f t="shared" si="4"/>
        <v>-11963785</v>
      </c>
      <c r="I44" s="69">
        <f t="shared" si="4"/>
        <v>-12846821</v>
      </c>
      <c r="J44" s="69">
        <f t="shared" si="4"/>
        <v>29156695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29156695</v>
      </c>
      <c r="X44" s="69">
        <f t="shared" si="4"/>
        <v>11820394</v>
      </c>
      <c r="Y44" s="69">
        <f t="shared" si="4"/>
        <v>17336301</v>
      </c>
      <c r="Z44" s="70">
        <f>+IF(X44&lt;&gt;0,+(Y44/X44)*100,0)</f>
        <v>146.66432438715665</v>
      </c>
      <c r="AA44" s="67">
        <f>+AA42-AA43</f>
        <v>39460763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39460763</v>
      </c>
      <c r="F46" s="61">
        <f t="shared" si="5"/>
        <v>39460763</v>
      </c>
      <c r="G46" s="61">
        <f t="shared" si="5"/>
        <v>53967301</v>
      </c>
      <c r="H46" s="61">
        <f t="shared" si="5"/>
        <v>-11963785</v>
      </c>
      <c r="I46" s="61">
        <f t="shared" si="5"/>
        <v>-12846821</v>
      </c>
      <c r="J46" s="61">
        <f t="shared" si="5"/>
        <v>29156695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29156695</v>
      </c>
      <c r="X46" s="61">
        <f t="shared" si="5"/>
        <v>11820394</v>
      </c>
      <c r="Y46" s="61">
        <f t="shared" si="5"/>
        <v>17336301</v>
      </c>
      <c r="Z46" s="62">
        <f>+IF(X46&lt;&gt;0,+(Y46/X46)*100,0)</f>
        <v>146.66432438715665</v>
      </c>
      <c r="AA46" s="59">
        <f>SUM(AA44:AA45)</f>
        <v>39460763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39460763</v>
      </c>
      <c r="F48" s="77">
        <f t="shared" si="6"/>
        <v>39460763</v>
      </c>
      <c r="G48" s="77">
        <f t="shared" si="6"/>
        <v>53967301</v>
      </c>
      <c r="H48" s="78">
        <f t="shared" si="6"/>
        <v>-11963785</v>
      </c>
      <c r="I48" s="78">
        <f t="shared" si="6"/>
        <v>-12846821</v>
      </c>
      <c r="J48" s="78">
        <f t="shared" si="6"/>
        <v>29156695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29156695</v>
      </c>
      <c r="X48" s="78">
        <f t="shared" si="6"/>
        <v>11820394</v>
      </c>
      <c r="Y48" s="78">
        <f t="shared" si="6"/>
        <v>17336301</v>
      </c>
      <c r="Z48" s="79">
        <f>+IF(X48&lt;&gt;0,+(Y48/X48)*100,0)</f>
        <v>146.66432438715665</v>
      </c>
      <c r="AA48" s="80">
        <f>SUM(AA46:AA47)</f>
        <v>39460763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35616305</v>
      </c>
      <c r="F5" s="8">
        <v>35616305</v>
      </c>
      <c r="G5" s="8">
        <v>2472899</v>
      </c>
      <c r="H5" s="8">
        <v>2472899</v>
      </c>
      <c r="I5" s="8">
        <v>2472899</v>
      </c>
      <c r="J5" s="8">
        <v>7418697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7418697</v>
      </c>
      <c r="X5" s="8">
        <v>8094615</v>
      </c>
      <c r="Y5" s="8">
        <v>-675918</v>
      </c>
      <c r="Z5" s="2">
        <v>-8.35</v>
      </c>
      <c r="AA5" s="6">
        <v>35616305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72600</v>
      </c>
      <c r="F12" s="8">
        <v>72600</v>
      </c>
      <c r="G12" s="8">
        <v>3000</v>
      </c>
      <c r="H12" s="8">
        <v>19575</v>
      </c>
      <c r="I12" s="8">
        <v>0</v>
      </c>
      <c r="J12" s="8">
        <v>22575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22575</v>
      </c>
      <c r="X12" s="8">
        <v>15000</v>
      </c>
      <c r="Y12" s="8">
        <v>7575</v>
      </c>
      <c r="Z12" s="2">
        <v>50.5</v>
      </c>
      <c r="AA12" s="6">
        <v>72600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11397643</v>
      </c>
      <c r="F13" s="8">
        <v>11397643</v>
      </c>
      <c r="G13" s="8">
        <v>590319</v>
      </c>
      <c r="H13" s="8">
        <v>766807</v>
      </c>
      <c r="I13" s="8">
        <v>804521</v>
      </c>
      <c r="J13" s="8">
        <v>2161647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2161647</v>
      </c>
      <c r="X13" s="8">
        <v>2270000</v>
      </c>
      <c r="Y13" s="8">
        <v>-108353</v>
      </c>
      <c r="Z13" s="2">
        <v>-4.77</v>
      </c>
      <c r="AA13" s="6">
        <v>11397643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10361493</v>
      </c>
      <c r="F14" s="8">
        <v>10361493</v>
      </c>
      <c r="G14" s="8">
        <v>1267223</v>
      </c>
      <c r="H14" s="8">
        <v>1295904</v>
      </c>
      <c r="I14" s="8">
        <v>1283041</v>
      </c>
      <c r="J14" s="8">
        <v>3846168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3846168</v>
      </c>
      <c r="X14" s="8">
        <v>2676000</v>
      </c>
      <c r="Y14" s="8">
        <v>1170168</v>
      </c>
      <c r="Z14" s="2">
        <v>43.73</v>
      </c>
      <c r="AA14" s="6">
        <v>10361493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2500000</v>
      </c>
      <c r="F16" s="8">
        <v>2500000</v>
      </c>
      <c r="G16" s="8">
        <v>3800</v>
      </c>
      <c r="H16" s="8">
        <v>6650</v>
      </c>
      <c r="I16" s="8">
        <v>18025</v>
      </c>
      <c r="J16" s="8">
        <v>28475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28475</v>
      </c>
      <c r="X16" s="8">
        <v>715000</v>
      </c>
      <c r="Y16" s="8">
        <v>-686525</v>
      </c>
      <c r="Z16" s="2">
        <v>-96.02</v>
      </c>
      <c r="AA16" s="6">
        <v>2500000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5565352</v>
      </c>
      <c r="F17" s="8">
        <v>5565352</v>
      </c>
      <c r="G17" s="8">
        <v>417101</v>
      </c>
      <c r="H17" s="8">
        <v>350861</v>
      </c>
      <c r="I17" s="8">
        <v>342022</v>
      </c>
      <c r="J17" s="8">
        <v>1109984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1109984</v>
      </c>
      <c r="X17" s="8">
        <v>1350000</v>
      </c>
      <c r="Y17" s="8">
        <v>-240016</v>
      </c>
      <c r="Z17" s="2">
        <v>-17.78</v>
      </c>
      <c r="AA17" s="6">
        <v>5565352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185336000</v>
      </c>
      <c r="F19" s="8">
        <v>185336000</v>
      </c>
      <c r="G19" s="8">
        <v>7355000</v>
      </c>
      <c r="H19" s="8">
        <v>1347000</v>
      </c>
      <c r="I19" s="8">
        <v>50000</v>
      </c>
      <c r="J19" s="8">
        <v>8752000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8752000</v>
      </c>
      <c r="X19" s="8">
        <v>64156000</v>
      </c>
      <c r="Y19" s="8">
        <v>-55404000</v>
      </c>
      <c r="Z19" s="2">
        <v>-86.36</v>
      </c>
      <c r="AA19" s="6">
        <v>185336000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1430000</v>
      </c>
      <c r="F20" s="30">
        <v>1430000</v>
      </c>
      <c r="G20" s="30">
        <v>147564</v>
      </c>
      <c r="H20" s="30">
        <v>5772370</v>
      </c>
      <c r="I20" s="30">
        <v>39000</v>
      </c>
      <c r="J20" s="30">
        <v>5958934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5958934</v>
      </c>
      <c r="X20" s="30">
        <v>906001</v>
      </c>
      <c r="Y20" s="30">
        <v>5052933</v>
      </c>
      <c r="Z20" s="31">
        <v>557.72</v>
      </c>
      <c r="AA20" s="32">
        <v>1430000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252279393</v>
      </c>
      <c r="F22" s="39">
        <f t="shared" si="0"/>
        <v>252279393</v>
      </c>
      <c r="G22" s="39">
        <f t="shared" si="0"/>
        <v>12256906</v>
      </c>
      <c r="H22" s="39">
        <f t="shared" si="0"/>
        <v>12032066</v>
      </c>
      <c r="I22" s="39">
        <f t="shared" si="0"/>
        <v>5009508</v>
      </c>
      <c r="J22" s="39">
        <f t="shared" si="0"/>
        <v>29298480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29298480</v>
      </c>
      <c r="X22" s="39">
        <f t="shared" si="0"/>
        <v>80182616</v>
      </c>
      <c r="Y22" s="39">
        <f t="shared" si="0"/>
        <v>-50884136</v>
      </c>
      <c r="Z22" s="40">
        <f>+IF(X22&lt;&gt;0,+(Y22/X22)*100,0)</f>
        <v>-63.460309152298045</v>
      </c>
      <c r="AA22" s="37">
        <f>SUM(AA5:AA21)</f>
        <v>252279393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63225262</v>
      </c>
      <c r="F25" s="8">
        <v>63225262</v>
      </c>
      <c r="G25" s="8">
        <v>3842302</v>
      </c>
      <c r="H25" s="8">
        <v>3858778</v>
      </c>
      <c r="I25" s="8">
        <v>3780278</v>
      </c>
      <c r="J25" s="8">
        <v>11481358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11481358</v>
      </c>
      <c r="X25" s="8">
        <v>15496041</v>
      </c>
      <c r="Y25" s="8">
        <v>-4014683</v>
      </c>
      <c r="Z25" s="2">
        <v>-25.91</v>
      </c>
      <c r="AA25" s="6">
        <v>63225262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18373380</v>
      </c>
      <c r="F26" s="8">
        <v>18373380</v>
      </c>
      <c r="G26" s="8">
        <v>1377706</v>
      </c>
      <c r="H26" s="8">
        <v>1381138</v>
      </c>
      <c r="I26" s="8">
        <v>1378517</v>
      </c>
      <c r="J26" s="8">
        <v>4137361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4137361</v>
      </c>
      <c r="X26" s="8">
        <v>4593345</v>
      </c>
      <c r="Y26" s="8">
        <v>-455984</v>
      </c>
      <c r="Z26" s="2">
        <v>-9.93</v>
      </c>
      <c r="AA26" s="6">
        <v>18373380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1637591</v>
      </c>
      <c r="F27" s="8">
        <v>1637591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1637591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15105200</v>
      </c>
      <c r="F28" s="8">
        <v>15105200</v>
      </c>
      <c r="G28" s="8">
        <v>1146959</v>
      </c>
      <c r="H28" s="8">
        <v>1266939</v>
      </c>
      <c r="I28" s="8">
        <v>1282266</v>
      </c>
      <c r="J28" s="8">
        <v>3696164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3696164</v>
      </c>
      <c r="X28" s="8">
        <v>3776301</v>
      </c>
      <c r="Y28" s="8">
        <v>-80137</v>
      </c>
      <c r="Z28" s="2">
        <v>-2.12</v>
      </c>
      <c r="AA28" s="6">
        <v>15105200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35711560</v>
      </c>
      <c r="F32" s="8">
        <v>35711560</v>
      </c>
      <c r="G32" s="8">
        <v>1756964</v>
      </c>
      <c r="H32" s="8">
        <v>1145551</v>
      </c>
      <c r="I32" s="8">
        <v>1264786</v>
      </c>
      <c r="J32" s="8">
        <v>4167301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4167301</v>
      </c>
      <c r="X32" s="8">
        <v>9738549</v>
      </c>
      <c r="Y32" s="8">
        <v>-5571248</v>
      </c>
      <c r="Z32" s="2">
        <v>-57.21</v>
      </c>
      <c r="AA32" s="6">
        <v>35711560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56806182</v>
      </c>
      <c r="F34" s="8">
        <v>56806182</v>
      </c>
      <c r="G34" s="8">
        <v>4330988</v>
      </c>
      <c r="H34" s="8">
        <v>2805653</v>
      </c>
      <c r="I34" s="8">
        <v>4958507</v>
      </c>
      <c r="J34" s="8">
        <v>12095148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12095148</v>
      </c>
      <c r="X34" s="8">
        <v>21416969</v>
      </c>
      <c r="Y34" s="8">
        <v>-9321821</v>
      </c>
      <c r="Z34" s="2">
        <v>-43.53</v>
      </c>
      <c r="AA34" s="6">
        <v>56806182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190859175</v>
      </c>
      <c r="F36" s="39">
        <f t="shared" si="1"/>
        <v>190859175</v>
      </c>
      <c r="G36" s="39">
        <f t="shared" si="1"/>
        <v>12454919</v>
      </c>
      <c r="H36" s="39">
        <f t="shared" si="1"/>
        <v>10458059</v>
      </c>
      <c r="I36" s="39">
        <f t="shared" si="1"/>
        <v>12664354</v>
      </c>
      <c r="J36" s="39">
        <f t="shared" si="1"/>
        <v>35577332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35577332</v>
      </c>
      <c r="X36" s="39">
        <f t="shared" si="1"/>
        <v>55021205</v>
      </c>
      <c r="Y36" s="39">
        <f t="shared" si="1"/>
        <v>-19443873</v>
      </c>
      <c r="Z36" s="40">
        <f>+IF(X36&lt;&gt;0,+(Y36/X36)*100,0)</f>
        <v>-35.33887162231362</v>
      </c>
      <c r="AA36" s="37">
        <f>SUM(AA25:AA35)</f>
        <v>190859175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61420218</v>
      </c>
      <c r="F38" s="52">
        <f t="shared" si="2"/>
        <v>61420218</v>
      </c>
      <c r="G38" s="52">
        <f t="shared" si="2"/>
        <v>-198013</v>
      </c>
      <c r="H38" s="52">
        <f t="shared" si="2"/>
        <v>1574007</v>
      </c>
      <c r="I38" s="52">
        <f t="shared" si="2"/>
        <v>-7654846</v>
      </c>
      <c r="J38" s="52">
        <f t="shared" si="2"/>
        <v>-6278852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-6278852</v>
      </c>
      <c r="X38" s="52">
        <f>IF(F22=F36,0,X22-X36)</f>
        <v>25161411</v>
      </c>
      <c r="Y38" s="52">
        <f t="shared" si="2"/>
        <v>-31440263</v>
      </c>
      <c r="Z38" s="53">
        <f>+IF(X38&lt;&gt;0,+(Y38/X38)*100,0)</f>
        <v>-124.9542921102477</v>
      </c>
      <c r="AA38" s="50">
        <f>+AA22-AA36</f>
        <v>61420218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57452000</v>
      </c>
      <c r="F39" s="8">
        <v>57452000</v>
      </c>
      <c r="G39" s="8">
        <v>21277000</v>
      </c>
      <c r="H39" s="8">
        <v>0</v>
      </c>
      <c r="I39" s="8">
        <v>0</v>
      </c>
      <c r="J39" s="8">
        <v>21277000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21277000</v>
      </c>
      <c r="X39" s="8">
        <v>36726000</v>
      </c>
      <c r="Y39" s="8">
        <v>-15449000</v>
      </c>
      <c r="Z39" s="2">
        <v>-42.07</v>
      </c>
      <c r="AA39" s="6">
        <v>57452000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118872218</v>
      </c>
      <c r="F42" s="61">
        <f t="shared" si="3"/>
        <v>118872218</v>
      </c>
      <c r="G42" s="61">
        <f t="shared" si="3"/>
        <v>21078987</v>
      </c>
      <c r="H42" s="61">
        <f t="shared" si="3"/>
        <v>1574007</v>
      </c>
      <c r="I42" s="61">
        <f t="shared" si="3"/>
        <v>-7654846</v>
      </c>
      <c r="J42" s="61">
        <f t="shared" si="3"/>
        <v>14998148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14998148</v>
      </c>
      <c r="X42" s="61">
        <f t="shared" si="3"/>
        <v>61887411</v>
      </c>
      <c r="Y42" s="61">
        <f t="shared" si="3"/>
        <v>-46889263</v>
      </c>
      <c r="Z42" s="62">
        <f>+IF(X42&lt;&gt;0,+(Y42/X42)*100,0)</f>
        <v>-75.7654299030218</v>
      </c>
      <c r="AA42" s="59">
        <f>SUM(AA38:AA41)</f>
        <v>118872218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118872218</v>
      </c>
      <c r="F44" s="69">
        <f t="shared" si="4"/>
        <v>118872218</v>
      </c>
      <c r="G44" s="69">
        <f t="shared" si="4"/>
        <v>21078987</v>
      </c>
      <c r="H44" s="69">
        <f t="shared" si="4"/>
        <v>1574007</v>
      </c>
      <c r="I44" s="69">
        <f t="shared" si="4"/>
        <v>-7654846</v>
      </c>
      <c r="J44" s="69">
        <f t="shared" si="4"/>
        <v>14998148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14998148</v>
      </c>
      <c r="X44" s="69">
        <f t="shared" si="4"/>
        <v>61887411</v>
      </c>
      <c r="Y44" s="69">
        <f t="shared" si="4"/>
        <v>-46889263</v>
      </c>
      <c r="Z44" s="70">
        <f>+IF(X44&lt;&gt;0,+(Y44/X44)*100,0)</f>
        <v>-75.7654299030218</v>
      </c>
      <c r="AA44" s="67">
        <f>+AA42-AA43</f>
        <v>118872218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118872218</v>
      </c>
      <c r="F46" s="61">
        <f t="shared" si="5"/>
        <v>118872218</v>
      </c>
      <c r="G46" s="61">
        <f t="shared" si="5"/>
        <v>21078987</v>
      </c>
      <c r="H46" s="61">
        <f t="shared" si="5"/>
        <v>1574007</v>
      </c>
      <c r="I46" s="61">
        <f t="shared" si="5"/>
        <v>-7654846</v>
      </c>
      <c r="J46" s="61">
        <f t="shared" si="5"/>
        <v>14998148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14998148</v>
      </c>
      <c r="X46" s="61">
        <f t="shared" si="5"/>
        <v>61887411</v>
      </c>
      <c r="Y46" s="61">
        <f t="shared" si="5"/>
        <v>-46889263</v>
      </c>
      <c r="Z46" s="62">
        <f>+IF(X46&lt;&gt;0,+(Y46/X46)*100,0)</f>
        <v>-75.7654299030218</v>
      </c>
      <c r="AA46" s="59">
        <f>SUM(AA44:AA45)</f>
        <v>118872218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118872218</v>
      </c>
      <c r="F48" s="77">
        <f t="shared" si="6"/>
        <v>118872218</v>
      </c>
      <c r="G48" s="77">
        <f t="shared" si="6"/>
        <v>21078987</v>
      </c>
      <c r="H48" s="78">
        <f t="shared" si="6"/>
        <v>1574007</v>
      </c>
      <c r="I48" s="78">
        <f t="shared" si="6"/>
        <v>-7654846</v>
      </c>
      <c r="J48" s="78">
        <f t="shared" si="6"/>
        <v>14998148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14998148</v>
      </c>
      <c r="X48" s="78">
        <f t="shared" si="6"/>
        <v>61887411</v>
      </c>
      <c r="Y48" s="78">
        <f t="shared" si="6"/>
        <v>-46889263</v>
      </c>
      <c r="Z48" s="79">
        <f>+IF(X48&lt;&gt;0,+(Y48/X48)*100,0)</f>
        <v>-75.7654299030218</v>
      </c>
      <c r="AA48" s="80">
        <f>SUM(AA46:AA47)</f>
        <v>118872218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9114916</v>
      </c>
      <c r="D5" s="6">
        <v>0</v>
      </c>
      <c r="E5" s="7">
        <v>9000000</v>
      </c>
      <c r="F5" s="8">
        <v>9000000</v>
      </c>
      <c r="G5" s="8">
        <v>803991</v>
      </c>
      <c r="H5" s="8">
        <v>803991</v>
      </c>
      <c r="I5" s="8">
        <v>803991</v>
      </c>
      <c r="J5" s="8">
        <v>2411973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2411973</v>
      </c>
      <c r="X5" s="8">
        <v>2250000</v>
      </c>
      <c r="Y5" s="8">
        <v>161973</v>
      </c>
      <c r="Z5" s="2">
        <v>7.2</v>
      </c>
      <c r="AA5" s="6">
        <v>9000000</v>
      </c>
    </row>
    <row r="6" spans="1:27" ht="13.5">
      <c r="A6" s="27" t="s">
        <v>33</v>
      </c>
      <c r="B6" s="28"/>
      <c r="C6" s="6">
        <v>335556</v>
      </c>
      <c r="D6" s="6">
        <v>0</v>
      </c>
      <c r="E6" s="7">
        <v>22472</v>
      </c>
      <c r="F6" s="8">
        <v>22472</v>
      </c>
      <c r="G6" s="8">
        <v>0</v>
      </c>
      <c r="H6" s="8">
        <v>-2905</v>
      </c>
      <c r="I6" s="8">
        <v>7853</v>
      </c>
      <c r="J6" s="8">
        <v>4948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4948</v>
      </c>
      <c r="X6" s="8">
        <v>4500</v>
      </c>
      <c r="Y6" s="8">
        <v>448</v>
      </c>
      <c r="Z6" s="2">
        <v>9.96</v>
      </c>
      <c r="AA6" s="6">
        <v>22472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3420000</v>
      </c>
      <c r="F10" s="30">
        <v>3420000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555000</v>
      </c>
      <c r="Y10" s="30">
        <v>-555000</v>
      </c>
      <c r="Z10" s="31">
        <v>-100</v>
      </c>
      <c r="AA10" s="32">
        <v>3420000</v>
      </c>
    </row>
    <row r="11" spans="1:27" ht="13.5">
      <c r="A11" s="29" t="s">
        <v>38</v>
      </c>
      <c r="B11" s="33"/>
      <c r="C11" s="6">
        <v>4133259</v>
      </c>
      <c r="D11" s="6">
        <v>0</v>
      </c>
      <c r="E11" s="7">
        <v>187029</v>
      </c>
      <c r="F11" s="8">
        <v>187029</v>
      </c>
      <c r="G11" s="8">
        <v>456590</v>
      </c>
      <c r="H11" s="8">
        <v>364466</v>
      </c>
      <c r="I11" s="8">
        <v>347095</v>
      </c>
      <c r="J11" s="8">
        <v>1168151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1168151</v>
      </c>
      <c r="X11" s="8">
        <v>30152</v>
      </c>
      <c r="Y11" s="8">
        <v>1137999</v>
      </c>
      <c r="Z11" s="2">
        <v>3774.21</v>
      </c>
      <c r="AA11" s="6">
        <v>187029</v>
      </c>
    </row>
    <row r="12" spans="1:27" ht="13.5">
      <c r="A12" s="29" t="s">
        <v>39</v>
      </c>
      <c r="B12" s="33"/>
      <c r="C12" s="6">
        <v>146609</v>
      </c>
      <c r="D12" s="6">
        <v>0</v>
      </c>
      <c r="E12" s="7">
        <v>271320</v>
      </c>
      <c r="F12" s="8">
        <v>271320</v>
      </c>
      <c r="G12" s="8">
        <v>2413</v>
      </c>
      <c r="H12" s="8">
        <v>329</v>
      </c>
      <c r="I12" s="8">
        <v>658</v>
      </c>
      <c r="J12" s="8">
        <v>3400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3400</v>
      </c>
      <c r="X12" s="8">
        <v>26500</v>
      </c>
      <c r="Y12" s="8">
        <v>-23100</v>
      </c>
      <c r="Z12" s="2">
        <v>-87.17</v>
      </c>
      <c r="AA12" s="6">
        <v>271320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1550000</v>
      </c>
      <c r="F13" s="8">
        <v>1550000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119000</v>
      </c>
      <c r="Y13" s="8">
        <v>-119000</v>
      </c>
      <c r="Z13" s="2">
        <v>-100</v>
      </c>
      <c r="AA13" s="6">
        <v>1550000</v>
      </c>
    </row>
    <row r="14" spans="1:27" ht="13.5">
      <c r="A14" s="27" t="s">
        <v>41</v>
      </c>
      <c r="B14" s="33"/>
      <c r="C14" s="6">
        <v>1016170</v>
      </c>
      <c r="D14" s="6">
        <v>0</v>
      </c>
      <c r="E14" s="7">
        <v>74158</v>
      </c>
      <c r="F14" s="8">
        <v>74158</v>
      </c>
      <c r="G14" s="8">
        <v>0</v>
      </c>
      <c r="H14" s="8">
        <v>51525</v>
      </c>
      <c r="I14" s="8">
        <v>58109</v>
      </c>
      <c r="J14" s="8">
        <v>109634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109634</v>
      </c>
      <c r="X14" s="8">
        <v>0</v>
      </c>
      <c r="Y14" s="8">
        <v>109634</v>
      </c>
      <c r="Z14" s="2">
        <v>0</v>
      </c>
      <c r="AA14" s="6">
        <v>74158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1129443</v>
      </c>
      <c r="D16" s="6">
        <v>0</v>
      </c>
      <c r="E16" s="7">
        <v>550000</v>
      </c>
      <c r="F16" s="8">
        <v>550000</v>
      </c>
      <c r="G16" s="8">
        <v>68601</v>
      </c>
      <c r="H16" s="8">
        <v>53026</v>
      </c>
      <c r="I16" s="8">
        <v>38718</v>
      </c>
      <c r="J16" s="8">
        <v>160345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160345</v>
      </c>
      <c r="X16" s="8">
        <v>44560</v>
      </c>
      <c r="Y16" s="8">
        <v>115785</v>
      </c>
      <c r="Z16" s="2">
        <v>259.84</v>
      </c>
      <c r="AA16" s="6">
        <v>550000</v>
      </c>
    </row>
    <row r="17" spans="1:27" ht="13.5">
      <c r="A17" s="27" t="s">
        <v>44</v>
      </c>
      <c r="B17" s="33"/>
      <c r="C17" s="6">
        <v>1765589</v>
      </c>
      <c r="D17" s="6">
        <v>0</v>
      </c>
      <c r="E17" s="7">
        <v>2000000</v>
      </c>
      <c r="F17" s="8">
        <v>2000000</v>
      </c>
      <c r="G17" s="8">
        <v>180061</v>
      </c>
      <c r="H17" s="8">
        <v>166466</v>
      </c>
      <c r="I17" s="8">
        <v>138877</v>
      </c>
      <c r="J17" s="8">
        <v>485404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485404</v>
      </c>
      <c r="X17" s="8">
        <v>367000</v>
      </c>
      <c r="Y17" s="8">
        <v>118404</v>
      </c>
      <c r="Z17" s="2">
        <v>32.26</v>
      </c>
      <c r="AA17" s="6">
        <v>2000000</v>
      </c>
    </row>
    <row r="18" spans="1:27" ht="13.5">
      <c r="A18" s="29" t="s">
        <v>45</v>
      </c>
      <c r="B18" s="28"/>
      <c r="C18" s="6">
        <v>321489</v>
      </c>
      <c r="D18" s="6">
        <v>0</v>
      </c>
      <c r="E18" s="7">
        <v>550000</v>
      </c>
      <c r="F18" s="8">
        <v>550000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140000</v>
      </c>
      <c r="Y18" s="8">
        <v>-140000</v>
      </c>
      <c r="Z18" s="2">
        <v>-100</v>
      </c>
      <c r="AA18" s="6">
        <v>550000</v>
      </c>
    </row>
    <row r="19" spans="1:27" ht="13.5">
      <c r="A19" s="27" t="s">
        <v>46</v>
      </c>
      <c r="B19" s="33"/>
      <c r="C19" s="6">
        <v>56485570</v>
      </c>
      <c r="D19" s="6">
        <v>0</v>
      </c>
      <c r="E19" s="7">
        <v>68361520</v>
      </c>
      <c r="F19" s="8">
        <v>68361520</v>
      </c>
      <c r="G19" s="8">
        <v>25606681</v>
      </c>
      <c r="H19" s="8">
        <v>2435564</v>
      </c>
      <c r="I19" s="8">
        <v>475082</v>
      </c>
      <c r="J19" s="8">
        <v>28517327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28517327</v>
      </c>
      <c r="X19" s="8">
        <v>29322232</v>
      </c>
      <c r="Y19" s="8">
        <v>-804905</v>
      </c>
      <c r="Z19" s="2">
        <v>-2.75</v>
      </c>
      <c r="AA19" s="6">
        <v>68361520</v>
      </c>
    </row>
    <row r="20" spans="1:27" ht="13.5">
      <c r="A20" s="27" t="s">
        <v>47</v>
      </c>
      <c r="B20" s="33"/>
      <c r="C20" s="6">
        <v>276161</v>
      </c>
      <c r="D20" s="6">
        <v>0</v>
      </c>
      <c r="E20" s="7">
        <v>4005400</v>
      </c>
      <c r="F20" s="30">
        <v>4005400</v>
      </c>
      <c r="G20" s="30">
        <v>1223193</v>
      </c>
      <c r="H20" s="30">
        <v>95870</v>
      </c>
      <c r="I20" s="30">
        <v>623413</v>
      </c>
      <c r="J20" s="30">
        <v>1942476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1942476</v>
      </c>
      <c r="X20" s="30">
        <v>1840000</v>
      </c>
      <c r="Y20" s="30">
        <v>102476</v>
      </c>
      <c r="Z20" s="31">
        <v>5.57</v>
      </c>
      <c r="AA20" s="32">
        <v>4005400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74724762</v>
      </c>
      <c r="D22" s="37">
        <f>SUM(D5:D21)</f>
        <v>0</v>
      </c>
      <c r="E22" s="38">
        <f t="shared" si="0"/>
        <v>89991899</v>
      </c>
      <c r="F22" s="39">
        <f t="shared" si="0"/>
        <v>89991899</v>
      </c>
      <c r="G22" s="39">
        <f t="shared" si="0"/>
        <v>28341530</v>
      </c>
      <c r="H22" s="39">
        <f t="shared" si="0"/>
        <v>3968332</v>
      </c>
      <c r="I22" s="39">
        <f t="shared" si="0"/>
        <v>2493796</v>
      </c>
      <c r="J22" s="39">
        <f t="shared" si="0"/>
        <v>34803658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34803658</v>
      </c>
      <c r="X22" s="39">
        <f t="shared" si="0"/>
        <v>34698944</v>
      </c>
      <c r="Y22" s="39">
        <f t="shared" si="0"/>
        <v>104714</v>
      </c>
      <c r="Z22" s="40">
        <f>+IF(X22&lt;&gt;0,+(Y22/X22)*100,0)</f>
        <v>0.3017786362605156</v>
      </c>
      <c r="AA22" s="37">
        <f>SUM(AA5:AA21)</f>
        <v>89991899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30649118</v>
      </c>
      <c r="D25" s="6">
        <v>0</v>
      </c>
      <c r="E25" s="7">
        <v>34682576</v>
      </c>
      <c r="F25" s="8">
        <v>34682576</v>
      </c>
      <c r="G25" s="8">
        <v>2635603</v>
      </c>
      <c r="H25" s="8">
        <v>2991174</v>
      </c>
      <c r="I25" s="8">
        <v>2650463</v>
      </c>
      <c r="J25" s="8">
        <v>8277240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8277240</v>
      </c>
      <c r="X25" s="8">
        <v>7809983</v>
      </c>
      <c r="Y25" s="8">
        <v>467257</v>
      </c>
      <c r="Z25" s="2">
        <v>5.98</v>
      </c>
      <c r="AA25" s="6">
        <v>34682576</v>
      </c>
    </row>
    <row r="26" spans="1:27" ht="13.5">
      <c r="A26" s="29" t="s">
        <v>52</v>
      </c>
      <c r="B26" s="28"/>
      <c r="C26" s="6">
        <v>8182621</v>
      </c>
      <c r="D26" s="6">
        <v>0</v>
      </c>
      <c r="E26" s="7">
        <v>8102030</v>
      </c>
      <c r="F26" s="8">
        <v>8102030</v>
      </c>
      <c r="G26" s="8">
        <v>654595</v>
      </c>
      <c r="H26" s="8">
        <v>650992</v>
      </c>
      <c r="I26" s="8">
        <v>666881</v>
      </c>
      <c r="J26" s="8">
        <v>1972468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1972468</v>
      </c>
      <c r="X26" s="8">
        <v>2040037</v>
      </c>
      <c r="Y26" s="8">
        <v>-67569</v>
      </c>
      <c r="Z26" s="2">
        <v>-3.31</v>
      </c>
      <c r="AA26" s="6">
        <v>8102030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10352000</v>
      </c>
      <c r="F27" s="8">
        <v>10352000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2588001</v>
      </c>
      <c r="Y27" s="8">
        <v>-2588001</v>
      </c>
      <c r="Z27" s="2">
        <v>-100</v>
      </c>
      <c r="AA27" s="6">
        <v>10352000</v>
      </c>
    </row>
    <row r="28" spans="1:27" ht="13.5">
      <c r="A28" s="29" t="s">
        <v>54</v>
      </c>
      <c r="B28" s="28"/>
      <c r="C28" s="6">
        <v>2453066</v>
      </c>
      <c r="D28" s="6">
        <v>0</v>
      </c>
      <c r="E28" s="7">
        <v>4000000</v>
      </c>
      <c r="F28" s="8">
        <v>4000000</v>
      </c>
      <c r="G28" s="8">
        <v>333333</v>
      </c>
      <c r="H28" s="8">
        <v>0</v>
      </c>
      <c r="I28" s="8">
        <v>0</v>
      </c>
      <c r="J28" s="8">
        <v>333333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333333</v>
      </c>
      <c r="X28" s="8">
        <v>1247334</v>
      </c>
      <c r="Y28" s="8">
        <v>-914001</v>
      </c>
      <c r="Z28" s="2">
        <v>-73.28</v>
      </c>
      <c r="AA28" s="6">
        <v>4000000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93000</v>
      </c>
      <c r="F29" s="8">
        <v>93000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23250</v>
      </c>
      <c r="Y29" s="8">
        <v>-23250</v>
      </c>
      <c r="Z29" s="2">
        <v>-100</v>
      </c>
      <c r="AA29" s="6">
        <v>93000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1700000</v>
      </c>
      <c r="F30" s="8">
        <v>1700000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420800</v>
      </c>
      <c r="Y30" s="8">
        <v>-420800</v>
      </c>
      <c r="Z30" s="2">
        <v>-100</v>
      </c>
      <c r="AA30" s="6">
        <v>1700000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3069680</v>
      </c>
      <c r="D32" s="6">
        <v>0</v>
      </c>
      <c r="E32" s="7">
        <v>3000000</v>
      </c>
      <c r="F32" s="8">
        <v>3000000</v>
      </c>
      <c r="G32" s="8">
        <v>262814</v>
      </c>
      <c r="H32" s="8">
        <v>263120</v>
      </c>
      <c r="I32" s="8">
        <v>262814</v>
      </c>
      <c r="J32" s="8">
        <v>788748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788748</v>
      </c>
      <c r="X32" s="8">
        <v>874600</v>
      </c>
      <c r="Y32" s="8">
        <v>-85852</v>
      </c>
      <c r="Z32" s="2">
        <v>-9.82</v>
      </c>
      <c r="AA32" s="6">
        <v>3000000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26270390</v>
      </c>
      <c r="D34" s="6">
        <v>0</v>
      </c>
      <c r="E34" s="7">
        <v>25543161</v>
      </c>
      <c r="F34" s="8">
        <v>25543161</v>
      </c>
      <c r="G34" s="8">
        <v>1962233</v>
      </c>
      <c r="H34" s="8">
        <v>2484764</v>
      </c>
      <c r="I34" s="8">
        <v>1987367</v>
      </c>
      <c r="J34" s="8">
        <v>6434364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6434364</v>
      </c>
      <c r="X34" s="8">
        <v>5259800</v>
      </c>
      <c r="Y34" s="8">
        <v>1174564</v>
      </c>
      <c r="Z34" s="2">
        <v>22.33</v>
      </c>
      <c r="AA34" s="6">
        <v>25543161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70624875</v>
      </c>
      <c r="D36" s="37">
        <f>SUM(D25:D35)</f>
        <v>0</v>
      </c>
      <c r="E36" s="38">
        <f t="shared" si="1"/>
        <v>87472767</v>
      </c>
      <c r="F36" s="39">
        <f t="shared" si="1"/>
        <v>87472767</v>
      </c>
      <c r="G36" s="39">
        <f t="shared" si="1"/>
        <v>5848578</v>
      </c>
      <c r="H36" s="39">
        <f t="shared" si="1"/>
        <v>6390050</v>
      </c>
      <c r="I36" s="39">
        <f t="shared" si="1"/>
        <v>5567525</v>
      </c>
      <c r="J36" s="39">
        <f t="shared" si="1"/>
        <v>17806153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17806153</v>
      </c>
      <c r="X36" s="39">
        <f t="shared" si="1"/>
        <v>20263805</v>
      </c>
      <c r="Y36" s="39">
        <f t="shared" si="1"/>
        <v>-2457652</v>
      </c>
      <c r="Z36" s="40">
        <f>+IF(X36&lt;&gt;0,+(Y36/X36)*100,0)</f>
        <v>-12.128284890226688</v>
      </c>
      <c r="AA36" s="37">
        <f>SUM(AA25:AA35)</f>
        <v>87472767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4099887</v>
      </c>
      <c r="D38" s="50">
        <f>+D22-D36</f>
        <v>0</v>
      </c>
      <c r="E38" s="51">
        <f t="shared" si="2"/>
        <v>2519132</v>
      </c>
      <c r="F38" s="52">
        <f t="shared" si="2"/>
        <v>2519132</v>
      </c>
      <c r="G38" s="52">
        <f t="shared" si="2"/>
        <v>22492952</v>
      </c>
      <c r="H38" s="52">
        <f t="shared" si="2"/>
        <v>-2421718</v>
      </c>
      <c r="I38" s="52">
        <f t="shared" si="2"/>
        <v>-3073729</v>
      </c>
      <c r="J38" s="52">
        <f t="shared" si="2"/>
        <v>16997505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16997505</v>
      </c>
      <c r="X38" s="52">
        <f>IF(F22=F36,0,X22-X36)</f>
        <v>14435139</v>
      </c>
      <c r="Y38" s="52">
        <f t="shared" si="2"/>
        <v>2562366</v>
      </c>
      <c r="Z38" s="53">
        <f>+IF(X38&lt;&gt;0,+(Y38/X38)*100,0)</f>
        <v>17.75089245763411</v>
      </c>
      <c r="AA38" s="50">
        <f>+AA22-AA36</f>
        <v>2519132</v>
      </c>
    </row>
    <row r="39" spans="1:27" ht="13.5">
      <c r="A39" s="27" t="s">
        <v>64</v>
      </c>
      <c r="B39" s="33"/>
      <c r="C39" s="6">
        <v>17205844</v>
      </c>
      <c r="D39" s="6">
        <v>0</v>
      </c>
      <c r="E39" s="7">
        <v>0</v>
      </c>
      <c r="F39" s="8">
        <v>0</v>
      </c>
      <c r="G39" s="8">
        <v>0</v>
      </c>
      <c r="H39" s="8">
        <v>94865</v>
      </c>
      <c r="I39" s="8">
        <v>1195585</v>
      </c>
      <c r="J39" s="8">
        <v>1290450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1290450</v>
      </c>
      <c r="X39" s="8">
        <v>1989000</v>
      </c>
      <c r="Y39" s="8">
        <v>-698550</v>
      </c>
      <c r="Z39" s="2">
        <v>-35.12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21305731</v>
      </c>
      <c r="D42" s="59">
        <f>SUM(D38:D41)</f>
        <v>0</v>
      </c>
      <c r="E42" s="60">
        <f t="shared" si="3"/>
        <v>2519132</v>
      </c>
      <c r="F42" s="61">
        <f t="shared" si="3"/>
        <v>2519132</v>
      </c>
      <c r="G42" s="61">
        <f t="shared" si="3"/>
        <v>22492952</v>
      </c>
      <c r="H42" s="61">
        <f t="shared" si="3"/>
        <v>-2326853</v>
      </c>
      <c r="I42" s="61">
        <f t="shared" si="3"/>
        <v>-1878144</v>
      </c>
      <c r="J42" s="61">
        <f t="shared" si="3"/>
        <v>18287955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18287955</v>
      </c>
      <c r="X42" s="61">
        <f t="shared" si="3"/>
        <v>16424139</v>
      </c>
      <c r="Y42" s="61">
        <f t="shared" si="3"/>
        <v>1863816</v>
      </c>
      <c r="Z42" s="62">
        <f>+IF(X42&lt;&gt;0,+(Y42/X42)*100,0)</f>
        <v>11.348028654652765</v>
      </c>
      <c r="AA42" s="59">
        <f>SUM(AA38:AA41)</f>
        <v>2519132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21305731</v>
      </c>
      <c r="D44" s="67">
        <f>+D42-D43</f>
        <v>0</v>
      </c>
      <c r="E44" s="68">
        <f t="shared" si="4"/>
        <v>2519132</v>
      </c>
      <c r="F44" s="69">
        <f t="shared" si="4"/>
        <v>2519132</v>
      </c>
      <c r="G44" s="69">
        <f t="shared" si="4"/>
        <v>22492952</v>
      </c>
      <c r="H44" s="69">
        <f t="shared" si="4"/>
        <v>-2326853</v>
      </c>
      <c r="I44" s="69">
        <f t="shared" si="4"/>
        <v>-1878144</v>
      </c>
      <c r="J44" s="69">
        <f t="shared" si="4"/>
        <v>18287955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18287955</v>
      </c>
      <c r="X44" s="69">
        <f t="shared" si="4"/>
        <v>16424139</v>
      </c>
      <c r="Y44" s="69">
        <f t="shared" si="4"/>
        <v>1863816</v>
      </c>
      <c r="Z44" s="70">
        <f>+IF(X44&lt;&gt;0,+(Y44/X44)*100,0)</f>
        <v>11.348028654652765</v>
      </c>
      <c r="AA44" s="67">
        <f>+AA42-AA43</f>
        <v>2519132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21305731</v>
      </c>
      <c r="D46" s="59">
        <f>SUM(D44:D45)</f>
        <v>0</v>
      </c>
      <c r="E46" s="60">
        <f t="shared" si="5"/>
        <v>2519132</v>
      </c>
      <c r="F46" s="61">
        <f t="shared" si="5"/>
        <v>2519132</v>
      </c>
      <c r="G46" s="61">
        <f t="shared" si="5"/>
        <v>22492952</v>
      </c>
      <c r="H46" s="61">
        <f t="shared" si="5"/>
        <v>-2326853</v>
      </c>
      <c r="I46" s="61">
        <f t="shared" si="5"/>
        <v>-1878144</v>
      </c>
      <c r="J46" s="61">
        <f t="shared" si="5"/>
        <v>18287955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18287955</v>
      </c>
      <c r="X46" s="61">
        <f t="shared" si="5"/>
        <v>16424139</v>
      </c>
      <c r="Y46" s="61">
        <f t="shared" si="5"/>
        <v>1863816</v>
      </c>
      <c r="Z46" s="62">
        <f>+IF(X46&lt;&gt;0,+(Y46/X46)*100,0)</f>
        <v>11.348028654652765</v>
      </c>
      <c r="AA46" s="59">
        <f>SUM(AA44:AA45)</f>
        <v>2519132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21305731</v>
      </c>
      <c r="D48" s="75">
        <f>SUM(D46:D47)</f>
        <v>0</v>
      </c>
      <c r="E48" s="76">
        <f t="shared" si="6"/>
        <v>2519132</v>
      </c>
      <c r="F48" s="77">
        <f t="shared" si="6"/>
        <v>2519132</v>
      </c>
      <c r="G48" s="77">
        <f t="shared" si="6"/>
        <v>22492952</v>
      </c>
      <c r="H48" s="78">
        <f t="shared" si="6"/>
        <v>-2326853</v>
      </c>
      <c r="I48" s="78">
        <f t="shared" si="6"/>
        <v>-1878144</v>
      </c>
      <c r="J48" s="78">
        <f t="shared" si="6"/>
        <v>18287955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18287955</v>
      </c>
      <c r="X48" s="78">
        <f t="shared" si="6"/>
        <v>16424139</v>
      </c>
      <c r="Y48" s="78">
        <f t="shared" si="6"/>
        <v>1863816</v>
      </c>
      <c r="Z48" s="79">
        <f>+IF(X48&lt;&gt;0,+(Y48/X48)*100,0)</f>
        <v>11.348028654652765</v>
      </c>
      <c r="AA48" s="80">
        <f>SUM(AA46:AA47)</f>
        <v>2519132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22451323</v>
      </c>
      <c r="H5" s="8">
        <v>4755017</v>
      </c>
      <c r="I5" s="8">
        <v>4711776</v>
      </c>
      <c r="J5" s="8">
        <v>31918116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31918116</v>
      </c>
      <c r="X5" s="8">
        <v>13704999</v>
      </c>
      <c r="Y5" s="8">
        <v>18213117</v>
      </c>
      <c r="Z5" s="2">
        <v>132.89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491035</v>
      </c>
      <c r="H6" s="8">
        <v>508030</v>
      </c>
      <c r="I6" s="8">
        <v>646438</v>
      </c>
      <c r="J6" s="8">
        <v>1645503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1645503</v>
      </c>
      <c r="X6" s="8">
        <v>999999</v>
      </c>
      <c r="Y6" s="8">
        <v>645504</v>
      </c>
      <c r="Z6" s="2">
        <v>64.55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720917</v>
      </c>
      <c r="H10" s="30">
        <v>733126</v>
      </c>
      <c r="I10" s="30">
        <v>726487</v>
      </c>
      <c r="J10" s="30">
        <v>2180530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2180530</v>
      </c>
      <c r="X10" s="30">
        <v>1290000</v>
      </c>
      <c r="Y10" s="30">
        <v>890530</v>
      </c>
      <c r="Z10" s="31">
        <v>69.03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47272</v>
      </c>
      <c r="H12" s="8">
        <v>49173</v>
      </c>
      <c r="I12" s="8">
        <v>47272</v>
      </c>
      <c r="J12" s="8">
        <v>143717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143717</v>
      </c>
      <c r="X12" s="8">
        <v>162498</v>
      </c>
      <c r="Y12" s="8">
        <v>-18781</v>
      </c>
      <c r="Z12" s="2">
        <v>-11.56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143756</v>
      </c>
      <c r="I13" s="8">
        <v>0</v>
      </c>
      <c r="J13" s="8">
        <v>143756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143756</v>
      </c>
      <c r="X13" s="8">
        <v>847998</v>
      </c>
      <c r="Y13" s="8">
        <v>-704242</v>
      </c>
      <c r="Z13" s="2">
        <v>-83.05</v>
      </c>
      <c r="AA13" s="6">
        <v>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83197</v>
      </c>
      <c r="H14" s="8">
        <v>87759</v>
      </c>
      <c r="I14" s="8">
        <v>86043</v>
      </c>
      <c r="J14" s="8">
        <v>256999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256999</v>
      </c>
      <c r="X14" s="8">
        <v>112500</v>
      </c>
      <c r="Y14" s="8">
        <v>144499</v>
      </c>
      <c r="Z14" s="2">
        <v>128.44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11800</v>
      </c>
      <c r="H16" s="8">
        <v>22910</v>
      </c>
      <c r="I16" s="8">
        <v>60375</v>
      </c>
      <c r="J16" s="8">
        <v>95085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95085</v>
      </c>
      <c r="X16" s="8">
        <v>75123</v>
      </c>
      <c r="Y16" s="8">
        <v>19962</v>
      </c>
      <c r="Z16" s="2">
        <v>26.57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1267946</v>
      </c>
      <c r="H17" s="8">
        <v>39105</v>
      </c>
      <c r="I17" s="8">
        <v>559595</v>
      </c>
      <c r="J17" s="8">
        <v>1866646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1866646</v>
      </c>
      <c r="X17" s="8">
        <v>2146242</v>
      </c>
      <c r="Y17" s="8">
        <v>-279596</v>
      </c>
      <c r="Z17" s="2">
        <v>-13.03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0</v>
      </c>
      <c r="F19" s="8">
        <v>0</v>
      </c>
      <c r="G19" s="8">
        <v>73997000</v>
      </c>
      <c r="H19" s="8">
        <v>1480000</v>
      </c>
      <c r="I19" s="8">
        <v>0</v>
      </c>
      <c r="J19" s="8">
        <v>75477000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75477000</v>
      </c>
      <c r="X19" s="8">
        <v>102483995</v>
      </c>
      <c r="Y19" s="8">
        <v>-27006995</v>
      </c>
      <c r="Z19" s="2">
        <v>-26.35</v>
      </c>
      <c r="AA19" s="6">
        <v>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0</v>
      </c>
      <c r="F20" s="30">
        <v>0</v>
      </c>
      <c r="G20" s="30">
        <v>32816</v>
      </c>
      <c r="H20" s="30">
        <v>68074</v>
      </c>
      <c r="I20" s="30">
        <v>42609</v>
      </c>
      <c r="J20" s="30">
        <v>143499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143499</v>
      </c>
      <c r="X20" s="30">
        <v>329244</v>
      </c>
      <c r="Y20" s="30">
        <v>-185745</v>
      </c>
      <c r="Z20" s="31">
        <v>-56.42</v>
      </c>
      <c r="AA20" s="32">
        <v>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0</v>
      </c>
      <c r="F22" s="39">
        <f t="shared" si="0"/>
        <v>0</v>
      </c>
      <c r="G22" s="39">
        <f t="shared" si="0"/>
        <v>99103306</v>
      </c>
      <c r="H22" s="39">
        <f t="shared" si="0"/>
        <v>7886950</v>
      </c>
      <c r="I22" s="39">
        <f t="shared" si="0"/>
        <v>6880595</v>
      </c>
      <c r="J22" s="39">
        <f t="shared" si="0"/>
        <v>113870851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113870851</v>
      </c>
      <c r="X22" s="39">
        <f t="shared" si="0"/>
        <v>122152598</v>
      </c>
      <c r="Y22" s="39">
        <f t="shared" si="0"/>
        <v>-8281747</v>
      </c>
      <c r="Z22" s="40">
        <f>+IF(X22&lt;&gt;0,+(Y22/X22)*100,0)</f>
        <v>-6.779836970802701</v>
      </c>
      <c r="AA22" s="37">
        <f>SUM(AA5:AA21)</f>
        <v>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0</v>
      </c>
      <c r="F25" s="8">
        <v>0</v>
      </c>
      <c r="G25" s="8">
        <v>7650698</v>
      </c>
      <c r="H25" s="8">
        <v>7415848</v>
      </c>
      <c r="I25" s="8">
        <v>7400060</v>
      </c>
      <c r="J25" s="8">
        <v>22466606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22466606</v>
      </c>
      <c r="X25" s="8">
        <v>26411457</v>
      </c>
      <c r="Y25" s="8">
        <v>-3944851</v>
      </c>
      <c r="Z25" s="2">
        <v>-14.94</v>
      </c>
      <c r="AA25" s="6">
        <v>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0</v>
      </c>
      <c r="F26" s="8">
        <v>0</v>
      </c>
      <c r="G26" s="8">
        <v>1477152</v>
      </c>
      <c r="H26" s="8">
        <v>1414309</v>
      </c>
      <c r="I26" s="8">
        <v>1414309</v>
      </c>
      <c r="J26" s="8">
        <v>4305770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4305770</v>
      </c>
      <c r="X26" s="8">
        <v>4258587</v>
      </c>
      <c r="Y26" s="8">
        <v>47183</v>
      </c>
      <c r="Z26" s="2">
        <v>1.11</v>
      </c>
      <c r="AA26" s="6">
        <v>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675000</v>
      </c>
      <c r="Y27" s="8">
        <v>-675000</v>
      </c>
      <c r="Z27" s="2">
        <v>-100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1199997</v>
      </c>
      <c r="Y28" s="8">
        <v>-1199997</v>
      </c>
      <c r="Z28" s="2">
        <v>-100</v>
      </c>
      <c r="AA28" s="6">
        <v>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629201</v>
      </c>
      <c r="J29" s="8">
        <v>629201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629201</v>
      </c>
      <c r="X29" s="8">
        <v>-19624998</v>
      </c>
      <c r="Y29" s="8">
        <v>20254199</v>
      </c>
      <c r="Z29" s="2">
        <v>-103.21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25503</v>
      </c>
      <c r="H32" s="8">
        <v>2073823</v>
      </c>
      <c r="I32" s="8">
        <v>854787</v>
      </c>
      <c r="J32" s="8">
        <v>2954113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2954113</v>
      </c>
      <c r="X32" s="8">
        <v>5934993</v>
      </c>
      <c r="Y32" s="8">
        <v>-2980880</v>
      </c>
      <c r="Z32" s="2">
        <v>-50.23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5872</v>
      </c>
      <c r="H33" s="8">
        <v>231375</v>
      </c>
      <c r="I33" s="8">
        <v>247148</v>
      </c>
      <c r="J33" s="8">
        <v>484395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484395</v>
      </c>
      <c r="X33" s="8">
        <v>956247</v>
      </c>
      <c r="Y33" s="8">
        <v>-471852</v>
      </c>
      <c r="Z33" s="2">
        <v>-49.34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0</v>
      </c>
      <c r="F34" s="8">
        <v>0</v>
      </c>
      <c r="G34" s="8">
        <v>3633049</v>
      </c>
      <c r="H34" s="8">
        <v>6623663</v>
      </c>
      <c r="I34" s="8">
        <v>7943464</v>
      </c>
      <c r="J34" s="8">
        <v>18200176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18200176</v>
      </c>
      <c r="X34" s="8">
        <v>35132754</v>
      </c>
      <c r="Y34" s="8">
        <v>-16932578</v>
      </c>
      <c r="Z34" s="2">
        <v>-48.2</v>
      </c>
      <c r="AA34" s="6">
        <v>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0</v>
      </c>
      <c r="F36" s="39">
        <f t="shared" si="1"/>
        <v>0</v>
      </c>
      <c r="G36" s="39">
        <f t="shared" si="1"/>
        <v>12792274</v>
      </c>
      <c r="H36" s="39">
        <f t="shared" si="1"/>
        <v>17759018</v>
      </c>
      <c r="I36" s="39">
        <f t="shared" si="1"/>
        <v>18488969</v>
      </c>
      <c r="J36" s="39">
        <f t="shared" si="1"/>
        <v>49040261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49040261</v>
      </c>
      <c r="X36" s="39">
        <f t="shared" si="1"/>
        <v>54944037</v>
      </c>
      <c r="Y36" s="39">
        <f t="shared" si="1"/>
        <v>-5903776</v>
      </c>
      <c r="Z36" s="40">
        <f>+IF(X36&lt;&gt;0,+(Y36/X36)*100,0)</f>
        <v>-10.745071389639607</v>
      </c>
      <c r="AA36" s="37">
        <f>SUM(AA25:AA35)</f>
        <v>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86311032</v>
      </c>
      <c r="H38" s="52">
        <f t="shared" si="2"/>
        <v>-9872068</v>
      </c>
      <c r="I38" s="52">
        <f t="shared" si="2"/>
        <v>-11608374</v>
      </c>
      <c r="J38" s="52">
        <f t="shared" si="2"/>
        <v>64830590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64830590</v>
      </c>
      <c r="X38" s="52">
        <f>IF(F22=F36,0,X22-X36)</f>
        <v>0</v>
      </c>
      <c r="Y38" s="52">
        <f t="shared" si="2"/>
        <v>-2377971</v>
      </c>
      <c r="Z38" s="53">
        <f>+IF(X38&lt;&gt;0,+(Y38/X38)*100,0)</f>
        <v>0</v>
      </c>
      <c r="AA38" s="50">
        <f>+AA22-AA36</f>
        <v>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86311032</v>
      </c>
      <c r="H42" s="61">
        <f t="shared" si="3"/>
        <v>-9872068</v>
      </c>
      <c r="I42" s="61">
        <f t="shared" si="3"/>
        <v>-11608374</v>
      </c>
      <c r="J42" s="61">
        <f t="shared" si="3"/>
        <v>64830590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64830590</v>
      </c>
      <c r="X42" s="61">
        <f t="shared" si="3"/>
        <v>0</v>
      </c>
      <c r="Y42" s="61">
        <f t="shared" si="3"/>
        <v>-2377971</v>
      </c>
      <c r="Z42" s="62">
        <f>+IF(X42&lt;&gt;0,+(Y42/X42)*100,0)</f>
        <v>0</v>
      </c>
      <c r="AA42" s="59">
        <f>SUM(AA38:AA41)</f>
        <v>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86311032</v>
      </c>
      <c r="H44" s="69">
        <f t="shared" si="4"/>
        <v>-9872068</v>
      </c>
      <c r="I44" s="69">
        <f t="shared" si="4"/>
        <v>-11608374</v>
      </c>
      <c r="J44" s="69">
        <f t="shared" si="4"/>
        <v>64830590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64830590</v>
      </c>
      <c r="X44" s="69">
        <f t="shared" si="4"/>
        <v>0</v>
      </c>
      <c r="Y44" s="69">
        <f t="shared" si="4"/>
        <v>-2377971</v>
      </c>
      <c r="Z44" s="70">
        <f>+IF(X44&lt;&gt;0,+(Y44/X44)*100,0)</f>
        <v>0</v>
      </c>
      <c r="AA44" s="67">
        <f>+AA42-AA43</f>
        <v>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86311032</v>
      </c>
      <c r="H46" s="61">
        <f t="shared" si="5"/>
        <v>-9872068</v>
      </c>
      <c r="I46" s="61">
        <f t="shared" si="5"/>
        <v>-11608374</v>
      </c>
      <c r="J46" s="61">
        <f t="shared" si="5"/>
        <v>64830590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64830590</v>
      </c>
      <c r="X46" s="61">
        <f t="shared" si="5"/>
        <v>0</v>
      </c>
      <c r="Y46" s="61">
        <f t="shared" si="5"/>
        <v>-2377971</v>
      </c>
      <c r="Z46" s="62">
        <f>+IF(X46&lt;&gt;0,+(Y46/X46)*100,0)</f>
        <v>0</v>
      </c>
      <c r="AA46" s="59">
        <f>SUM(AA44:AA45)</f>
        <v>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86311032</v>
      </c>
      <c r="H48" s="78">
        <f t="shared" si="6"/>
        <v>-9872068</v>
      </c>
      <c r="I48" s="78">
        <f t="shared" si="6"/>
        <v>-11608374</v>
      </c>
      <c r="J48" s="78">
        <f t="shared" si="6"/>
        <v>64830590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64830590</v>
      </c>
      <c r="X48" s="78">
        <f t="shared" si="6"/>
        <v>0</v>
      </c>
      <c r="Y48" s="78">
        <f t="shared" si="6"/>
        <v>-2377971</v>
      </c>
      <c r="Z48" s="79">
        <f>+IF(X48&lt;&gt;0,+(Y48/X48)*100,0)</f>
        <v>0</v>
      </c>
      <c r="AA48" s="80">
        <f>SUM(AA46:AA47)</f>
        <v>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64000000</v>
      </c>
      <c r="F5" s="8">
        <v>64000000</v>
      </c>
      <c r="G5" s="8">
        <v>6146867</v>
      </c>
      <c r="H5" s="8">
        <v>6168138</v>
      </c>
      <c r="I5" s="8">
        <v>6126207</v>
      </c>
      <c r="J5" s="8">
        <v>18441212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18441212</v>
      </c>
      <c r="X5" s="8">
        <v>16357650</v>
      </c>
      <c r="Y5" s="8">
        <v>2083562</v>
      </c>
      <c r="Z5" s="2">
        <v>12.74</v>
      </c>
      <c r="AA5" s="6">
        <v>64000000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4500000</v>
      </c>
      <c r="F6" s="8">
        <v>4500000</v>
      </c>
      <c r="G6" s="8">
        <v>459254</v>
      </c>
      <c r="H6" s="8">
        <v>477325</v>
      </c>
      <c r="I6" s="8">
        <v>462198</v>
      </c>
      <c r="J6" s="8">
        <v>1398777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1398777</v>
      </c>
      <c r="X6" s="8">
        <v>916861</v>
      </c>
      <c r="Y6" s="8">
        <v>481916</v>
      </c>
      <c r="Z6" s="2">
        <v>52.56</v>
      </c>
      <c r="AA6" s="6">
        <v>4500000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405773803</v>
      </c>
      <c r="F7" s="8">
        <v>405773803</v>
      </c>
      <c r="G7" s="8">
        <v>37619422</v>
      </c>
      <c r="H7" s="8">
        <v>37777429</v>
      </c>
      <c r="I7" s="8">
        <v>36047510</v>
      </c>
      <c r="J7" s="8">
        <v>111444361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111444361</v>
      </c>
      <c r="X7" s="8">
        <v>127638017</v>
      </c>
      <c r="Y7" s="8">
        <v>-16193656</v>
      </c>
      <c r="Z7" s="2">
        <v>-12.69</v>
      </c>
      <c r="AA7" s="6">
        <v>405773803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22037000</v>
      </c>
      <c r="F10" s="30">
        <v>22037000</v>
      </c>
      <c r="G10" s="30">
        <v>2125481</v>
      </c>
      <c r="H10" s="30">
        <v>2093132</v>
      </c>
      <c r="I10" s="30">
        <v>2104304</v>
      </c>
      <c r="J10" s="30">
        <v>6322917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6322917</v>
      </c>
      <c r="X10" s="30">
        <v>5236738</v>
      </c>
      <c r="Y10" s="30">
        <v>1086179</v>
      </c>
      <c r="Z10" s="31">
        <v>20.74</v>
      </c>
      <c r="AA10" s="32">
        <v>22037000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1365840</v>
      </c>
      <c r="F11" s="8">
        <v>1365840</v>
      </c>
      <c r="G11" s="8">
        <v>22975</v>
      </c>
      <c r="H11" s="8">
        <v>18436</v>
      </c>
      <c r="I11" s="8">
        <v>22304</v>
      </c>
      <c r="J11" s="8">
        <v>63715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63715</v>
      </c>
      <c r="X11" s="8">
        <v>101988</v>
      </c>
      <c r="Y11" s="8">
        <v>-38273</v>
      </c>
      <c r="Z11" s="2">
        <v>-37.53</v>
      </c>
      <c r="AA11" s="6">
        <v>1365840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759100</v>
      </c>
      <c r="F12" s="8">
        <v>759100</v>
      </c>
      <c r="G12" s="8">
        <v>66434</v>
      </c>
      <c r="H12" s="8">
        <v>71867</v>
      </c>
      <c r="I12" s="8">
        <v>123157</v>
      </c>
      <c r="J12" s="8">
        <v>261458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261458</v>
      </c>
      <c r="X12" s="8">
        <v>178175</v>
      </c>
      <c r="Y12" s="8">
        <v>83283</v>
      </c>
      <c r="Z12" s="2">
        <v>46.74</v>
      </c>
      <c r="AA12" s="6">
        <v>759100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2001000</v>
      </c>
      <c r="F13" s="8">
        <v>2001000</v>
      </c>
      <c r="G13" s="8">
        <v>152616</v>
      </c>
      <c r="H13" s="8">
        <v>172082</v>
      </c>
      <c r="I13" s="8">
        <v>226998</v>
      </c>
      <c r="J13" s="8">
        <v>551696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551696</v>
      </c>
      <c r="X13" s="8">
        <v>349571</v>
      </c>
      <c r="Y13" s="8">
        <v>202125</v>
      </c>
      <c r="Z13" s="2">
        <v>57.82</v>
      </c>
      <c r="AA13" s="6">
        <v>2001000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11800000</v>
      </c>
      <c r="F14" s="8">
        <v>11800000</v>
      </c>
      <c r="G14" s="8">
        <v>1622632</v>
      </c>
      <c r="H14" s="8">
        <v>1626671</v>
      </c>
      <c r="I14" s="8">
        <v>1476987</v>
      </c>
      <c r="J14" s="8">
        <v>4726290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4726290</v>
      </c>
      <c r="X14" s="8">
        <v>2811476</v>
      </c>
      <c r="Y14" s="8">
        <v>1914814</v>
      </c>
      <c r="Z14" s="2">
        <v>68.11</v>
      </c>
      <c r="AA14" s="6">
        <v>11800000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3210136</v>
      </c>
      <c r="F16" s="8">
        <v>3210136</v>
      </c>
      <c r="G16" s="8">
        <v>37851</v>
      </c>
      <c r="H16" s="8">
        <v>47340</v>
      </c>
      <c r="I16" s="8">
        <v>556456</v>
      </c>
      <c r="J16" s="8">
        <v>641647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641647</v>
      </c>
      <c r="X16" s="8">
        <v>851152</v>
      </c>
      <c r="Y16" s="8">
        <v>-209505</v>
      </c>
      <c r="Z16" s="2">
        <v>-24.61</v>
      </c>
      <c r="AA16" s="6">
        <v>3210136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497138</v>
      </c>
      <c r="F17" s="8">
        <v>497138</v>
      </c>
      <c r="G17" s="8">
        <v>52577</v>
      </c>
      <c r="H17" s="8">
        <v>55353</v>
      </c>
      <c r="I17" s="8">
        <v>56910</v>
      </c>
      <c r="J17" s="8">
        <v>164840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164840</v>
      </c>
      <c r="X17" s="8">
        <v>103380</v>
      </c>
      <c r="Y17" s="8">
        <v>61460</v>
      </c>
      <c r="Z17" s="2">
        <v>59.45</v>
      </c>
      <c r="AA17" s="6">
        <v>497138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42992708</v>
      </c>
      <c r="F18" s="8">
        <v>42992708</v>
      </c>
      <c r="G18" s="8">
        <v>4229467</v>
      </c>
      <c r="H18" s="8">
        <v>3465853</v>
      </c>
      <c r="I18" s="8">
        <v>3894927</v>
      </c>
      <c r="J18" s="8">
        <v>11590247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11590247</v>
      </c>
      <c r="X18" s="8">
        <v>7161925</v>
      </c>
      <c r="Y18" s="8">
        <v>4428322</v>
      </c>
      <c r="Z18" s="2">
        <v>61.83</v>
      </c>
      <c r="AA18" s="6">
        <v>42992708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256100550</v>
      </c>
      <c r="F19" s="8">
        <v>256100550</v>
      </c>
      <c r="G19" s="8">
        <v>95181000</v>
      </c>
      <c r="H19" s="8">
        <v>1856732</v>
      </c>
      <c r="I19" s="8">
        <v>0</v>
      </c>
      <c r="J19" s="8">
        <v>97037732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97037732</v>
      </c>
      <c r="X19" s="8">
        <v>98577410</v>
      </c>
      <c r="Y19" s="8">
        <v>-1539678</v>
      </c>
      <c r="Z19" s="2">
        <v>-1.56</v>
      </c>
      <c r="AA19" s="6">
        <v>256100550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7030496</v>
      </c>
      <c r="F20" s="30">
        <v>7030496</v>
      </c>
      <c r="G20" s="30">
        <v>387685</v>
      </c>
      <c r="H20" s="30">
        <v>210561</v>
      </c>
      <c r="I20" s="30">
        <v>235751</v>
      </c>
      <c r="J20" s="30">
        <v>833997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833997</v>
      </c>
      <c r="X20" s="30">
        <v>197192</v>
      </c>
      <c r="Y20" s="30">
        <v>636805</v>
      </c>
      <c r="Z20" s="31">
        <v>322.94</v>
      </c>
      <c r="AA20" s="32">
        <v>7030496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2300000</v>
      </c>
      <c r="F21" s="8">
        <v>2300000</v>
      </c>
      <c r="G21" s="8">
        <v>300</v>
      </c>
      <c r="H21" s="8">
        <v>390</v>
      </c>
      <c r="I21" s="34">
        <v>260</v>
      </c>
      <c r="J21" s="8">
        <v>950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950</v>
      </c>
      <c r="X21" s="8">
        <v>0</v>
      </c>
      <c r="Y21" s="8">
        <v>950</v>
      </c>
      <c r="Z21" s="2">
        <v>0</v>
      </c>
      <c r="AA21" s="6">
        <v>2300000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824367771</v>
      </c>
      <c r="F22" s="39">
        <f t="shared" si="0"/>
        <v>824367771</v>
      </c>
      <c r="G22" s="39">
        <f t="shared" si="0"/>
        <v>148104561</v>
      </c>
      <c r="H22" s="39">
        <f t="shared" si="0"/>
        <v>54041309</v>
      </c>
      <c r="I22" s="39">
        <f t="shared" si="0"/>
        <v>51333969</v>
      </c>
      <c r="J22" s="39">
        <f t="shared" si="0"/>
        <v>253479839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253479839</v>
      </c>
      <c r="X22" s="39">
        <f t="shared" si="0"/>
        <v>260481535</v>
      </c>
      <c r="Y22" s="39">
        <f t="shared" si="0"/>
        <v>-7001696</v>
      </c>
      <c r="Z22" s="40">
        <f>+IF(X22&lt;&gt;0,+(Y22/X22)*100,0)</f>
        <v>-2.6879817028105277</v>
      </c>
      <c r="AA22" s="37">
        <f>SUM(AA5:AA21)</f>
        <v>824367771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148315024</v>
      </c>
      <c r="F25" s="8">
        <v>148315024</v>
      </c>
      <c r="G25" s="8">
        <v>19324916</v>
      </c>
      <c r="H25" s="8">
        <v>18450452</v>
      </c>
      <c r="I25" s="8">
        <v>16944557</v>
      </c>
      <c r="J25" s="8">
        <v>54719925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54719925</v>
      </c>
      <c r="X25" s="8">
        <v>40721771</v>
      </c>
      <c r="Y25" s="8">
        <v>13998154</v>
      </c>
      <c r="Z25" s="2">
        <v>34.38</v>
      </c>
      <c r="AA25" s="6">
        <v>148315024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21028678</v>
      </c>
      <c r="F26" s="8">
        <v>21028678</v>
      </c>
      <c r="G26" s="8">
        <v>1622475</v>
      </c>
      <c r="H26" s="8">
        <v>1603564</v>
      </c>
      <c r="I26" s="8">
        <v>1611149</v>
      </c>
      <c r="J26" s="8">
        <v>4837188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4837188</v>
      </c>
      <c r="X26" s="8">
        <v>4858380</v>
      </c>
      <c r="Y26" s="8">
        <v>-21192</v>
      </c>
      <c r="Z26" s="2">
        <v>-0.44</v>
      </c>
      <c r="AA26" s="6">
        <v>21028678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16483459</v>
      </c>
      <c r="F27" s="8">
        <v>16483459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16483459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120057710</v>
      </c>
      <c r="F28" s="8">
        <v>120057710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30014049</v>
      </c>
      <c r="Y28" s="8">
        <v>-30014049</v>
      </c>
      <c r="Z28" s="2">
        <v>-100</v>
      </c>
      <c r="AA28" s="6">
        <v>120057710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10223303</v>
      </c>
      <c r="F29" s="8">
        <v>10223303</v>
      </c>
      <c r="G29" s="8">
        <v>217193</v>
      </c>
      <c r="H29" s="8">
        <v>216605</v>
      </c>
      <c r="I29" s="8">
        <v>497</v>
      </c>
      <c r="J29" s="8">
        <v>434295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434295</v>
      </c>
      <c r="X29" s="8">
        <v>969222</v>
      </c>
      <c r="Y29" s="8">
        <v>-534927</v>
      </c>
      <c r="Z29" s="2">
        <v>-55.19</v>
      </c>
      <c r="AA29" s="6">
        <v>10223303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268820574</v>
      </c>
      <c r="F30" s="8">
        <v>268820574</v>
      </c>
      <c r="G30" s="8">
        <v>0</v>
      </c>
      <c r="H30" s="8">
        <v>34705396</v>
      </c>
      <c r="I30" s="8">
        <v>17750012</v>
      </c>
      <c r="J30" s="8">
        <v>52455408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52455408</v>
      </c>
      <c r="X30" s="8">
        <v>62470920</v>
      </c>
      <c r="Y30" s="8">
        <v>-10015512</v>
      </c>
      <c r="Z30" s="2">
        <v>-16.03</v>
      </c>
      <c r="AA30" s="6">
        <v>268820574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39382693</v>
      </c>
      <c r="F32" s="8">
        <v>39382693</v>
      </c>
      <c r="G32" s="8">
        <v>2110191</v>
      </c>
      <c r="H32" s="8">
        <v>2894754</v>
      </c>
      <c r="I32" s="8">
        <v>5031474</v>
      </c>
      <c r="J32" s="8">
        <v>10036419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10036419</v>
      </c>
      <c r="X32" s="8">
        <v>9539019</v>
      </c>
      <c r="Y32" s="8">
        <v>497400</v>
      </c>
      <c r="Z32" s="2">
        <v>5.21</v>
      </c>
      <c r="AA32" s="6">
        <v>39382693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17528499</v>
      </c>
      <c r="F33" s="8">
        <v>17528499</v>
      </c>
      <c r="G33" s="8">
        <v>966046</v>
      </c>
      <c r="H33" s="8">
        <v>1501998</v>
      </c>
      <c r="I33" s="8">
        <v>2748978</v>
      </c>
      <c r="J33" s="8">
        <v>5217022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5217022</v>
      </c>
      <c r="X33" s="8">
        <v>3021813</v>
      </c>
      <c r="Y33" s="8">
        <v>2195209</v>
      </c>
      <c r="Z33" s="2">
        <v>72.65</v>
      </c>
      <c r="AA33" s="6">
        <v>17528499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209174409</v>
      </c>
      <c r="F34" s="8">
        <v>209174409</v>
      </c>
      <c r="G34" s="8">
        <v>11918230</v>
      </c>
      <c r="H34" s="8">
        <v>12542294</v>
      </c>
      <c r="I34" s="8">
        <v>11676697</v>
      </c>
      <c r="J34" s="8">
        <v>36137221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36137221</v>
      </c>
      <c r="X34" s="8">
        <v>44412538</v>
      </c>
      <c r="Y34" s="8">
        <v>-8275317</v>
      </c>
      <c r="Z34" s="2">
        <v>-18.63</v>
      </c>
      <c r="AA34" s="6">
        <v>209174409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851014349</v>
      </c>
      <c r="F36" s="39">
        <f t="shared" si="1"/>
        <v>851014349</v>
      </c>
      <c r="G36" s="39">
        <f t="shared" si="1"/>
        <v>36159051</v>
      </c>
      <c r="H36" s="39">
        <f t="shared" si="1"/>
        <v>71915063</v>
      </c>
      <c r="I36" s="39">
        <f t="shared" si="1"/>
        <v>55763364</v>
      </c>
      <c r="J36" s="39">
        <f t="shared" si="1"/>
        <v>163837478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163837478</v>
      </c>
      <c r="X36" s="39">
        <f t="shared" si="1"/>
        <v>196007712</v>
      </c>
      <c r="Y36" s="39">
        <f t="shared" si="1"/>
        <v>-32170234</v>
      </c>
      <c r="Z36" s="40">
        <f>+IF(X36&lt;&gt;0,+(Y36/X36)*100,0)</f>
        <v>-16.412738902844804</v>
      </c>
      <c r="AA36" s="37">
        <f>SUM(AA25:AA35)</f>
        <v>851014349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-26646578</v>
      </c>
      <c r="F38" s="52">
        <f t="shared" si="2"/>
        <v>-26646578</v>
      </c>
      <c r="G38" s="52">
        <f t="shared" si="2"/>
        <v>111945510</v>
      </c>
      <c r="H38" s="52">
        <f t="shared" si="2"/>
        <v>-17873754</v>
      </c>
      <c r="I38" s="52">
        <f t="shared" si="2"/>
        <v>-4429395</v>
      </c>
      <c r="J38" s="52">
        <f t="shared" si="2"/>
        <v>89642361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89642361</v>
      </c>
      <c r="X38" s="52">
        <f>IF(F22=F36,0,X22-X36)</f>
        <v>64473823</v>
      </c>
      <c r="Y38" s="52">
        <f t="shared" si="2"/>
        <v>25168538</v>
      </c>
      <c r="Z38" s="53">
        <f>+IF(X38&lt;&gt;0,+(Y38/X38)*100,0)</f>
        <v>39.03683204887664</v>
      </c>
      <c r="AA38" s="50">
        <f>+AA22-AA36</f>
        <v>-26646578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108744450</v>
      </c>
      <c r="F39" s="8">
        <v>108744450</v>
      </c>
      <c r="G39" s="8">
        <v>29042000</v>
      </c>
      <c r="H39" s="8">
        <v>0</v>
      </c>
      <c r="I39" s="8">
        <v>9875000</v>
      </c>
      <c r="J39" s="8">
        <v>38917000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38917000</v>
      </c>
      <c r="X39" s="8">
        <v>36590316</v>
      </c>
      <c r="Y39" s="8">
        <v>2326684</v>
      </c>
      <c r="Z39" s="2">
        <v>6.36</v>
      </c>
      <c r="AA39" s="6">
        <v>108744450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82097872</v>
      </c>
      <c r="F42" s="61">
        <f t="shared" si="3"/>
        <v>82097872</v>
      </c>
      <c r="G42" s="61">
        <f t="shared" si="3"/>
        <v>140987510</v>
      </c>
      <c r="H42" s="61">
        <f t="shared" si="3"/>
        <v>-17873754</v>
      </c>
      <c r="I42" s="61">
        <f t="shared" si="3"/>
        <v>5445605</v>
      </c>
      <c r="J42" s="61">
        <f t="shared" si="3"/>
        <v>128559361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128559361</v>
      </c>
      <c r="X42" s="61">
        <f t="shared" si="3"/>
        <v>101064139</v>
      </c>
      <c r="Y42" s="61">
        <f t="shared" si="3"/>
        <v>27495222</v>
      </c>
      <c r="Z42" s="62">
        <f>+IF(X42&lt;&gt;0,+(Y42/X42)*100,0)</f>
        <v>27.20571537249231</v>
      </c>
      <c r="AA42" s="59">
        <f>SUM(AA38:AA41)</f>
        <v>82097872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82097872</v>
      </c>
      <c r="F44" s="69">
        <f t="shared" si="4"/>
        <v>82097872</v>
      </c>
      <c r="G44" s="69">
        <f t="shared" si="4"/>
        <v>140987510</v>
      </c>
      <c r="H44" s="69">
        <f t="shared" si="4"/>
        <v>-17873754</v>
      </c>
      <c r="I44" s="69">
        <f t="shared" si="4"/>
        <v>5445605</v>
      </c>
      <c r="J44" s="69">
        <f t="shared" si="4"/>
        <v>128559361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128559361</v>
      </c>
      <c r="X44" s="69">
        <f t="shared" si="4"/>
        <v>101064139</v>
      </c>
      <c r="Y44" s="69">
        <f t="shared" si="4"/>
        <v>27495222</v>
      </c>
      <c r="Z44" s="70">
        <f>+IF(X44&lt;&gt;0,+(Y44/X44)*100,0)</f>
        <v>27.20571537249231</v>
      </c>
      <c r="AA44" s="67">
        <f>+AA42-AA43</f>
        <v>82097872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82097872</v>
      </c>
      <c r="F46" s="61">
        <f t="shared" si="5"/>
        <v>82097872</v>
      </c>
      <c r="G46" s="61">
        <f t="shared" si="5"/>
        <v>140987510</v>
      </c>
      <c r="H46" s="61">
        <f t="shared" si="5"/>
        <v>-17873754</v>
      </c>
      <c r="I46" s="61">
        <f t="shared" si="5"/>
        <v>5445605</v>
      </c>
      <c r="J46" s="61">
        <f t="shared" si="5"/>
        <v>128559361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128559361</v>
      </c>
      <c r="X46" s="61">
        <f t="shared" si="5"/>
        <v>101064139</v>
      </c>
      <c r="Y46" s="61">
        <f t="shared" si="5"/>
        <v>27495222</v>
      </c>
      <c r="Z46" s="62">
        <f>+IF(X46&lt;&gt;0,+(Y46/X46)*100,0)</f>
        <v>27.20571537249231</v>
      </c>
      <c r="AA46" s="59">
        <f>SUM(AA44:AA45)</f>
        <v>82097872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82097872</v>
      </c>
      <c r="F48" s="77">
        <f t="shared" si="6"/>
        <v>82097872</v>
      </c>
      <c r="G48" s="77">
        <f t="shared" si="6"/>
        <v>140987510</v>
      </c>
      <c r="H48" s="78">
        <f t="shared" si="6"/>
        <v>-17873754</v>
      </c>
      <c r="I48" s="78">
        <f t="shared" si="6"/>
        <v>5445605</v>
      </c>
      <c r="J48" s="78">
        <f t="shared" si="6"/>
        <v>128559361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128559361</v>
      </c>
      <c r="X48" s="78">
        <f t="shared" si="6"/>
        <v>101064139</v>
      </c>
      <c r="Y48" s="78">
        <f t="shared" si="6"/>
        <v>27495222</v>
      </c>
      <c r="Z48" s="79">
        <f>+IF(X48&lt;&gt;0,+(Y48/X48)*100,0)</f>
        <v>27.20571537249231</v>
      </c>
      <c r="AA48" s="80">
        <f>SUM(AA46:AA47)</f>
        <v>82097872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41130000</v>
      </c>
      <c r="F8" s="8">
        <v>41130000</v>
      </c>
      <c r="G8" s="8">
        <v>1863567</v>
      </c>
      <c r="H8" s="8">
        <v>4086470</v>
      </c>
      <c r="I8" s="8">
        <v>2621615</v>
      </c>
      <c r="J8" s="8">
        <v>8571652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8571652</v>
      </c>
      <c r="X8" s="8">
        <v>8637249</v>
      </c>
      <c r="Y8" s="8">
        <v>-65597</v>
      </c>
      <c r="Z8" s="2">
        <v>-0.76</v>
      </c>
      <c r="AA8" s="6">
        <v>41130000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676648</v>
      </c>
      <c r="H9" s="8">
        <v>806881</v>
      </c>
      <c r="I9" s="8">
        <v>764274</v>
      </c>
      <c r="J9" s="8">
        <v>2247803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2247803</v>
      </c>
      <c r="X9" s="8">
        <v>0</v>
      </c>
      <c r="Y9" s="8">
        <v>2247803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7000000</v>
      </c>
      <c r="F13" s="8">
        <v>7000000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1749999</v>
      </c>
      <c r="Y13" s="8">
        <v>-1749999</v>
      </c>
      <c r="Z13" s="2">
        <v>-100</v>
      </c>
      <c r="AA13" s="6">
        <v>7000000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6000000</v>
      </c>
      <c r="F14" s="8">
        <v>6000000</v>
      </c>
      <c r="G14" s="8">
        <v>225763</v>
      </c>
      <c r="H14" s="8">
        <v>206022</v>
      </c>
      <c r="I14" s="8">
        <v>211701</v>
      </c>
      <c r="J14" s="8">
        <v>643486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643486</v>
      </c>
      <c r="X14" s="8">
        <v>1500000</v>
      </c>
      <c r="Y14" s="8">
        <v>-856514</v>
      </c>
      <c r="Z14" s="2">
        <v>-57.1</v>
      </c>
      <c r="AA14" s="6">
        <v>6000000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573875000</v>
      </c>
      <c r="F19" s="8">
        <v>573875000</v>
      </c>
      <c r="G19" s="8">
        <v>185017879</v>
      </c>
      <c r="H19" s="8">
        <v>0</v>
      </c>
      <c r="I19" s="8">
        <v>0</v>
      </c>
      <c r="J19" s="8">
        <v>185017879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185017879</v>
      </c>
      <c r="X19" s="8">
        <v>211678650</v>
      </c>
      <c r="Y19" s="8">
        <v>-26660771</v>
      </c>
      <c r="Z19" s="2">
        <v>-12.59</v>
      </c>
      <c r="AA19" s="6">
        <v>573875000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48578000</v>
      </c>
      <c r="F20" s="30">
        <v>48578000</v>
      </c>
      <c r="G20" s="30">
        <v>225073</v>
      </c>
      <c r="H20" s="30">
        <v>731800</v>
      </c>
      <c r="I20" s="30">
        <v>28334</v>
      </c>
      <c r="J20" s="30">
        <v>985207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985207</v>
      </c>
      <c r="X20" s="30">
        <v>12144501</v>
      </c>
      <c r="Y20" s="30">
        <v>-11159294</v>
      </c>
      <c r="Z20" s="31">
        <v>-91.89</v>
      </c>
      <c r="AA20" s="32">
        <v>48578000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676583000</v>
      </c>
      <c r="F22" s="39">
        <f t="shared" si="0"/>
        <v>676583000</v>
      </c>
      <c r="G22" s="39">
        <f t="shared" si="0"/>
        <v>188008930</v>
      </c>
      <c r="H22" s="39">
        <f t="shared" si="0"/>
        <v>5831173</v>
      </c>
      <c r="I22" s="39">
        <f t="shared" si="0"/>
        <v>3625924</v>
      </c>
      <c r="J22" s="39">
        <f t="shared" si="0"/>
        <v>197466027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197466027</v>
      </c>
      <c r="X22" s="39">
        <f t="shared" si="0"/>
        <v>235710399</v>
      </c>
      <c r="Y22" s="39">
        <f t="shared" si="0"/>
        <v>-38244372</v>
      </c>
      <c r="Z22" s="40">
        <f>+IF(X22&lt;&gt;0,+(Y22/X22)*100,0)</f>
        <v>-16.225152628925805</v>
      </c>
      <c r="AA22" s="37">
        <f>SUM(AA5:AA21)</f>
        <v>676583000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241759900</v>
      </c>
      <c r="F25" s="8">
        <v>241759900</v>
      </c>
      <c r="G25" s="8">
        <v>21447602</v>
      </c>
      <c r="H25" s="8">
        <v>20832486</v>
      </c>
      <c r="I25" s="8">
        <v>21070148</v>
      </c>
      <c r="J25" s="8">
        <v>63350236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63350236</v>
      </c>
      <c r="X25" s="8">
        <v>57486582</v>
      </c>
      <c r="Y25" s="8">
        <v>5863654</v>
      </c>
      <c r="Z25" s="2">
        <v>10.2</v>
      </c>
      <c r="AA25" s="6">
        <v>241759900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13285188</v>
      </c>
      <c r="F26" s="8">
        <v>13285188</v>
      </c>
      <c r="G26" s="8">
        <v>29138</v>
      </c>
      <c r="H26" s="8">
        <v>852880</v>
      </c>
      <c r="I26" s="8">
        <v>951107</v>
      </c>
      <c r="J26" s="8">
        <v>1833125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1833125</v>
      </c>
      <c r="X26" s="8">
        <v>3321297</v>
      </c>
      <c r="Y26" s="8">
        <v>-1488172</v>
      </c>
      <c r="Z26" s="2">
        <v>-44.81</v>
      </c>
      <c r="AA26" s="6">
        <v>13285188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9420300</v>
      </c>
      <c r="F27" s="8">
        <v>9420300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2400000</v>
      </c>
      <c r="Y27" s="8">
        <v>-2400000</v>
      </c>
      <c r="Z27" s="2">
        <v>-100</v>
      </c>
      <c r="AA27" s="6">
        <v>9420300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60000100</v>
      </c>
      <c r="F28" s="8">
        <v>60000100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14499999</v>
      </c>
      <c r="Y28" s="8">
        <v>-14499999</v>
      </c>
      <c r="Z28" s="2">
        <v>-100</v>
      </c>
      <c r="AA28" s="6">
        <v>60000100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750000</v>
      </c>
      <c r="F29" s="8">
        <v>750000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187500</v>
      </c>
      <c r="Y29" s="8">
        <v>-187500</v>
      </c>
      <c r="Z29" s="2">
        <v>-100</v>
      </c>
      <c r="AA29" s="6">
        <v>750000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108000300</v>
      </c>
      <c r="F30" s="8">
        <v>108000300</v>
      </c>
      <c r="G30" s="8">
        <v>9604467</v>
      </c>
      <c r="H30" s="8">
        <v>1468560</v>
      </c>
      <c r="I30" s="8">
        <v>2161177</v>
      </c>
      <c r="J30" s="8">
        <v>13234204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13234204</v>
      </c>
      <c r="X30" s="8">
        <v>27000000</v>
      </c>
      <c r="Y30" s="8">
        <v>-13765796</v>
      </c>
      <c r="Z30" s="2">
        <v>-50.98</v>
      </c>
      <c r="AA30" s="6">
        <v>108000300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35000400</v>
      </c>
      <c r="F31" s="8">
        <v>35000400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8315751</v>
      </c>
      <c r="Y31" s="8">
        <v>-8315751</v>
      </c>
      <c r="Z31" s="2">
        <v>-100</v>
      </c>
      <c r="AA31" s="6">
        <v>35000400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48100000</v>
      </c>
      <c r="F32" s="8">
        <v>48100000</v>
      </c>
      <c r="G32" s="8">
        <v>3479398</v>
      </c>
      <c r="H32" s="8">
        <v>2217293</v>
      </c>
      <c r="I32" s="8">
        <v>3948152</v>
      </c>
      <c r="J32" s="8">
        <v>9644843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9644843</v>
      </c>
      <c r="X32" s="8">
        <v>0</v>
      </c>
      <c r="Y32" s="8">
        <v>9644843</v>
      </c>
      <c r="Z32" s="2">
        <v>0</v>
      </c>
      <c r="AA32" s="6">
        <v>48100000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3000400</v>
      </c>
      <c r="F33" s="8">
        <v>3000400</v>
      </c>
      <c r="G33" s="8">
        <v>20623</v>
      </c>
      <c r="H33" s="8">
        <v>265192</v>
      </c>
      <c r="I33" s="8">
        <v>144327</v>
      </c>
      <c r="J33" s="8">
        <v>430142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430142</v>
      </c>
      <c r="X33" s="8">
        <v>3000000</v>
      </c>
      <c r="Y33" s="8">
        <v>-2569858</v>
      </c>
      <c r="Z33" s="2">
        <v>-85.66</v>
      </c>
      <c r="AA33" s="6">
        <v>3000400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219831500</v>
      </c>
      <c r="F34" s="8">
        <v>219831500</v>
      </c>
      <c r="G34" s="8">
        <v>3111616</v>
      </c>
      <c r="H34" s="8">
        <v>5315662</v>
      </c>
      <c r="I34" s="8">
        <v>18795722</v>
      </c>
      <c r="J34" s="8">
        <v>27223000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27223000</v>
      </c>
      <c r="X34" s="8">
        <v>33965751</v>
      </c>
      <c r="Y34" s="8">
        <v>-6742751</v>
      </c>
      <c r="Z34" s="2">
        <v>-19.85</v>
      </c>
      <c r="AA34" s="6">
        <v>219831500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739148088</v>
      </c>
      <c r="F36" s="39">
        <f t="shared" si="1"/>
        <v>739148088</v>
      </c>
      <c r="G36" s="39">
        <f t="shared" si="1"/>
        <v>37692844</v>
      </c>
      <c r="H36" s="39">
        <f t="shared" si="1"/>
        <v>30952073</v>
      </c>
      <c r="I36" s="39">
        <f t="shared" si="1"/>
        <v>47070633</v>
      </c>
      <c r="J36" s="39">
        <f t="shared" si="1"/>
        <v>115715550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115715550</v>
      </c>
      <c r="X36" s="39">
        <f t="shared" si="1"/>
        <v>150176880</v>
      </c>
      <c r="Y36" s="39">
        <f t="shared" si="1"/>
        <v>-34461330</v>
      </c>
      <c r="Z36" s="40">
        <f>+IF(X36&lt;&gt;0,+(Y36/X36)*100,0)</f>
        <v>-22.947160708093016</v>
      </c>
      <c r="AA36" s="37">
        <f>SUM(AA25:AA35)</f>
        <v>739148088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-62565088</v>
      </c>
      <c r="F38" s="52">
        <f t="shared" si="2"/>
        <v>-62565088</v>
      </c>
      <c r="G38" s="52">
        <f t="shared" si="2"/>
        <v>150316086</v>
      </c>
      <c r="H38" s="52">
        <f t="shared" si="2"/>
        <v>-25120900</v>
      </c>
      <c r="I38" s="52">
        <f t="shared" si="2"/>
        <v>-43444709</v>
      </c>
      <c r="J38" s="52">
        <f t="shared" si="2"/>
        <v>81750477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81750477</v>
      </c>
      <c r="X38" s="52">
        <f>IF(F22=F36,0,X22-X36)</f>
        <v>85533519</v>
      </c>
      <c r="Y38" s="52">
        <f t="shared" si="2"/>
        <v>-3783042</v>
      </c>
      <c r="Z38" s="53">
        <f>+IF(X38&lt;&gt;0,+(Y38/X38)*100,0)</f>
        <v>-4.422876603498565</v>
      </c>
      <c r="AA38" s="50">
        <f>+AA22-AA36</f>
        <v>-62565088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719343500</v>
      </c>
      <c r="F39" s="8">
        <v>719343500</v>
      </c>
      <c r="G39" s="8">
        <v>0</v>
      </c>
      <c r="H39" s="8">
        <v>9655464</v>
      </c>
      <c r="I39" s="8">
        <v>0</v>
      </c>
      <c r="J39" s="8">
        <v>9655464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9655464</v>
      </c>
      <c r="X39" s="8">
        <v>457729200</v>
      </c>
      <c r="Y39" s="8">
        <v>-448073736</v>
      </c>
      <c r="Z39" s="2">
        <v>-97.89</v>
      </c>
      <c r="AA39" s="6">
        <v>719343500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238408000</v>
      </c>
      <c r="F41" s="8">
        <v>238408000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238408000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895186412</v>
      </c>
      <c r="F42" s="61">
        <f t="shared" si="3"/>
        <v>895186412</v>
      </c>
      <c r="G42" s="61">
        <f t="shared" si="3"/>
        <v>150316086</v>
      </c>
      <c r="H42" s="61">
        <f t="shared" si="3"/>
        <v>-15465436</v>
      </c>
      <c r="I42" s="61">
        <f t="shared" si="3"/>
        <v>-43444709</v>
      </c>
      <c r="J42" s="61">
        <f t="shared" si="3"/>
        <v>91405941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91405941</v>
      </c>
      <c r="X42" s="61">
        <f t="shared" si="3"/>
        <v>543262719</v>
      </c>
      <c r="Y42" s="61">
        <f t="shared" si="3"/>
        <v>-451856778</v>
      </c>
      <c r="Z42" s="62">
        <f>+IF(X42&lt;&gt;0,+(Y42/X42)*100,0)</f>
        <v>-83.17463396563384</v>
      </c>
      <c r="AA42" s="59">
        <f>SUM(AA38:AA41)</f>
        <v>895186412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895186412</v>
      </c>
      <c r="F44" s="69">
        <f t="shared" si="4"/>
        <v>895186412</v>
      </c>
      <c r="G44" s="69">
        <f t="shared" si="4"/>
        <v>150316086</v>
      </c>
      <c r="H44" s="69">
        <f t="shared" si="4"/>
        <v>-15465436</v>
      </c>
      <c r="I44" s="69">
        <f t="shared" si="4"/>
        <v>-43444709</v>
      </c>
      <c r="J44" s="69">
        <f t="shared" si="4"/>
        <v>91405941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91405941</v>
      </c>
      <c r="X44" s="69">
        <f t="shared" si="4"/>
        <v>543262719</v>
      </c>
      <c r="Y44" s="69">
        <f t="shared" si="4"/>
        <v>-451856778</v>
      </c>
      <c r="Z44" s="70">
        <f>+IF(X44&lt;&gt;0,+(Y44/X44)*100,0)</f>
        <v>-83.17463396563384</v>
      </c>
      <c r="AA44" s="67">
        <f>+AA42-AA43</f>
        <v>895186412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895186412</v>
      </c>
      <c r="F46" s="61">
        <f t="shared" si="5"/>
        <v>895186412</v>
      </c>
      <c r="G46" s="61">
        <f t="shared" si="5"/>
        <v>150316086</v>
      </c>
      <c r="H46" s="61">
        <f t="shared" si="5"/>
        <v>-15465436</v>
      </c>
      <c r="I46" s="61">
        <f t="shared" si="5"/>
        <v>-43444709</v>
      </c>
      <c r="J46" s="61">
        <f t="shared" si="5"/>
        <v>91405941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91405941</v>
      </c>
      <c r="X46" s="61">
        <f t="shared" si="5"/>
        <v>543262719</v>
      </c>
      <c r="Y46" s="61">
        <f t="shared" si="5"/>
        <v>-451856778</v>
      </c>
      <c r="Z46" s="62">
        <f>+IF(X46&lt;&gt;0,+(Y46/X46)*100,0)</f>
        <v>-83.17463396563384</v>
      </c>
      <c r="AA46" s="59">
        <f>SUM(AA44:AA45)</f>
        <v>895186412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895186412</v>
      </c>
      <c r="F48" s="77">
        <f t="shared" si="6"/>
        <v>895186412</v>
      </c>
      <c r="G48" s="77">
        <f t="shared" si="6"/>
        <v>150316086</v>
      </c>
      <c r="H48" s="78">
        <f t="shared" si="6"/>
        <v>-15465436</v>
      </c>
      <c r="I48" s="78">
        <f t="shared" si="6"/>
        <v>-43444709</v>
      </c>
      <c r="J48" s="78">
        <f t="shared" si="6"/>
        <v>91405941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91405941</v>
      </c>
      <c r="X48" s="78">
        <f t="shared" si="6"/>
        <v>543262719</v>
      </c>
      <c r="Y48" s="78">
        <f t="shared" si="6"/>
        <v>-451856778</v>
      </c>
      <c r="Z48" s="79">
        <f>+IF(X48&lt;&gt;0,+(Y48/X48)*100,0)</f>
        <v>-83.17463396563384</v>
      </c>
      <c r="AA48" s="80">
        <f>SUM(AA46:AA47)</f>
        <v>895186412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556160534</v>
      </c>
      <c r="D5" s="6">
        <v>0</v>
      </c>
      <c r="E5" s="7">
        <v>1004729610</v>
      </c>
      <c r="F5" s="8">
        <v>1004729610</v>
      </c>
      <c r="G5" s="8">
        <v>110423496</v>
      </c>
      <c r="H5" s="8">
        <v>79628316</v>
      </c>
      <c r="I5" s="8">
        <v>82195016</v>
      </c>
      <c r="J5" s="8">
        <v>272246828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272246828</v>
      </c>
      <c r="X5" s="8">
        <v>271294182</v>
      </c>
      <c r="Y5" s="8">
        <v>952646</v>
      </c>
      <c r="Z5" s="2">
        <v>0.35</v>
      </c>
      <c r="AA5" s="6">
        <v>1004729610</v>
      </c>
    </row>
    <row r="6" spans="1:27" ht="13.5">
      <c r="A6" s="27" t="s">
        <v>33</v>
      </c>
      <c r="B6" s="28"/>
      <c r="C6" s="6">
        <v>335556</v>
      </c>
      <c r="D6" s="6">
        <v>0</v>
      </c>
      <c r="E6" s="7">
        <v>4522472</v>
      </c>
      <c r="F6" s="8">
        <v>4522472</v>
      </c>
      <c r="G6" s="8">
        <v>950289</v>
      </c>
      <c r="H6" s="8">
        <v>982450</v>
      </c>
      <c r="I6" s="8">
        <v>1116489</v>
      </c>
      <c r="J6" s="8">
        <v>3049228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3049228</v>
      </c>
      <c r="X6" s="8">
        <v>1921360</v>
      </c>
      <c r="Y6" s="8">
        <v>1127868</v>
      </c>
      <c r="Z6" s="2">
        <v>58.7</v>
      </c>
      <c r="AA6" s="6">
        <v>4522472</v>
      </c>
    </row>
    <row r="7" spans="1:27" ht="13.5">
      <c r="A7" s="29" t="s">
        <v>34</v>
      </c>
      <c r="B7" s="28"/>
      <c r="C7" s="6">
        <v>639936324</v>
      </c>
      <c r="D7" s="6">
        <v>0</v>
      </c>
      <c r="E7" s="7">
        <v>2363823087</v>
      </c>
      <c r="F7" s="8">
        <v>2363823087</v>
      </c>
      <c r="G7" s="8">
        <v>186712888</v>
      </c>
      <c r="H7" s="8">
        <v>166307843</v>
      </c>
      <c r="I7" s="8">
        <v>178022293</v>
      </c>
      <c r="J7" s="8">
        <v>531043024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531043024</v>
      </c>
      <c r="X7" s="8">
        <v>572560772</v>
      </c>
      <c r="Y7" s="8">
        <v>-41517748</v>
      </c>
      <c r="Z7" s="2">
        <v>-7.25</v>
      </c>
      <c r="AA7" s="6">
        <v>2363823087</v>
      </c>
    </row>
    <row r="8" spans="1:27" ht="13.5">
      <c r="A8" s="29" t="s">
        <v>35</v>
      </c>
      <c r="B8" s="28"/>
      <c r="C8" s="6">
        <v>176962177</v>
      </c>
      <c r="D8" s="6">
        <v>0</v>
      </c>
      <c r="E8" s="7">
        <v>858132754</v>
      </c>
      <c r="F8" s="8">
        <v>858132754</v>
      </c>
      <c r="G8" s="8">
        <v>52624520</v>
      </c>
      <c r="H8" s="8">
        <v>33027626</v>
      </c>
      <c r="I8" s="8">
        <v>38489504</v>
      </c>
      <c r="J8" s="8">
        <v>124141650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124141650</v>
      </c>
      <c r="X8" s="8">
        <v>195666344</v>
      </c>
      <c r="Y8" s="8">
        <v>-71524694</v>
      </c>
      <c r="Z8" s="2">
        <v>-36.55</v>
      </c>
      <c r="AA8" s="6">
        <v>858132754</v>
      </c>
    </row>
    <row r="9" spans="1:27" ht="13.5">
      <c r="A9" s="29" t="s">
        <v>36</v>
      </c>
      <c r="B9" s="28"/>
      <c r="C9" s="6">
        <v>50208866</v>
      </c>
      <c r="D9" s="6">
        <v>0</v>
      </c>
      <c r="E9" s="7">
        <v>166763585</v>
      </c>
      <c r="F9" s="8">
        <v>166763585</v>
      </c>
      <c r="G9" s="8">
        <v>10502264</v>
      </c>
      <c r="H9" s="8">
        <v>6942892</v>
      </c>
      <c r="I9" s="8">
        <v>10833974</v>
      </c>
      <c r="J9" s="8">
        <v>28279130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28279130</v>
      </c>
      <c r="X9" s="8">
        <v>38756375</v>
      </c>
      <c r="Y9" s="8">
        <v>-10477245</v>
      </c>
      <c r="Z9" s="2">
        <v>-27.03</v>
      </c>
      <c r="AA9" s="6">
        <v>166763585</v>
      </c>
    </row>
    <row r="10" spans="1:27" ht="13.5">
      <c r="A10" s="29" t="s">
        <v>37</v>
      </c>
      <c r="B10" s="28"/>
      <c r="C10" s="6">
        <v>54671966</v>
      </c>
      <c r="D10" s="6">
        <v>0</v>
      </c>
      <c r="E10" s="7">
        <v>193254331</v>
      </c>
      <c r="F10" s="30">
        <v>193254331</v>
      </c>
      <c r="G10" s="30">
        <v>19948538</v>
      </c>
      <c r="H10" s="30">
        <v>19142282</v>
      </c>
      <c r="I10" s="30">
        <v>19868160</v>
      </c>
      <c r="J10" s="30">
        <v>58958980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58958980</v>
      </c>
      <c r="X10" s="30">
        <v>48967140</v>
      </c>
      <c r="Y10" s="30">
        <v>9991840</v>
      </c>
      <c r="Z10" s="31">
        <v>20.41</v>
      </c>
      <c r="AA10" s="32">
        <v>193254331</v>
      </c>
    </row>
    <row r="11" spans="1:27" ht="13.5">
      <c r="A11" s="29" t="s">
        <v>38</v>
      </c>
      <c r="B11" s="33"/>
      <c r="C11" s="6">
        <v>929061023</v>
      </c>
      <c r="D11" s="6">
        <v>0</v>
      </c>
      <c r="E11" s="7">
        <v>30544798</v>
      </c>
      <c r="F11" s="8">
        <v>30544798</v>
      </c>
      <c r="G11" s="8">
        <v>861141</v>
      </c>
      <c r="H11" s="8">
        <v>716009</v>
      </c>
      <c r="I11" s="8">
        <v>685607</v>
      </c>
      <c r="J11" s="8">
        <v>2262757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2262757</v>
      </c>
      <c r="X11" s="8">
        <v>6506305</v>
      </c>
      <c r="Y11" s="8">
        <v>-4243548</v>
      </c>
      <c r="Z11" s="2">
        <v>-65.22</v>
      </c>
      <c r="AA11" s="6">
        <v>30544798</v>
      </c>
    </row>
    <row r="12" spans="1:27" ht="13.5">
      <c r="A12" s="29" t="s">
        <v>39</v>
      </c>
      <c r="B12" s="33"/>
      <c r="C12" s="6">
        <v>21934419</v>
      </c>
      <c r="D12" s="6">
        <v>0</v>
      </c>
      <c r="E12" s="7">
        <v>32203825</v>
      </c>
      <c r="F12" s="8">
        <v>32203825</v>
      </c>
      <c r="G12" s="8">
        <v>1321704</v>
      </c>
      <c r="H12" s="8">
        <v>2344310</v>
      </c>
      <c r="I12" s="8">
        <v>6025740</v>
      </c>
      <c r="J12" s="8">
        <v>9691754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9691754</v>
      </c>
      <c r="X12" s="8">
        <v>6348698</v>
      </c>
      <c r="Y12" s="8">
        <v>3343056</v>
      </c>
      <c r="Z12" s="2">
        <v>52.66</v>
      </c>
      <c r="AA12" s="6">
        <v>32203825</v>
      </c>
    </row>
    <row r="13" spans="1:27" ht="13.5">
      <c r="A13" s="27" t="s">
        <v>40</v>
      </c>
      <c r="B13" s="33"/>
      <c r="C13" s="6">
        <v>85247068</v>
      </c>
      <c r="D13" s="6">
        <v>0</v>
      </c>
      <c r="E13" s="7">
        <v>146645906</v>
      </c>
      <c r="F13" s="8">
        <v>146645906</v>
      </c>
      <c r="G13" s="8">
        <v>4274894</v>
      </c>
      <c r="H13" s="8">
        <v>9433601</v>
      </c>
      <c r="I13" s="8">
        <v>12855845</v>
      </c>
      <c r="J13" s="8">
        <v>26564340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26564340</v>
      </c>
      <c r="X13" s="8">
        <v>35450416</v>
      </c>
      <c r="Y13" s="8">
        <v>-8886076</v>
      </c>
      <c r="Z13" s="2">
        <v>-25.07</v>
      </c>
      <c r="AA13" s="6">
        <v>146645906</v>
      </c>
    </row>
    <row r="14" spans="1:27" ht="13.5">
      <c r="A14" s="27" t="s">
        <v>41</v>
      </c>
      <c r="B14" s="33"/>
      <c r="C14" s="6">
        <v>163130718</v>
      </c>
      <c r="D14" s="6">
        <v>0</v>
      </c>
      <c r="E14" s="7">
        <v>261517516</v>
      </c>
      <c r="F14" s="8">
        <v>261517516</v>
      </c>
      <c r="G14" s="8">
        <v>22748092</v>
      </c>
      <c r="H14" s="8">
        <v>21005519</v>
      </c>
      <c r="I14" s="8">
        <v>18912624</v>
      </c>
      <c r="J14" s="8">
        <v>62666235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62666235</v>
      </c>
      <c r="X14" s="8">
        <v>58804185</v>
      </c>
      <c r="Y14" s="8">
        <v>3862050</v>
      </c>
      <c r="Z14" s="2">
        <v>6.57</v>
      </c>
      <c r="AA14" s="6">
        <v>261517516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2500</v>
      </c>
      <c r="F15" s="8">
        <v>2500</v>
      </c>
      <c r="G15" s="8">
        <v>883030</v>
      </c>
      <c r="H15" s="8">
        <v>1319330</v>
      </c>
      <c r="I15" s="8">
        <v>468041</v>
      </c>
      <c r="J15" s="8">
        <v>2670401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2670401</v>
      </c>
      <c r="X15" s="8">
        <v>624</v>
      </c>
      <c r="Y15" s="8">
        <v>2669777</v>
      </c>
      <c r="Z15" s="2">
        <v>427848.88</v>
      </c>
      <c r="AA15" s="6">
        <v>2500</v>
      </c>
    </row>
    <row r="16" spans="1:27" ht="13.5">
      <c r="A16" s="27" t="s">
        <v>43</v>
      </c>
      <c r="B16" s="33"/>
      <c r="C16" s="6">
        <v>24679312</v>
      </c>
      <c r="D16" s="6">
        <v>0</v>
      </c>
      <c r="E16" s="7">
        <v>51080827</v>
      </c>
      <c r="F16" s="8">
        <v>51080827</v>
      </c>
      <c r="G16" s="8">
        <v>896191</v>
      </c>
      <c r="H16" s="8">
        <v>952870</v>
      </c>
      <c r="I16" s="8">
        <v>1732625</v>
      </c>
      <c r="J16" s="8">
        <v>3581686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3581686</v>
      </c>
      <c r="X16" s="8">
        <v>8924250</v>
      </c>
      <c r="Y16" s="8">
        <v>-5342564</v>
      </c>
      <c r="Z16" s="2">
        <v>-59.87</v>
      </c>
      <c r="AA16" s="6">
        <v>51080827</v>
      </c>
    </row>
    <row r="17" spans="1:27" ht="13.5">
      <c r="A17" s="27" t="s">
        <v>44</v>
      </c>
      <c r="B17" s="33"/>
      <c r="C17" s="6">
        <v>50216196</v>
      </c>
      <c r="D17" s="6">
        <v>0</v>
      </c>
      <c r="E17" s="7">
        <v>118067848</v>
      </c>
      <c r="F17" s="8">
        <v>118067848</v>
      </c>
      <c r="G17" s="8">
        <v>10187268</v>
      </c>
      <c r="H17" s="8">
        <v>8757862</v>
      </c>
      <c r="I17" s="8">
        <v>7454048</v>
      </c>
      <c r="J17" s="8">
        <v>26399178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26399178</v>
      </c>
      <c r="X17" s="8">
        <v>28934291</v>
      </c>
      <c r="Y17" s="8">
        <v>-2535113</v>
      </c>
      <c r="Z17" s="2">
        <v>-8.76</v>
      </c>
      <c r="AA17" s="6">
        <v>118067848</v>
      </c>
    </row>
    <row r="18" spans="1:27" ht="13.5">
      <c r="A18" s="29" t="s">
        <v>45</v>
      </c>
      <c r="B18" s="28"/>
      <c r="C18" s="6">
        <v>36928115</v>
      </c>
      <c r="D18" s="6">
        <v>0</v>
      </c>
      <c r="E18" s="7">
        <v>110121280</v>
      </c>
      <c r="F18" s="8">
        <v>110121280</v>
      </c>
      <c r="G18" s="8">
        <v>9592658</v>
      </c>
      <c r="H18" s="8">
        <v>8181290</v>
      </c>
      <c r="I18" s="8">
        <v>7994519</v>
      </c>
      <c r="J18" s="8">
        <v>25768467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25768467</v>
      </c>
      <c r="X18" s="8">
        <v>18075002</v>
      </c>
      <c r="Y18" s="8">
        <v>7693465</v>
      </c>
      <c r="Z18" s="2">
        <v>42.56</v>
      </c>
      <c r="AA18" s="6">
        <v>110121280</v>
      </c>
    </row>
    <row r="19" spans="1:27" ht="13.5">
      <c r="A19" s="27" t="s">
        <v>46</v>
      </c>
      <c r="B19" s="33"/>
      <c r="C19" s="6">
        <v>2740728352</v>
      </c>
      <c r="D19" s="6">
        <v>0</v>
      </c>
      <c r="E19" s="7">
        <v>6344255000</v>
      </c>
      <c r="F19" s="8">
        <v>6344255000</v>
      </c>
      <c r="G19" s="8">
        <v>1736116942</v>
      </c>
      <c r="H19" s="8">
        <v>119166334</v>
      </c>
      <c r="I19" s="8">
        <v>118559666</v>
      </c>
      <c r="J19" s="8">
        <v>1973842942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1973842942</v>
      </c>
      <c r="X19" s="8">
        <v>2414569068</v>
      </c>
      <c r="Y19" s="8">
        <v>-440726126</v>
      </c>
      <c r="Z19" s="2">
        <v>-18.25</v>
      </c>
      <c r="AA19" s="6">
        <v>6344255000</v>
      </c>
    </row>
    <row r="20" spans="1:27" ht="13.5">
      <c r="A20" s="27" t="s">
        <v>47</v>
      </c>
      <c r="B20" s="33"/>
      <c r="C20" s="6">
        <v>178382909</v>
      </c>
      <c r="D20" s="6">
        <v>0</v>
      </c>
      <c r="E20" s="7">
        <v>574710821</v>
      </c>
      <c r="F20" s="30">
        <v>574710821</v>
      </c>
      <c r="G20" s="30">
        <v>53286974</v>
      </c>
      <c r="H20" s="30">
        <v>31777350</v>
      </c>
      <c r="I20" s="30">
        <v>23398410</v>
      </c>
      <c r="J20" s="30">
        <v>108462734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108462734</v>
      </c>
      <c r="X20" s="30">
        <v>235029992</v>
      </c>
      <c r="Y20" s="30">
        <v>-126567258</v>
      </c>
      <c r="Z20" s="31">
        <v>-53.85</v>
      </c>
      <c r="AA20" s="32">
        <v>574710821</v>
      </c>
    </row>
    <row r="21" spans="1:27" ht="13.5">
      <c r="A21" s="27" t="s">
        <v>48</v>
      </c>
      <c r="B21" s="33"/>
      <c r="C21" s="6">
        <v>1068598</v>
      </c>
      <c r="D21" s="6">
        <v>0</v>
      </c>
      <c r="E21" s="7">
        <v>81758200</v>
      </c>
      <c r="F21" s="8">
        <v>81758200</v>
      </c>
      <c r="G21" s="8">
        <v>1678882</v>
      </c>
      <c r="H21" s="8">
        <v>2674110</v>
      </c>
      <c r="I21" s="34">
        <v>1890757</v>
      </c>
      <c r="J21" s="8">
        <v>6243749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6243749</v>
      </c>
      <c r="X21" s="8">
        <v>2089251</v>
      </c>
      <c r="Y21" s="8">
        <v>4154498</v>
      </c>
      <c r="Z21" s="2">
        <v>198.85</v>
      </c>
      <c r="AA21" s="6">
        <v>81758200</v>
      </c>
    </row>
    <row r="22" spans="1:27" ht="24.75" customHeight="1">
      <c r="A22" s="35" t="s">
        <v>49</v>
      </c>
      <c r="B22" s="36"/>
      <c r="C22" s="37">
        <f aca="true" t="shared" si="0" ref="C22:Y22">SUM(C5:C21)</f>
        <v>5709652133</v>
      </c>
      <c r="D22" s="37">
        <f>SUM(D5:D21)</f>
        <v>0</v>
      </c>
      <c r="E22" s="38">
        <f t="shared" si="0"/>
        <v>12342134360</v>
      </c>
      <c r="F22" s="39">
        <f t="shared" si="0"/>
        <v>12342134360</v>
      </c>
      <c r="G22" s="39">
        <f t="shared" si="0"/>
        <v>2223009771</v>
      </c>
      <c r="H22" s="39">
        <f t="shared" si="0"/>
        <v>512359994</v>
      </c>
      <c r="I22" s="39">
        <f t="shared" si="0"/>
        <v>530503318</v>
      </c>
      <c r="J22" s="39">
        <f t="shared" si="0"/>
        <v>3265873083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3265873083</v>
      </c>
      <c r="X22" s="39">
        <f t="shared" si="0"/>
        <v>3943898255</v>
      </c>
      <c r="Y22" s="39">
        <f t="shared" si="0"/>
        <v>-678025172</v>
      </c>
      <c r="Z22" s="40">
        <f>+IF(X22&lt;&gt;0,+(Y22/X22)*100,0)</f>
        <v>-17.191751109208063</v>
      </c>
      <c r="AA22" s="37">
        <f>SUM(AA5:AA21)</f>
        <v>12342134360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1846799139</v>
      </c>
      <c r="D25" s="6">
        <v>0</v>
      </c>
      <c r="E25" s="7">
        <v>3716735036</v>
      </c>
      <c r="F25" s="8">
        <v>3716735036</v>
      </c>
      <c r="G25" s="8">
        <v>305310639</v>
      </c>
      <c r="H25" s="8">
        <v>295100612</v>
      </c>
      <c r="I25" s="8">
        <v>305416366</v>
      </c>
      <c r="J25" s="8">
        <v>905827617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905827617</v>
      </c>
      <c r="X25" s="8">
        <v>972873826</v>
      </c>
      <c r="Y25" s="8">
        <v>-67046209</v>
      </c>
      <c r="Z25" s="2">
        <v>-6.89</v>
      </c>
      <c r="AA25" s="6">
        <v>3716735036</v>
      </c>
    </row>
    <row r="26" spans="1:27" ht="13.5">
      <c r="A26" s="29" t="s">
        <v>52</v>
      </c>
      <c r="B26" s="28"/>
      <c r="C26" s="6">
        <v>168581700</v>
      </c>
      <c r="D26" s="6">
        <v>0</v>
      </c>
      <c r="E26" s="7">
        <v>352048166</v>
      </c>
      <c r="F26" s="8">
        <v>352048166</v>
      </c>
      <c r="G26" s="8">
        <v>28549482</v>
      </c>
      <c r="H26" s="8">
        <v>26943304</v>
      </c>
      <c r="I26" s="8">
        <v>29312384</v>
      </c>
      <c r="J26" s="8">
        <v>84805170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84805170</v>
      </c>
      <c r="X26" s="8">
        <v>97718881</v>
      </c>
      <c r="Y26" s="8">
        <v>-12913711</v>
      </c>
      <c r="Z26" s="2">
        <v>-13.22</v>
      </c>
      <c r="AA26" s="6">
        <v>352048166</v>
      </c>
    </row>
    <row r="27" spans="1:27" ht="13.5">
      <c r="A27" s="29" t="s">
        <v>53</v>
      </c>
      <c r="B27" s="28"/>
      <c r="C27" s="6">
        <v>306175960</v>
      </c>
      <c r="D27" s="6">
        <v>0</v>
      </c>
      <c r="E27" s="7">
        <v>379812430</v>
      </c>
      <c r="F27" s="8">
        <v>379812430</v>
      </c>
      <c r="G27" s="8">
        <v>7784306</v>
      </c>
      <c r="H27" s="8">
        <v>6556303</v>
      </c>
      <c r="I27" s="8">
        <v>4478196</v>
      </c>
      <c r="J27" s="8">
        <v>18818805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18818805</v>
      </c>
      <c r="X27" s="8">
        <v>47225541</v>
      </c>
      <c r="Y27" s="8">
        <v>-28406736</v>
      </c>
      <c r="Z27" s="2">
        <v>-60.15</v>
      </c>
      <c r="AA27" s="6">
        <v>379812430</v>
      </c>
    </row>
    <row r="28" spans="1:27" ht="13.5">
      <c r="A28" s="29" t="s">
        <v>54</v>
      </c>
      <c r="B28" s="28"/>
      <c r="C28" s="6">
        <v>1094151622</v>
      </c>
      <c r="D28" s="6">
        <v>0</v>
      </c>
      <c r="E28" s="7">
        <v>1391729402</v>
      </c>
      <c r="F28" s="8">
        <v>1391729402</v>
      </c>
      <c r="G28" s="8">
        <v>28658677</v>
      </c>
      <c r="H28" s="8">
        <v>24811853</v>
      </c>
      <c r="I28" s="8">
        <v>24827597</v>
      </c>
      <c r="J28" s="8">
        <v>78298127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78298127</v>
      </c>
      <c r="X28" s="8">
        <v>165914902</v>
      </c>
      <c r="Y28" s="8">
        <v>-87616775</v>
      </c>
      <c r="Z28" s="2">
        <v>-52.81</v>
      </c>
      <c r="AA28" s="6">
        <v>1391729402</v>
      </c>
    </row>
    <row r="29" spans="1:27" ht="13.5">
      <c r="A29" s="29" t="s">
        <v>55</v>
      </c>
      <c r="B29" s="28"/>
      <c r="C29" s="6">
        <v>53715672</v>
      </c>
      <c r="D29" s="6">
        <v>0</v>
      </c>
      <c r="E29" s="7">
        <v>67216868</v>
      </c>
      <c r="F29" s="8">
        <v>67216868</v>
      </c>
      <c r="G29" s="8">
        <v>1284177</v>
      </c>
      <c r="H29" s="8">
        <v>550125</v>
      </c>
      <c r="I29" s="8">
        <v>1307998</v>
      </c>
      <c r="J29" s="8">
        <v>3142300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3142300</v>
      </c>
      <c r="X29" s="8">
        <v>-10940226</v>
      </c>
      <c r="Y29" s="8">
        <v>14082526</v>
      </c>
      <c r="Z29" s="2">
        <v>-128.72</v>
      </c>
      <c r="AA29" s="6">
        <v>67216868</v>
      </c>
    </row>
    <row r="30" spans="1:27" ht="13.5">
      <c r="A30" s="29" t="s">
        <v>56</v>
      </c>
      <c r="B30" s="28"/>
      <c r="C30" s="6">
        <v>1434574673</v>
      </c>
      <c r="D30" s="6">
        <v>0</v>
      </c>
      <c r="E30" s="7">
        <v>2227876431</v>
      </c>
      <c r="F30" s="8">
        <v>2227876431</v>
      </c>
      <c r="G30" s="8">
        <v>195471041</v>
      </c>
      <c r="H30" s="8">
        <v>169411212</v>
      </c>
      <c r="I30" s="8">
        <v>144680190</v>
      </c>
      <c r="J30" s="8">
        <v>509562443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509562443</v>
      </c>
      <c r="X30" s="8">
        <v>566196009</v>
      </c>
      <c r="Y30" s="8">
        <v>-56633566</v>
      </c>
      <c r="Z30" s="2">
        <v>-10</v>
      </c>
      <c r="AA30" s="6">
        <v>2227876431</v>
      </c>
    </row>
    <row r="31" spans="1:27" ht="13.5">
      <c r="A31" s="29" t="s">
        <v>57</v>
      </c>
      <c r="B31" s="28"/>
      <c r="C31" s="6">
        <v>265589421</v>
      </c>
      <c r="D31" s="6">
        <v>0</v>
      </c>
      <c r="E31" s="7">
        <v>393256799</v>
      </c>
      <c r="F31" s="8">
        <v>393256799</v>
      </c>
      <c r="G31" s="8">
        <v>5391451</v>
      </c>
      <c r="H31" s="8">
        <v>17531009</v>
      </c>
      <c r="I31" s="8">
        <v>22673522</v>
      </c>
      <c r="J31" s="8">
        <v>45595982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45595982</v>
      </c>
      <c r="X31" s="8">
        <v>86558809</v>
      </c>
      <c r="Y31" s="8">
        <v>-40962827</v>
      </c>
      <c r="Z31" s="2">
        <v>-47.32</v>
      </c>
      <c r="AA31" s="6">
        <v>393256799</v>
      </c>
    </row>
    <row r="32" spans="1:27" ht="13.5">
      <c r="A32" s="29" t="s">
        <v>58</v>
      </c>
      <c r="B32" s="28"/>
      <c r="C32" s="6">
        <v>197305497</v>
      </c>
      <c r="D32" s="6">
        <v>0</v>
      </c>
      <c r="E32" s="7">
        <v>446084130</v>
      </c>
      <c r="F32" s="8">
        <v>446084130</v>
      </c>
      <c r="G32" s="8">
        <v>21461915</v>
      </c>
      <c r="H32" s="8">
        <v>33482443</v>
      </c>
      <c r="I32" s="8">
        <v>37205799</v>
      </c>
      <c r="J32" s="8">
        <v>92150157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92150157</v>
      </c>
      <c r="X32" s="8">
        <v>95688013</v>
      </c>
      <c r="Y32" s="8">
        <v>-3537856</v>
      </c>
      <c r="Z32" s="2">
        <v>-3.7</v>
      </c>
      <c r="AA32" s="6">
        <v>446084130</v>
      </c>
    </row>
    <row r="33" spans="1:27" ht="13.5">
      <c r="A33" s="29" t="s">
        <v>59</v>
      </c>
      <c r="B33" s="28"/>
      <c r="C33" s="6">
        <v>37916387</v>
      </c>
      <c r="D33" s="6">
        <v>0</v>
      </c>
      <c r="E33" s="7">
        <v>74663428</v>
      </c>
      <c r="F33" s="8">
        <v>74663428</v>
      </c>
      <c r="G33" s="8">
        <v>4971605</v>
      </c>
      <c r="H33" s="8">
        <v>5198275</v>
      </c>
      <c r="I33" s="8">
        <v>7831034</v>
      </c>
      <c r="J33" s="8">
        <v>18000914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18000914</v>
      </c>
      <c r="X33" s="8">
        <v>19794293</v>
      </c>
      <c r="Y33" s="8">
        <v>-1793379</v>
      </c>
      <c r="Z33" s="2">
        <v>-9.06</v>
      </c>
      <c r="AA33" s="6">
        <v>74663428</v>
      </c>
    </row>
    <row r="34" spans="1:27" ht="13.5">
      <c r="A34" s="29" t="s">
        <v>60</v>
      </c>
      <c r="B34" s="28"/>
      <c r="C34" s="6">
        <v>1226777067</v>
      </c>
      <c r="D34" s="6">
        <v>0</v>
      </c>
      <c r="E34" s="7">
        <v>3153177515</v>
      </c>
      <c r="F34" s="8">
        <v>3153177515</v>
      </c>
      <c r="G34" s="8">
        <v>188787753</v>
      </c>
      <c r="H34" s="8">
        <v>179842396</v>
      </c>
      <c r="I34" s="8">
        <v>231570493</v>
      </c>
      <c r="J34" s="8">
        <v>600200642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600200642</v>
      </c>
      <c r="X34" s="8">
        <v>640393478</v>
      </c>
      <c r="Y34" s="8">
        <v>-40192836</v>
      </c>
      <c r="Z34" s="2">
        <v>-6.28</v>
      </c>
      <c r="AA34" s="6">
        <v>3153177515</v>
      </c>
    </row>
    <row r="35" spans="1:27" ht="13.5">
      <c r="A35" s="27" t="s">
        <v>61</v>
      </c>
      <c r="B35" s="33"/>
      <c r="C35" s="6">
        <v>3029645</v>
      </c>
      <c r="D35" s="6">
        <v>0</v>
      </c>
      <c r="E35" s="7">
        <v>75000</v>
      </c>
      <c r="F35" s="8">
        <v>75000</v>
      </c>
      <c r="G35" s="8">
        <v>6880598</v>
      </c>
      <c r="H35" s="8">
        <v>2147538</v>
      </c>
      <c r="I35" s="8">
        <v>2987100</v>
      </c>
      <c r="J35" s="8">
        <v>12015236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12015236</v>
      </c>
      <c r="X35" s="8">
        <v>0</v>
      </c>
      <c r="Y35" s="8">
        <v>12015236</v>
      </c>
      <c r="Z35" s="2">
        <v>0</v>
      </c>
      <c r="AA35" s="6">
        <v>75000</v>
      </c>
    </row>
    <row r="36" spans="1:27" ht="12.75">
      <c r="A36" s="44" t="s">
        <v>62</v>
      </c>
      <c r="B36" s="36"/>
      <c r="C36" s="37">
        <f aca="true" t="shared" si="1" ref="C36:Y36">SUM(C25:C35)</f>
        <v>6634616783</v>
      </c>
      <c r="D36" s="37">
        <f>SUM(D25:D35)</f>
        <v>0</v>
      </c>
      <c r="E36" s="38">
        <f t="shared" si="1"/>
        <v>12202675205</v>
      </c>
      <c r="F36" s="39">
        <f t="shared" si="1"/>
        <v>12202675205</v>
      </c>
      <c r="G36" s="39">
        <f t="shared" si="1"/>
        <v>794551644</v>
      </c>
      <c r="H36" s="39">
        <f t="shared" si="1"/>
        <v>761575070</v>
      </c>
      <c r="I36" s="39">
        <f t="shared" si="1"/>
        <v>812290679</v>
      </c>
      <c r="J36" s="39">
        <f t="shared" si="1"/>
        <v>2368417393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2368417393</v>
      </c>
      <c r="X36" s="39">
        <f t="shared" si="1"/>
        <v>2681423526</v>
      </c>
      <c r="Y36" s="39">
        <f t="shared" si="1"/>
        <v>-313006133</v>
      </c>
      <c r="Z36" s="40">
        <f>+IF(X36&lt;&gt;0,+(Y36/X36)*100,0)</f>
        <v>-11.673132944683502</v>
      </c>
      <c r="AA36" s="37">
        <f>SUM(AA25:AA35)</f>
        <v>12202675205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-924964650</v>
      </c>
      <c r="D38" s="50">
        <f>+D22-D36</f>
        <v>0</v>
      </c>
      <c r="E38" s="51">
        <f t="shared" si="2"/>
        <v>139459155</v>
      </c>
      <c r="F38" s="52">
        <f t="shared" si="2"/>
        <v>139459155</v>
      </c>
      <c r="G38" s="52">
        <f t="shared" si="2"/>
        <v>1428458127</v>
      </c>
      <c r="H38" s="52">
        <f t="shared" si="2"/>
        <v>-249215076</v>
      </c>
      <c r="I38" s="52">
        <f t="shared" si="2"/>
        <v>-281787361</v>
      </c>
      <c r="J38" s="52">
        <f t="shared" si="2"/>
        <v>897455690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897455690</v>
      </c>
      <c r="X38" s="52">
        <f>IF(F22=F36,0,X22-X36)</f>
        <v>1262474729</v>
      </c>
      <c r="Y38" s="52">
        <f t="shared" si="2"/>
        <v>-365019039</v>
      </c>
      <c r="Z38" s="53">
        <f>+IF(X38&lt;&gt;0,+(Y38/X38)*100,0)</f>
        <v>-28.912977869198997</v>
      </c>
      <c r="AA38" s="50">
        <f>+AA22-AA36</f>
        <v>139459155</v>
      </c>
    </row>
    <row r="39" spans="1:27" ht="13.5">
      <c r="A39" s="27" t="s">
        <v>64</v>
      </c>
      <c r="B39" s="33"/>
      <c r="C39" s="6">
        <v>1412048615</v>
      </c>
      <c r="D39" s="6">
        <v>0</v>
      </c>
      <c r="E39" s="7">
        <v>3359690500</v>
      </c>
      <c r="F39" s="8">
        <v>3359690500</v>
      </c>
      <c r="G39" s="8">
        <v>336361695</v>
      </c>
      <c r="H39" s="8">
        <v>31189317</v>
      </c>
      <c r="I39" s="8">
        <v>49542091</v>
      </c>
      <c r="J39" s="8">
        <v>417093103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417093103</v>
      </c>
      <c r="X39" s="8">
        <v>1196814606</v>
      </c>
      <c r="Y39" s="8">
        <v>-779721503</v>
      </c>
      <c r="Z39" s="2">
        <v>-65.15</v>
      </c>
      <c r="AA39" s="6">
        <v>3359690500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269050730</v>
      </c>
      <c r="D41" s="54">
        <v>0</v>
      </c>
      <c r="E41" s="7">
        <v>238408000</v>
      </c>
      <c r="F41" s="8">
        <v>238408000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44881000</v>
      </c>
      <c r="Y41" s="55">
        <v>-44881000</v>
      </c>
      <c r="Z41" s="56">
        <v>-100</v>
      </c>
      <c r="AA41" s="57">
        <v>238408000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756134695</v>
      </c>
      <c r="D42" s="59">
        <f>SUM(D38:D41)</f>
        <v>0</v>
      </c>
      <c r="E42" s="60">
        <f t="shared" si="3"/>
        <v>3737557655</v>
      </c>
      <c r="F42" s="61">
        <f t="shared" si="3"/>
        <v>3737557655</v>
      </c>
      <c r="G42" s="61">
        <f t="shared" si="3"/>
        <v>1764819822</v>
      </c>
      <c r="H42" s="61">
        <f t="shared" si="3"/>
        <v>-218025759</v>
      </c>
      <c r="I42" s="61">
        <f t="shared" si="3"/>
        <v>-232245270</v>
      </c>
      <c r="J42" s="61">
        <f t="shared" si="3"/>
        <v>1314548793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1314548793</v>
      </c>
      <c r="X42" s="61">
        <f t="shared" si="3"/>
        <v>2504170335</v>
      </c>
      <c r="Y42" s="61">
        <f t="shared" si="3"/>
        <v>-1189621542</v>
      </c>
      <c r="Z42" s="62">
        <f>+IF(X42&lt;&gt;0,+(Y42/X42)*100,0)</f>
        <v>-47.505615946848124</v>
      </c>
      <c r="AA42" s="59">
        <f>SUM(AA38:AA41)</f>
        <v>3737557655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756134695</v>
      </c>
      <c r="D44" s="67">
        <f>+D42-D43</f>
        <v>0</v>
      </c>
      <c r="E44" s="68">
        <f t="shared" si="4"/>
        <v>3737557655</v>
      </c>
      <c r="F44" s="69">
        <f t="shared" si="4"/>
        <v>3737557655</v>
      </c>
      <c r="G44" s="69">
        <f t="shared" si="4"/>
        <v>1764819822</v>
      </c>
      <c r="H44" s="69">
        <f t="shared" si="4"/>
        <v>-218025759</v>
      </c>
      <c r="I44" s="69">
        <f t="shared" si="4"/>
        <v>-232245270</v>
      </c>
      <c r="J44" s="69">
        <f t="shared" si="4"/>
        <v>1314548793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1314548793</v>
      </c>
      <c r="X44" s="69">
        <f t="shared" si="4"/>
        <v>2504170335</v>
      </c>
      <c r="Y44" s="69">
        <f t="shared" si="4"/>
        <v>-1189621542</v>
      </c>
      <c r="Z44" s="70">
        <f>+IF(X44&lt;&gt;0,+(Y44/X44)*100,0)</f>
        <v>-47.505615946848124</v>
      </c>
      <c r="AA44" s="67">
        <f>+AA42-AA43</f>
        <v>3737557655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756134695</v>
      </c>
      <c r="D46" s="59">
        <f>SUM(D44:D45)</f>
        <v>0</v>
      </c>
      <c r="E46" s="60">
        <f t="shared" si="5"/>
        <v>3737557655</v>
      </c>
      <c r="F46" s="61">
        <f t="shared" si="5"/>
        <v>3737557655</v>
      </c>
      <c r="G46" s="61">
        <f t="shared" si="5"/>
        <v>1764819822</v>
      </c>
      <c r="H46" s="61">
        <f t="shared" si="5"/>
        <v>-218025759</v>
      </c>
      <c r="I46" s="61">
        <f t="shared" si="5"/>
        <v>-232245270</v>
      </c>
      <c r="J46" s="61">
        <f t="shared" si="5"/>
        <v>1314548793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1314548793</v>
      </c>
      <c r="X46" s="61">
        <f t="shared" si="5"/>
        <v>2504170335</v>
      </c>
      <c r="Y46" s="61">
        <f t="shared" si="5"/>
        <v>-1189621542</v>
      </c>
      <c r="Z46" s="62">
        <f>+IF(X46&lt;&gt;0,+(Y46/X46)*100,0)</f>
        <v>-47.505615946848124</v>
      </c>
      <c r="AA46" s="59">
        <f>SUM(AA44:AA45)</f>
        <v>3737557655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-27504</v>
      </c>
      <c r="H47" s="8">
        <v>0</v>
      </c>
      <c r="I47" s="34">
        <v>-220688</v>
      </c>
      <c r="J47" s="8">
        <v>-248192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-248192</v>
      </c>
      <c r="X47" s="8">
        <v>0</v>
      </c>
      <c r="Y47" s="8">
        <v>-248192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756134695</v>
      </c>
      <c r="D48" s="75">
        <f>SUM(D46:D47)</f>
        <v>0</v>
      </c>
      <c r="E48" s="76">
        <f t="shared" si="6"/>
        <v>3737557655</v>
      </c>
      <c r="F48" s="77">
        <f t="shared" si="6"/>
        <v>3737557655</v>
      </c>
      <c r="G48" s="77">
        <f t="shared" si="6"/>
        <v>1764792318</v>
      </c>
      <c r="H48" s="78">
        <f t="shared" si="6"/>
        <v>-218025759</v>
      </c>
      <c r="I48" s="78">
        <f t="shared" si="6"/>
        <v>-232465958</v>
      </c>
      <c r="J48" s="78">
        <f t="shared" si="6"/>
        <v>1314300601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1314300601</v>
      </c>
      <c r="X48" s="78">
        <f t="shared" si="6"/>
        <v>2504170335</v>
      </c>
      <c r="Y48" s="78">
        <f t="shared" si="6"/>
        <v>-1189869734</v>
      </c>
      <c r="Z48" s="79">
        <f>+IF(X48&lt;&gt;0,+(Y48/X48)*100,0)</f>
        <v>-47.51552709372703</v>
      </c>
      <c r="AA48" s="80">
        <f>SUM(AA46:AA47)</f>
        <v>3737557655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57238528</v>
      </c>
      <c r="D5" s="6">
        <v>0</v>
      </c>
      <c r="E5" s="7">
        <v>70633500</v>
      </c>
      <c r="F5" s="8">
        <v>70633500</v>
      </c>
      <c r="G5" s="8">
        <v>5606009</v>
      </c>
      <c r="H5" s="8">
        <v>5679664</v>
      </c>
      <c r="I5" s="8">
        <v>5646863</v>
      </c>
      <c r="J5" s="8">
        <v>16932536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16932536</v>
      </c>
      <c r="X5" s="8">
        <v>17658375</v>
      </c>
      <c r="Y5" s="8">
        <v>-725839</v>
      </c>
      <c r="Z5" s="2">
        <v>-4.11</v>
      </c>
      <c r="AA5" s="6">
        <v>70633500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83081990</v>
      </c>
      <c r="D7" s="6">
        <v>0</v>
      </c>
      <c r="E7" s="7">
        <v>95327250</v>
      </c>
      <c r="F7" s="8">
        <v>95327250</v>
      </c>
      <c r="G7" s="8">
        <v>5531881</v>
      </c>
      <c r="H7" s="8">
        <v>9323703</v>
      </c>
      <c r="I7" s="8">
        <v>8218834</v>
      </c>
      <c r="J7" s="8">
        <v>23074418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23074418</v>
      </c>
      <c r="X7" s="8">
        <v>23831814</v>
      </c>
      <c r="Y7" s="8">
        <v>-757396</v>
      </c>
      <c r="Z7" s="2">
        <v>-3.18</v>
      </c>
      <c r="AA7" s="6">
        <v>95327250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10422375</v>
      </c>
      <c r="D10" s="6">
        <v>0</v>
      </c>
      <c r="E10" s="7">
        <v>11336516</v>
      </c>
      <c r="F10" s="30">
        <v>11336516</v>
      </c>
      <c r="G10" s="30">
        <v>960431</v>
      </c>
      <c r="H10" s="30">
        <v>962271</v>
      </c>
      <c r="I10" s="30">
        <v>956754</v>
      </c>
      <c r="J10" s="30">
        <v>2879456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2879456</v>
      </c>
      <c r="X10" s="30">
        <v>2834130</v>
      </c>
      <c r="Y10" s="30">
        <v>45326</v>
      </c>
      <c r="Z10" s="31">
        <v>1.6</v>
      </c>
      <c r="AA10" s="32">
        <v>11336516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227989</v>
      </c>
      <c r="D12" s="6">
        <v>0</v>
      </c>
      <c r="E12" s="7">
        <v>330250</v>
      </c>
      <c r="F12" s="8">
        <v>330250</v>
      </c>
      <c r="G12" s="8">
        <v>13219</v>
      </c>
      <c r="H12" s="8">
        <v>74385</v>
      </c>
      <c r="I12" s="8">
        <v>18807</v>
      </c>
      <c r="J12" s="8">
        <v>106411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106411</v>
      </c>
      <c r="X12" s="8">
        <v>82563</v>
      </c>
      <c r="Y12" s="8">
        <v>23848</v>
      </c>
      <c r="Z12" s="2">
        <v>28.88</v>
      </c>
      <c r="AA12" s="6">
        <v>330250</v>
      </c>
    </row>
    <row r="13" spans="1:27" ht="13.5">
      <c r="A13" s="27" t="s">
        <v>40</v>
      </c>
      <c r="B13" s="33"/>
      <c r="C13" s="6">
        <v>358652</v>
      </c>
      <c r="D13" s="6">
        <v>0</v>
      </c>
      <c r="E13" s="7">
        <v>260000</v>
      </c>
      <c r="F13" s="8">
        <v>260000</v>
      </c>
      <c r="G13" s="8">
        <v>74874</v>
      </c>
      <c r="H13" s="8">
        <v>56071</v>
      </c>
      <c r="I13" s="8">
        <v>25486</v>
      </c>
      <c r="J13" s="8">
        <v>156431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156431</v>
      </c>
      <c r="X13" s="8">
        <v>65001</v>
      </c>
      <c r="Y13" s="8">
        <v>91430</v>
      </c>
      <c r="Z13" s="2">
        <v>140.66</v>
      </c>
      <c r="AA13" s="6">
        <v>260000</v>
      </c>
    </row>
    <row r="14" spans="1:27" ht="13.5">
      <c r="A14" s="27" t="s">
        <v>41</v>
      </c>
      <c r="B14" s="33"/>
      <c r="C14" s="6">
        <v>55540983</v>
      </c>
      <c r="D14" s="6">
        <v>0</v>
      </c>
      <c r="E14" s="7">
        <v>74643508</v>
      </c>
      <c r="F14" s="8">
        <v>74643508</v>
      </c>
      <c r="G14" s="8">
        <v>5610095</v>
      </c>
      <c r="H14" s="8">
        <v>5867531</v>
      </c>
      <c r="I14" s="8">
        <v>5677918</v>
      </c>
      <c r="J14" s="8">
        <v>17155544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17155544</v>
      </c>
      <c r="X14" s="8">
        <v>18660876</v>
      </c>
      <c r="Y14" s="8">
        <v>-1505332</v>
      </c>
      <c r="Z14" s="2">
        <v>-8.07</v>
      </c>
      <c r="AA14" s="6">
        <v>74643508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2500</v>
      </c>
      <c r="F15" s="8">
        <v>2500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624</v>
      </c>
      <c r="Y15" s="8">
        <v>-624</v>
      </c>
      <c r="Z15" s="2">
        <v>-100</v>
      </c>
      <c r="AA15" s="6">
        <v>2500</v>
      </c>
    </row>
    <row r="16" spans="1:27" ht="13.5">
      <c r="A16" s="27" t="s">
        <v>43</v>
      </c>
      <c r="B16" s="33"/>
      <c r="C16" s="6">
        <v>2826165</v>
      </c>
      <c r="D16" s="6">
        <v>0</v>
      </c>
      <c r="E16" s="7">
        <v>2600000</v>
      </c>
      <c r="F16" s="8">
        <v>2600000</v>
      </c>
      <c r="G16" s="8">
        <v>0</v>
      </c>
      <c r="H16" s="8">
        <v>0</v>
      </c>
      <c r="I16" s="8">
        <v>269000</v>
      </c>
      <c r="J16" s="8">
        <v>269000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269000</v>
      </c>
      <c r="X16" s="8">
        <v>650001</v>
      </c>
      <c r="Y16" s="8">
        <v>-381001</v>
      </c>
      <c r="Z16" s="2">
        <v>-58.62</v>
      </c>
      <c r="AA16" s="6">
        <v>2600000</v>
      </c>
    </row>
    <row r="17" spans="1:27" ht="13.5">
      <c r="A17" s="27" t="s">
        <v>44</v>
      </c>
      <c r="B17" s="33"/>
      <c r="C17" s="6">
        <v>3121311</v>
      </c>
      <c r="D17" s="6">
        <v>0</v>
      </c>
      <c r="E17" s="7">
        <v>9020744</v>
      </c>
      <c r="F17" s="8">
        <v>9020744</v>
      </c>
      <c r="G17" s="8">
        <v>377216</v>
      </c>
      <c r="H17" s="8">
        <v>2126926</v>
      </c>
      <c r="I17" s="8">
        <v>1058919</v>
      </c>
      <c r="J17" s="8">
        <v>3563061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3563061</v>
      </c>
      <c r="X17" s="8">
        <v>2255187</v>
      </c>
      <c r="Y17" s="8">
        <v>1307874</v>
      </c>
      <c r="Z17" s="2">
        <v>57.99</v>
      </c>
      <c r="AA17" s="6">
        <v>9020744</v>
      </c>
    </row>
    <row r="18" spans="1:27" ht="13.5">
      <c r="A18" s="29" t="s">
        <v>45</v>
      </c>
      <c r="B18" s="28"/>
      <c r="C18" s="6">
        <v>9665397</v>
      </c>
      <c r="D18" s="6">
        <v>0</v>
      </c>
      <c r="E18" s="7">
        <v>2255186</v>
      </c>
      <c r="F18" s="8">
        <v>2255186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563796</v>
      </c>
      <c r="Y18" s="8">
        <v>-563796</v>
      </c>
      <c r="Z18" s="2">
        <v>-100</v>
      </c>
      <c r="AA18" s="6">
        <v>2255186</v>
      </c>
    </row>
    <row r="19" spans="1:27" ht="13.5">
      <c r="A19" s="27" t="s">
        <v>46</v>
      </c>
      <c r="B19" s="33"/>
      <c r="C19" s="6">
        <v>73625539</v>
      </c>
      <c r="D19" s="6">
        <v>0</v>
      </c>
      <c r="E19" s="7">
        <v>88490350</v>
      </c>
      <c r="F19" s="8">
        <v>88490350</v>
      </c>
      <c r="G19" s="8">
        <v>33014559</v>
      </c>
      <c r="H19" s="8">
        <v>891965</v>
      </c>
      <c r="I19" s="8">
        <v>48000</v>
      </c>
      <c r="J19" s="8">
        <v>33954524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33954524</v>
      </c>
      <c r="X19" s="8">
        <v>22122588</v>
      </c>
      <c r="Y19" s="8">
        <v>11831936</v>
      </c>
      <c r="Z19" s="2">
        <v>53.48</v>
      </c>
      <c r="AA19" s="6">
        <v>88490350</v>
      </c>
    </row>
    <row r="20" spans="1:27" ht="13.5">
      <c r="A20" s="27" t="s">
        <v>47</v>
      </c>
      <c r="B20" s="33"/>
      <c r="C20" s="6">
        <v>2290589</v>
      </c>
      <c r="D20" s="6">
        <v>0</v>
      </c>
      <c r="E20" s="7">
        <v>1351509</v>
      </c>
      <c r="F20" s="30">
        <v>1351509</v>
      </c>
      <c r="G20" s="30">
        <v>12061</v>
      </c>
      <c r="H20" s="30">
        <v>155155</v>
      </c>
      <c r="I20" s="30">
        <v>193389</v>
      </c>
      <c r="J20" s="30">
        <v>360605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360605</v>
      </c>
      <c r="X20" s="30">
        <v>337878</v>
      </c>
      <c r="Y20" s="30">
        <v>22727</v>
      </c>
      <c r="Z20" s="31">
        <v>6.73</v>
      </c>
      <c r="AA20" s="32">
        <v>1351509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298399518</v>
      </c>
      <c r="D22" s="37">
        <f>SUM(D5:D21)</f>
        <v>0</v>
      </c>
      <c r="E22" s="38">
        <f t="shared" si="0"/>
        <v>356251313</v>
      </c>
      <c r="F22" s="39">
        <f t="shared" si="0"/>
        <v>356251313</v>
      </c>
      <c r="G22" s="39">
        <f t="shared" si="0"/>
        <v>51200345</v>
      </c>
      <c r="H22" s="39">
        <f t="shared" si="0"/>
        <v>25137671</v>
      </c>
      <c r="I22" s="39">
        <f t="shared" si="0"/>
        <v>22113970</v>
      </c>
      <c r="J22" s="39">
        <f t="shared" si="0"/>
        <v>98451986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98451986</v>
      </c>
      <c r="X22" s="39">
        <f t="shared" si="0"/>
        <v>89062833</v>
      </c>
      <c r="Y22" s="39">
        <f t="shared" si="0"/>
        <v>9389153</v>
      </c>
      <c r="Z22" s="40">
        <f>+IF(X22&lt;&gt;0,+(Y22/X22)*100,0)</f>
        <v>10.542167460583698</v>
      </c>
      <c r="AA22" s="37">
        <f>SUM(AA5:AA21)</f>
        <v>356251313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94191668</v>
      </c>
      <c r="D25" s="6">
        <v>0</v>
      </c>
      <c r="E25" s="7">
        <v>118379190</v>
      </c>
      <c r="F25" s="8">
        <v>118379190</v>
      </c>
      <c r="G25" s="8">
        <v>8850687</v>
      </c>
      <c r="H25" s="8">
        <v>8486122</v>
      </c>
      <c r="I25" s="8">
        <v>8037008</v>
      </c>
      <c r="J25" s="8">
        <v>25373817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25373817</v>
      </c>
      <c r="X25" s="8">
        <v>29594799</v>
      </c>
      <c r="Y25" s="8">
        <v>-4220982</v>
      </c>
      <c r="Z25" s="2">
        <v>-14.26</v>
      </c>
      <c r="AA25" s="6">
        <v>118379190</v>
      </c>
    </row>
    <row r="26" spans="1:27" ht="13.5">
      <c r="A26" s="29" t="s">
        <v>52</v>
      </c>
      <c r="B26" s="28"/>
      <c r="C26" s="6">
        <v>10492170</v>
      </c>
      <c r="D26" s="6">
        <v>0</v>
      </c>
      <c r="E26" s="7">
        <v>12855439</v>
      </c>
      <c r="F26" s="8">
        <v>12855439</v>
      </c>
      <c r="G26" s="8">
        <v>1036014</v>
      </c>
      <c r="H26" s="8">
        <v>1052505</v>
      </c>
      <c r="I26" s="8">
        <v>1189967</v>
      </c>
      <c r="J26" s="8">
        <v>3278486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3278486</v>
      </c>
      <c r="X26" s="8">
        <v>3213861</v>
      </c>
      <c r="Y26" s="8">
        <v>64625</v>
      </c>
      <c r="Z26" s="2">
        <v>2.01</v>
      </c>
      <c r="AA26" s="6">
        <v>12855439</v>
      </c>
    </row>
    <row r="27" spans="1:27" ht="13.5">
      <c r="A27" s="29" t="s">
        <v>53</v>
      </c>
      <c r="B27" s="28"/>
      <c r="C27" s="6">
        <v>2690981</v>
      </c>
      <c r="D27" s="6">
        <v>0</v>
      </c>
      <c r="E27" s="7">
        <v>31558321</v>
      </c>
      <c r="F27" s="8">
        <v>31558321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7889580</v>
      </c>
      <c r="Y27" s="8">
        <v>-7889580</v>
      </c>
      <c r="Z27" s="2">
        <v>-100</v>
      </c>
      <c r="AA27" s="6">
        <v>31558321</v>
      </c>
    </row>
    <row r="28" spans="1:27" ht="13.5">
      <c r="A28" s="29" t="s">
        <v>54</v>
      </c>
      <c r="B28" s="28"/>
      <c r="C28" s="6">
        <v>61009541</v>
      </c>
      <c r="D28" s="6">
        <v>0</v>
      </c>
      <c r="E28" s="7">
        <v>74909000</v>
      </c>
      <c r="F28" s="8">
        <v>74909000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18727251</v>
      </c>
      <c r="Y28" s="8">
        <v>-18727251</v>
      </c>
      <c r="Z28" s="2">
        <v>-100</v>
      </c>
      <c r="AA28" s="6">
        <v>74909000</v>
      </c>
    </row>
    <row r="29" spans="1:27" ht="13.5">
      <c r="A29" s="29" t="s">
        <v>55</v>
      </c>
      <c r="B29" s="28"/>
      <c r="C29" s="6">
        <v>127595</v>
      </c>
      <c r="D29" s="6">
        <v>0</v>
      </c>
      <c r="E29" s="7">
        <v>847503</v>
      </c>
      <c r="F29" s="8">
        <v>847503</v>
      </c>
      <c r="G29" s="8">
        <v>0</v>
      </c>
      <c r="H29" s="8">
        <v>86028</v>
      </c>
      <c r="I29" s="8">
        <v>97878</v>
      </c>
      <c r="J29" s="8">
        <v>183906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183906</v>
      </c>
      <c r="X29" s="8">
        <v>211875</v>
      </c>
      <c r="Y29" s="8">
        <v>-27969</v>
      </c>
      <c r="Z29" s="2">
        <v>-13.2</v>
      </c>
      <c r="AA29" s="6">
        <v>847503</v>
      </c>
    </row>
    <row r="30" spans="1:27" ht="13.5">
      <c r="A30" s="29" t="s">
        <v>56</v>
      </c>
      <c r="B30" s="28"/>
      <c r="C30" s="6">
        <v>67501132</v>
      </c>
      <c r="D30" s="6">
        <v>0</v>
      </c>
      <c r="E30" s="7">
        <v>82573300</v>
      </c>
      <c r="F30" s="8">
        <v>82573300</v>
      </c>
      <c r="G30" s="8">
        <v>7894737</v>
      </c>
      <c r="H30" s="8">
        <v>3472030</v>
      </c>
      <c r="I30" s="8">
        <v>3771930</v>
      </c>
      <c r="J30" s="8">
        <v>15138697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15138697</v>
      </c>
      <c r="X30" s="8">
        <v>20643324</v>
      </c>
      <c r="Y30" s="8">
        <v>-5504627</v>
      </c>
      <c r="Z30" s="2">
        <v>-26.67</v>
      </c>
      <c r="AA30" s="6">
        <v>82573300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26056366</v>
      </c>
      <c r="D32" s="6">
        <v>0</v>
      </c>
      <c r="E32" s="7">
        <v>45536273</v>
      </c>
      <c r="F32" s="8">
        <v>45536273</v>
      </c>
      <c r="G32" s="8">
        <v>2677665</v>
      </c>
      <c r="H32" s="8">
        <v>2525740</v>
      </c>
      <c r="I32" s="8">
        <v>3479893</v>
      </c>
      <c r="J32" s="8">
        <v>8683298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8683298</v>
      </c>
      <c r="X32" s="8">
        <v>11384068</v>
      </c>
      <c r="Y32" s="8">
        <v>-2700770</v>
      </c>
      <c r="Z32" s="2">
        <v>-23.72</v>
      </c>
      <c r="AA32" s="6">
        <v>45536273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70426677</v>
      </c>
      <c r="D34" s="6">
        <v>0</v>
      </c>
      <c r="E34" s="7">
        <v>72159605</v>
      </c>
      <c r="F34" s="8">
        <v>72159605</v>
      </c>
      <c r="G34" s="8">
        <v>5077445</v>
      </c>
      <c r="H34" s="8">
        <v>3991117</v>
      </c>
      <c r="I34" s="8">
        <v>5281505</v>
      </c>
      <c r="J34" s="8">
        <v>14350067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14350067</v>
      </c>
      <c r="X34" s="8">
        <v>18039903</v>
      </c>
      <c r="Y34" s="8">
        <v>-3689836</v>
      </c>
      <c r="Z34" s="2">
        <v>-20.45</v>
      </c>
      <c r="AA34" s="6">
        <v>72159605</v>
      </c>
    </row>
    <row r="35" spans="1:27" ht="13.5">
      <c r="A35" s="27" t="s">
        <v>61</v>
      </c>
      <c r="B35" s="33"/>
      <c r="C35" s="6">
        <v>-30330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332465800</v>
      </c>
      <c r="D36" s="37">
        <f>SUM(D25:D35)</f>
        <v>0</v>
      </c>
      <c r="E36" s="38">
        <f t="shared" si="1"/>
        <v>438818631</v>
      </c>
      <c r="F36" s="39">
        <f t="shared" si="1"/>
        <v>438818631</v>
      </c>
      <c r="G36" s="39">
        <f t="shared" si="1"/>
        <v>25536548</v>
      </c>
      <c r="H36" s="39">
        <f t="shared" si="1"/>
        <v>19613542</v>
      </c>
      <c r="I36" s="39">
        <f t="shared" si="1"/>
        <v>21858181</v>
      </c>
      <c r="J36" s="39">
        <f t="shared" si="1"/>
        <v>67008271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67008271</v>
      </c>
      <c r="X36" s="39">
        <f t="shared" si="1"/>
        <v>109704661</v>
      </c>
      <c r="Y36" s="39">
        <f t="shared" si="1"/>
        <v>-42696390</v>
      </c>
      <c r="Z36" s="40">
        <f>+IF(X36&lt;&gt;0,+(Y36/X36)*100,0)</f>
        <v>-38.91939468278381</v>
      </c>
      <c r="AA36" s="37">
        <f>SUM(AA25:AA35)</f>
        <v>438818631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-34066282</v>
      </c>
      <c r="D38" s="50">
        <f>+D22-D36</f>
        <v>0</v>
      </c>
      <c r="E38" s="51">
        <f t="shared" si="2"/>
        <v>-82567318</v>
      </c>
      <c r="F38" s="52">
        <f t="shared" si="2"/>
        <v>-82567318</v>
      </c>
      <c r="G38" s="52">
        <f t="shared" si="2"/>
        <v>25663797</v>
      </c>
      <c r="H38" s="52">
        <f t="shared" si="2"/>
        <v>5524129</v>
      </c>
      <c r="I38" s="52">
        <f t="shared" si="2"/>
        <v>255789</v>
      </c>
      <c r="J38" s="52">
        <f t="shared" si="2"/>
        <v>31443715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31443715</v>
      </c>
      <c r="X38" s="52">
        <f>IF(F22=F36,0,X22-X36)</f>
        <v>-20641828</v>
      </c>
      <c r="Y38" s="52">
        <f t="shared" si="2"/>
        <v>52085543</v>
      </c>
      <c r="Z38" s="53">
        <f>+IF(X38&lt;&gt;0,+(Y38/X38)*100,0)</f>
        <v>-252.33008917621055</v>
      </c>
      <c r="AA38" s="50">
        <f>+AA22-AA36</f>
        <v>-82567318</v>
      </c>
    </row>
    <row r="39" spans="1:27" ht="13.5">
      <c r="A39" s="27" t="s">
        <v>64</v>
      </c>
      <c r="B39" s="33"/>
      <c r="C39" s="6">
        <v>31537407</v>
      </c>
      <c r="D39" s="6">
        <v>0</v>
      </c>
      <c r="E39" s="7">
        <v>37278650</v>
      </c>
      <c r="F39" s="8">
        <v>37278650</v>
      </c>
      <c r="G39" s="8">
        <v>10830539</v>
      </c>
      <c r="H39" s="8">
        <v>3780527</v>
      </c>
      <c r="I39" s="8">
        <v>3661153</v>
      </c>
      <c r="J39" s="8">
        <v>18272219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18272219</v>
      </c>
      <c r="X39" s="8">
        <v>9319662</v>
      </c>
      <c r="Y39" s="8">
        <v>8952557</v>
      </c>
      <c r="Z39" s="2">
        <v>96.06</v>
      </c>
      <c r="AA39" s="6">
        <v>37278650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-2528875</v>
      </c>
      <c r="D42" s="59">
        <f>SUM(D38:D41)</f>
        <v>0</v>
      </c>
      <c r="E42" s="60">
        <f t="shared" si="3"/>
        <v>-45288668</v>
      </c>
      <c r="F42" s="61">
        <f t="shared" si="3"/>
        <v>-45288668</v>
      </c>
      <c r="G42" s="61">
        <f t="shared" si="3"/>
        <v>36494336</v>
      </c>
      <c r="H42" s="61">
        <f t="shared" si="3"/>
        <v>9304656</v>
      </c>
      <c r="I42" s="61">
        <f t="shared" si="3"/>
        <v>3916942</v>
      </c>
      <c r="J42" s="61">
        <f t="shared" si="3"/>
        <v>49715934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49715934</v>
      </c>
      <c r="X42" s="61">
        <f t="shared" si="3"/>
        <v>-11322166</v>
      </c>
      <c r="Y42" s="61">
        <f t="shared" si="3"/>
        <v>61038100</v>
      </c>
      <c r="Z42" s="62">
        <f>+IF(X42&lt;&gt;0,+(Y42/X42)*100,0)</f>
        <v>-539.10267699661</v>
      </c>
      <c r="AA42" s="59">
        <f>SUM(AA38:AA41)</f>
        <v>-45288668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-2528875</v>
      </c>
      <c r="D44" s="67">
        <f>+D42-D43</f>
        <v>0</v>
      </c>
      <c r="E44" s="68">
        <f t="shared" si="4"/>
        <v>-45288668</v>
      </c>
      <c r="F44" s="69">
        <f t="shared" si="4"/>
        <v>-45288668</v>
      </c>
      <c r="G44" s="69">
        <f t="shared" si="4"/>
        <v>36494336</v>
      </c>
      <c r="H44" s="69">
        <f t="shared" si="4"/>
        <v>9304656</v>
      </c>
      <c r="I44" s="69">
        <f t="shared" si="4"/>
        <v>3916942</v>
      </c>
      <c r="J44" s="69">
        <f t="shared" si="4"/>
        <v>49715934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49715934</v>
      </c>
      <c r="X44" s="69">
        <f t="shared" si="4"/>
        <v>-11322166</v>
      </c>
      <c r="Y44" s="69">
        <f t="shared" si="4"/>
        <v>61038100</v>
      </c>
      <c r="Z44" s="70">
        <f>+IF(X44&lt;&gt;0,+(Y44/X44)*100,0)</f>
        <v>-539.10267699661</v>
      </c>
      <c r="AA44" s="67">
        <f>+AA42-AA43</f>
        <v>-45288668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-2528875</v>
      </c>
      <c r="D46" s="59">
        <f>SUM(D44:D45)</f>
        <v>0</v>
      </c>
      <c r="E46" s="60">
        <f t="shared" si="5"/>
        <v>-45288668</v>
      </c>
      <c r="F46" s="61">
        <f t="shared" si="5"/>
        <v>-45288668</v>
      </c>
      <c r="G46" s="61">
        <f t="shared" si="5"/>
        <v>36494336</v>
      </c>
      <c r="H46" s="61">
        <f t="shared" si="5"/>
        <v>9304656</v>
      </c>
      <c r="I46" s="61">
        <f t="shared" si="5"/>
        <v>3916942</v>
      </c>
      <c r="J46" s="61">
        <f t="shared" si="5"/>
        <v>49715934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49715934</v>
      </c>
      <c r="X46" s="61">
        <f t="shared" si="5"/>
        <v>-11322166</v>
      </c>
      <c r="Y46" s="61">
        <f t="shared" si="5"/>
        <v>61038100</v>
      </c>
      <c r="Z46" s="62">
        <f>+IF(X46&lt;&gt;0,+(Y46/X46)*100,0)</f>
        <v>-539.10267699661</v>
      </c>
      <c r="AA46" s="59">
        <f>SUM(AA44:AA45)</f>
        <v>-45288668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-2528875</v>
      </c>
      <c r="D48" s="75">
        <f>SUM(D46:D47)</f>
        <v>0</v>
      </c>
      <c r="E48" s="76">
        <f t="shared" si="6"/>
        <v>-45288668</v>
      </c>
      <c r="F48" s="77">
        <f t="shared" si="6"/>
        <v>-45288668</v>
      </c>
      <c r="G48" s="77">
        <f t="shared" si="6"/>
        <v>36494336</v>
      </c>
      <c r="H48" s="78">
        <f t="shared" si="6"/>
        <v>9304656</v>
      </c>
      <c r="I48" s="78">
        <f t="shared" si="6"/>
        <v>3916942</v>
      </c>
      <c r="J48" s="78">
        <f t="shared" si="6"/>
        <v>49715934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49715934</v>
      </c>
      <c r="X48" s="78">
        <f t="shared" si="6"/>
        <v>-11322166</v>
      </c>
      <c r="Y48" s="78">
        <f t="shared" si="6"/>
        <v>61038100</v>
      </c>
      <c r="Z48" s="79">
        <f>+IF(X48&lt;&gt;0,+(Y48/X48)*100,0)</f>
        <v>-539.10267699661</v>
      </c>
      <c r="AA48" s="80">
        <f>SUM(AA46:AA47)</f>
        <v>-45288668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13393944</v>
      </c>
      <c r="F5" s="8">
        <v>13393944</v>
      </c>
      <c r="G5" s="8">
        <v>1076083</v>
      </c>
      <c r="H5" s="8">
        <v>2304756</v>
      </c>
      <c r="I5" s="8">
        <v>2299262</v>
      </c>
      <c r="J5" s="8">
        <v>5680101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5680101</v>
      </c>
      <c r="X5" s="8">
        <v>3777092</v>
      </c>
      <c r="Y5" s="8">
        <v>1903009</v>
      </c>
      <c r="Z5" s="2">
        <v>50.38</v>
      </c>
      <c r="AA5" s="6">
        <v>13393944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2655000</v>
      </c>
      <c r="F10" s="30">
        <v>2655000</v>
      </c>
      <c r="G10" s="30">
        <v>0</v>
      </c>
      <c r="H10" s="30">
        <v>347768</v>
      </c>
      <c r="I10" s="30">
        <v>243752</v>
      </c>
      <c r="J10" s="30">
        <v>591520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591520</v>
      </c>
      <c r="X10" s="30">
        <v>748710</v>
      </c>
      <c r="Y10" s="30">
        <v>-157190</v>
      </c>
      <c r="Z10" s="31">
        <v>-20.99</v>
      </c>
      <c r="AA10" s="32">
        <v>2655000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364657</v>
      </c>
      <c r="F12" s="8">
        <v>364657</v>
      </c>
      <c r="G12" s="8">
        <v>22525</v>
      </c>
      <c r="H12" s="8">
        <v>19802</v>
      </c>
      <c r="I12" s="8">
        <v>19802</v>
      </c>
      <c r="J12" s="8">
        <v>62129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62129</v>
      </c>
      <c r="X12" s="8">
        <v>102833</v>
      </c>
      <c r="Y12" s="8">
        <v>-40704</v>
      </c>
      <c r="Z12" s="2">
        <v>-39.58</v>
      </c>
      <c r="AA12" s="6">
        <v>364657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1500000</v>
      </c>
      <c r="F13" s="8">
        <v>1500000</v>
      </c>
      <c r="G13" s="8">
        <v>0</v>
      </c>
      <c r="H13" s="8">
        <v>0</v>
      </c>
      <c r="I13" s="8">
        <v>619918</v>
      </c>
      <c r="J13" s="8">
        <v>619918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619918</v>
      </c>
      <c r="X13" s="8">
        <v>374356</v>
      </c>
      <c r="Y13" s="8">
        <v>245562</v>
      </c>
      <c r="Z13" s="2">
        <v>65.6</v>
      </c>
      <c r="AA13" s="6">
        <v>1500000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125000</v>
      </c>
      <c r="F14" s="8">
        <v>125000</v>
      </c>
      <c r="G14" s="8">
        <v>33837</v>
      </c>
      <c r="H14" s="8">
        <v>0</v>
      </c>
      <c r="I14" s="8">
        <v>18482</v>
      </c>
      <c r="J14" s="8">
        <v>52319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52319</v>
      </c>
      <c r="X14" s="8">
        <v>33805</v>
      </c>
      <c r="Y14" s="8">
        <v>18514</v>
      </c>
      <c r="Z14" s="2">
        <v>54.77</v>
      </c>
      <c r="AA14" s="6">
        <v>125000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220000</v>
      </c>
      <c r="F16" s="8">
        <v>220000</v>
      </c>
      <c r="G16" s="8">
        <v>20725</v>
      </c>
      <c r="H16" s="8">
        <v>18650</v>
      </c>
      <c r="I16" s="8">
        <v>15350</v>
      </c>
      <c r="J16" s="8">
        <v>54725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54725</v>
      </c>
      <c r="X16" s="8">
        <v>62040</v>
      </c>
      <c r="Y16" s="8">
        <v>-7315</v>
      </c>
      <c r="Z16" s="2">
        <v>-11.79</v>
      </c>
      <c r="AA16" s="6">
        <v>220000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2867400</v>
      </c>
      <c r="F17" s="8">
        <v>2867400</v>
      </c>
      <c r="G17" s="8">
        <v>0</v>
      </c>
      <c r="H17" s="8">
        <v>207790</v>
      </c>
      <c r="I17" s="8">
        <v>194029</v>
      </c>
      <c r="J17" s="8">
        <v>401819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401819</v>
      </c>
      <c r="X17" s="8">
        <v>648043</v>
      </c>
      <c r="Y17" s="8">
        <v>-246224</v>
      </c>
      <c r="Z17" s="2">
        <v>-38</v>
      </c>
      <c r="AA17" s="6">
        <v>2867400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851567</v>
      </c>
      <c r="F18" s="8">
        <v>851567</v>
      </c>
      <c r="G18" s="8">
        <v>392904</v>
      </c>
      <c r="H18" s="8">
        <v>88971</v>
      </c>
      <c r="I18" s="8">
        <v>-10181</v>
      </c>
      <c r="J18" s="8">
        <v>471694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471694</v>
      </c>
      <c r="X18" s="8">
        <v>218043</v>
      </c>
      <c r="Y18" s="8">
        <v>253651</v>
      </c>
      <c r="Z18" s="2">
        <v>116.33</v>
      </c>
      <c r="AA18" s="6">
        <v>851567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77054000</v>
      </c>
      <c r="F19" s="8">
        <v>77054000</v>
      </c>
      <c r="G19" s="8">
        <v>28525132</v>
      </c>
      <c r="H19" s="8">
        <v>488804</v>
      </c>
      <c r="I19" s="8">
        <v>405869</v>
      </c>
      <c r="J19" s="8">
        <v>29419805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29419805</v>
      </c>
      <c r="X19" s="8">
        <v>33950178</v>
      </c>
      <c r="Y19" s="8">
        <v>-4530373</v>
      </c>
      <c r="Z19" s="2">
        <v>-13.34</v>
      </c>
      <c r="AA19" s="6">
        <v>77054000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1060247</v>
      </c>
      <c r="F20" s="30">
        <v>1060247</v>
      </c>
      <c r="G20" s="30">
        <v>275872</v>
      </c>
      <c r="H20" s="30">
        <v>70611</v>
      </c>
      <c r="I20" s="30">
        <v>155202</v>
      </c>
      <c r="J20" s="30">
        <v>501685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501685</v>
      </c>
      <c r="X20" s="30">
        <v>240622</v>
      </c>
      <c r="Y20" s="30">
        <v>261063</v>
      </c>
      <c r="Z20" s="31">
        <v>108.5</v>
      </c>
      <c r="AA20" s="32">
        <v>1060247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2075000</v>
      </c>
      <c r="F21" s="8">
        <v>2075000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2075000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102166815</v>
      </c>
      <c r="F22" s="39">
        <f t="shared" si="0"/>
        <v>102166815</v>
      </c>
      <c r="G22" s="39">
        <f t="shared" si="0"/>
        <v>30347078</v>
      </c>
      <c r="H22" s="39">
        <f t="shared" si="0"/>
        <v>3547152</v>
      </c>
      <c r="I22" s="39">
        <f t="shared" si="0"/>
        <v>3961485</v>
      </c>
      <c r="J22" s="39">
        <f t="shared" si="0"/>
        <v>37855715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37855715</v>
      </c>
      <c r="X22" s="39">
        <f t="shared" si="0"/>
        <v>40155722</v>
      </c>
      <c r="Y22" s="39">
        <f t="shared" si="0"/>
        <v>-2300007</v>
      </c>
      <c r="Z22" s="40">
        <f>+IF(X22&lt;&gt;0,+(Y22/X22)*100,0)</f>
        <v>-5.727719202757704</v>
      </c>
      <c r="AA22" s="37">
        <f>SUM(AA5:AA21)</f>
        <v>102166815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43045251</v>
      </c>
      <c r="F25" s="8">
        <v>43045251</v>
      </c>
      <c r="G25" s="8">
        <v>3260588</v>
      </c>
      <c r="H25" s="8">
        <v>2811469</v>
      </c>
      <c r="I25" s="8">
        <v>2706677</v>
      </c>
      <c r="J25" s="8">
        <v>8778734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8778734</v>
      </c>
      <c r="X25" s="8">
        <v>11976329</v>
      </c>
      <c r="Y25" s="8">
        <v>-3197595</v>
      </c>
      <c r="Z25" s="2">
        <v>-26.7</v>
      </c>
      <c r="AA25" s="6">
        <v>43045251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8522116</v>
      </c>
      <c r="F26" s="8">
        <v>8522116</v>
      </c>
      <c r="G26" s="8">
        <v>627476</v>
      </c>
      <c r="H26" s="8">
        <v>627491</v>
      </c>
      <c r="I26" s="8">
        <v>627490</v>
      </c>
      <c r="J26" s="8">
        <v>1882457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1882457</v>
      </c>
      <c r="X26" s="8">
        <v>2403237</v>
      </c>
      <c r="Y26" s="8">
        <v>-520780</v>
      </c>
      <c r="Z26" s="2">
        <v>-21.67</v>
      </c>
      <c r="AA26" s="6">
        <v>8522116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3700000</v>
      </c>
      <c r="F27" s="8">
        <v>3700000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1043400</v>
      </c>
      <c r="Y27" s="8">
        <v>-1043400</v>
      </c>
      <c r="Z27" s="2">
        <v>-100</v>
      </c>
      <c r="AA27" s="6">
        <v>3700000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33000000</v>
      </c>
      <c r="F28" s="8">
        <v>33000000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9306000</v>
      </c>
      <c r="Y28" s="8">
        <v>-9306000</v>
      </c>
      <c r="Z28" s="2">
        <v>-100</v>
      </c>
      <c r="AA28" s="6">
        <v>33000000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78000</v>
      </c>
      <c r="F29" s="8">
        <v>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21996</v>
      </c>
      <c r="Y29" s="8">
        <v>-21996</v>
      </c>
      <c r="Z29" s="2">
        <v>-100</v>
      </c>
      <c r="AA29" s="6">
        <v>78000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900000</v>
      </c>
      <c r="F30" s="8">
        <v>900000</v>
      </c>
      <c r="G30" s="8">
        <v>68680</v>
      </c>
      <c r="H30" s="8">
        <v>71768</v>
      </c>
      <c r="I30" s="8">
        <v>0</v>
      </c>
      <c r="J30" s="8">
        <v>140448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140448</v>
      </c>
      <c r="X30" s="8">
        <v>253800</v>
      </c>
      <c r="Y30" s="8">
        <v>-113352</v>
      </c>
      <c r="Z30" s="2">
        <v>-44.66</v>
      </c>
      <c r="AA30" s="6">
        <v>900000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2808318</v>
      </c>
      <c r="F31" s="8">
        <v>2808318</v>
      </c>
      <c r="G31" s="8">
        <v>107893</v>
      </c>
      <c r="H31" s="8">
        <v>28675</v>
      </c>
      <c r="I31" s="8">
        <v>66417</v>
      </c>
      <c r="J31" s="8">
        <v>202985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202985</v>
      </c>
      <c r="X31" s="8">
        <v>791946</v>
      </c>
      <c r="Y31" s="8">
        <v>-588961</v>
      </c>
      <c r="Z31" s="2">
        <v>-74.37</v>
      </c>
      <c r="AA31" s="6">
        <v>2808318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7426247</v>
      </c>
      <c r="F32" s="8">
        <v>7426247</v>
      </c>
      <c r="G32" s="8">
        <v>527665</v>
      </c>
      <c r="H32" s="8">
        <v>527665</v>
      </c>
      <c r="I32" s="8">
        <v>527665</v>
      </c>
      <c r="J32" s="8">
        <v>1582995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1582995</v>
      </c>
      <c r="X32" s="8">
        <v>2007840</v>
      </c>
      <c r="Y32" s="8">
        <v>-424845</v>
      </c>
      <c r="Z32" s="2">
        <v>-21.16</v>
      </c>
      <c r="AA32" s="6">
        <v>7426247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33226683</v>
      </c>
      <c r="F34" s="8">
        <v>33226683</v>
      </c>
      <c r="G34" s="8">
        <v>28073</v>
      </c>
      <c r="H34" s="8">
        <v>1465925</v>
      </c>
      <c r="I34" s="8">
        <v>2079942</v>
      </c>
      <c r="J34" s="8">
        <v>3573940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3573940</v>
      </c>
      <c r="X34" s="8">
        <v>9031560</v>
      </c>
      <c r="Y34" s="8">
        <v>-5457620</v>
      </c>
      <c r="Z34" s="2">
        <v>-60.43</v>
      </c>
      <c r="AA34" s="6">
        <v>33226683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132706615</v>
      </c>
      <c r="F36" s="39">
        <f t="shared" si="1"/>
        <v>132706615</v>
      </c>
      <c r="G36" s="39">
        <f t="shared" si="1"/>
        <v>4620375</v>
      </c>
      <c r="H36" s="39">
        <f t="shared" si="1"/>
        <v>5532993</v>
      </c>
      <c r="I36" s="39">
        <f t="shared" si="1"/>
        <v>6008191</v>
      </c>
      <c r="J36" s="39">
        <f t="shared" si="1"/>
        <v>16161559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16161559</v>
      </c>
      <c r="X36" s="39">
        <f t="shared" si="1"/>
        <v>36836108</v>
      </c>
      <c r="Y36" s="39">
        <f t="shared" si="1"/>
        <v>-20674549</v>
      </c>
      <c r="Z36" s="40">
        <f>+IF(X36&lt;&gt;0,+(Y36/X36)*100,0)</f>
        <v>-56.12576931308813</v>
      </c>
      <c r="AA36" s="37">
        <f>SUM(AA25:AA35)</f>
        <v>132706615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-30539800</v>
      </c>
      <c r="F38" s="52">
        <f t="shared" si="2"/>
        <v>-30539800</v>
      </c>
      <c r="G38" s="52">
        <f t="shared" si="2"/>
        <v>25726703</v>
      </c>
      <c r="H38" s="52">
        <f t="shared" si="2"/>
        <v>-1985841</v>
      </c>
      <c r="I38" s="52">
        <f t="shared" si="2"/>
        <v>-2046706</v>
      </c>
      <c r="J38" s="52">
        <f t="shared" si="2"/>
        <v>21694156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21694156</v>
      </c>
      <c r="X38" s="52">
        <f>IF(F22=F36,0,X22-X36)</f>
        <v>3319614</v>
      </c>
      <c r="Y38" s="52">
        <f t="shared" si="2"/>
        <v>18374542</v>
      </c>
      <c r="Z38" s="53">
        <f>+IF(X38&lt;&gt;0,+(Y38/X38)*100,0)</f>
        <v>553.5144146277248</v>
      </c>
      <c r="AA38" s="50">
        <f>+AA22-AA36</f>
        <v>-30539800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25309000</v>
      </c>
      <c r="F39" s="8">
        <v>25309000</v>
      </c>
      <c r="G39" s="8">
        <v>1721727</v>
      </c>
      <c r="H39" s="8">
        <v>1337807</v>
      </c>
      <c r="I39" s="8">
        <v>1223216</v>
      </c>
      <c r="J39" s="8">
        <v>4282750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4282750</v>
      </c>
      <c r="X39" s="8">
        <v>7137138</v>
      </c>
      <c r="Y39" s="8">
        <v>-2854388</v>
      </c>
      <c r="Z39" s="2">
        <v>-39.99</v>
      </c>
      <c r="AA39" s="6">
        <v>25309000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-5230800</v>
      </c>
      <c r="F42" s="61">
        <f t="shared" si="3"/>
        <v>-5230800</v>
      </c>
      <c r="G42" s="61">
        <f t="shared" si="3"/>
        <v>27448430</v>
      </c>
      <c r="H42" s="61">
        <f t="shared" si="3"/>
        <v>-648034</v>
      </c>
      <c r="I42" s="61">
        <f t="shared" si="3"/>
        <v>-823490</v>
      </c>
      <c r="J42" s="61">
        <f t="shared" si="3"/>
        <v>25976906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25976906</v>
      </c>
      <c r="X42" s="61">
        <f t="shared" si="3"/>
        <v>10456752</v>
      </c>
      <c r="Y42" s="61">
        <f t="shared" si="3"/>
        <v>15520154</v>
      </c>
      <c r="Z42" s="62">
        <f>+IF(X42&lt;&gt;0,+(Y42/X42)*100,0)</f>
        <v>148.42232081242818</v>
      </c>
      <c r="AA42" s="59">
        <f>SUM(AA38:AA41)</f>
        <v>-5230800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-5230800</v>
      </c>
      <c r="F44" s="69">
        <f t="shared" si="4"/>
        <v>-5230800</v>
      </c>
      <c r="G44" s="69">
        <f t="shared" si="4"/>
        <v>27448430</v>
      </c>
      <c r="H44" s="69">
        <f t="shared" si="4"/>
        <v>-648034</v>
      </c>
      <c r="I44" s="69">
        <f t="shared" si="4"/>
        <v>-823490</v>
      </c>
      <c r="J44" s="69">
        <f t="shared" si="4"/>
        <v>25976906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25976906</v>
      </c>
      <c r="X44" s="69">
        <f t="shared" si="4"/>
        <v>10456752</v>
      </c>
      <c r="Y44" s="69">
        <f t="shared" si="4"/>
        <v>15520154</v>
      </c>
      <c r="Z44" s="70">
        <f>+IF(X44&lt;&gt;0,+(Y44/X44)*100,0)</f>
        <v>148.42232081242818</v>
      </c>
      <c r="AA44" s="67">
        <f>+AA42-AA43</f>
        <v>-5230800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-5230800</v>
      </c>
      <c r="F46" s="61">
        <f t="shared" si="5"/>
        <v>-5230800</v>
      </c>
      <c r="G46" s="61">
        <f t="shared" si="5"/>
        <v>27448430</v>
      </c>
      <c r="H46" s="61">
        <f t="shared" si="5"/>
        <v>-648034</v>
      </c>
      <c r="I46" s="61">
        <f t="shared" si="5"/>
        <v>-823490</v>
      </c>
      <c r="J46" s="61">
        <f t="shared" si="5"/>
        <v>25976906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25976906</v>
      </c>
      <c r="X46" s="61">
        <f t="shared" si="5"/>
        <v>10456752</v>
      </c>
      <c r="Y46" s="61">
        <f t="shared" si="5"/>
        <v>15520154</v>
      </c>
      <c r="Z46" s="62">
        <f>+IF(X46&lt;&gt;0,+(Y46/X46)*100,0)</f>
        <v>148.42232081242818</v>
      </c>
      <c r="AA46" s="59">
        <f>SUM(AA44:AA45)</f>
        <v>-5230800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-5230800</v>
      </c>
      <c r="F48" s="77">
        <f t="shared" si="6"/>
        <v>-5230800</v>
      </c>
      <c r="G48" s="77">
        <f t="shared" si="6"/>
        <v>27448430</v>
      </c>
      <c r="H48" s="78">
        <f t="shared" si="6"/>
        <v>-648034</v>
      </c>
      <c r="I48" s="78">
        <f t="shared" si="6"/>
        <v>-823490</v>
      </c>
      <c r="J48" s="78">
        <f t="shared" si="6"/>
        <v>25976906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25976906</v>
      </c>
      <c r="X48" s="78">
        <f t="shared" si="6"/>
        <v>10456752</v>
      </c>
      <c r="Y48" s="78">
        <f t="shared" si="6"/>
        <v>15520154</v>
      </c>
      <c r="Z48" s="79">
        <f>+IF(X48&lt;&gt;0,+(Y48/X48)*100,0)</f>
        <v>148.42232081242818</v>
      </c>
      <c r="AA48" s="80">
        <f>SUM(AA46:AA47)</f>
        <v>-5230800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114441058</v>
      </c>
      <c r="D8" s="6">
        <v>0</v>
      </c>
      <c r="E8" s="7">
        <v>283530868</v>
      </c>
      <c r="F8" s="8">
        <v>283530868</v>
      </c>
      <c r="G8" s="8">
        <v>15245562</v>
      </c>
      <c r="H8" s="8">
        <v>0</v>
      </c>
      <c r="I8" s="8">
        <v>4850766</v>
      </c>
      <c r="J8" s="8">
        <v>20096328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20096328</v>
      </c>
      <c r="X8" s="8">
        <v>75193600</v>
      </c>
      <c r="Y8" s="8">
        <v>-55097272</v>
      </c>
      <c r="Z8" s="2">
        <v>-73.27</v>
      </c>
      <c r="AA8" s="6">
        <v>283530868</v>
      </c>
    </row>
    <row r="9" spans="1:27" ht="13.5">
      <c r="A9" s="29" t="s">
        <v>36</v>
      </c>
      <c r="B9" s="28"/>
      <c r="C9" s="6">
        <v>22642599</v>
      </c>
      <c r="D9" s="6">
        <v>0</v>
      </c>
      <c r="E9" s="7">
        <v>26963475</v>
      </c>
      <c r="F9" s="8">
        <v>26963475</v>
      </c>
      <c r="G9" s="8">
        <v>1165415</v>
      </c>
      <c r="H9" s="8">
        <v>0</v>
      </c>
      <c r="I9" s="8">
        <v>1477871</v>
      </c>
      <c r="J9" s="8">
        <v>2643286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2643286</v>
      </c>
      <c r="X9" s="8">
        <v>5007222</v>
      </c>
      <c r="Y9" s="8">
        <v>-2363936</v>
      </c>
      <c r="Z9" s="2">
        <v>-47.21</v>
      </c>
      <c r="AA9" s="6">
        <v>26963475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559071</v>
      </c>
      <c r="D11" s="6">
        <v>0</v>
      </c>
      <c r="E11" s="7">
        <v>200000</v>
      </c>
      <c r="F11" s="8">
        <v>200000</v>
      </c>
      <c r="G11" s="8">
        <v>6469</v>
      </c>
      <c r="H11" s="8">
        <v>13701</v>
      </c>
      <c r="I11" s="8">
        <v>0</v>
      </c>
      <c r="J11" s="8">
        <v>20170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20170</v>
      </c>
      <c r="X11" s="8">
        <v>91003</v>
      </c>
      <c r="Y11" s="8">
        <v>-70833</v>
      </c>
      <c r="Z11" s="2">
        <v>-77.84</v>
      </c>
      <c r="AA11" s="6">
        <v>200000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2858966</v>
      </c>
      <c r="D13" s="6">
        <v>0</v>
      </c>
      <c r="E13" s="7">
        <v>1050000</v>
      </c>
      <c r="F13" s="8">
        <v>1050000</v>
      </c>
      <c r="G13" s="8">
        <v>18507</v>
      </c>
      <c r="H13" s="8">
        <v>795685</v>
      </c>
      <c r="I13" s="8">
        <v>19325</v>
      </c>
      <c r="J13" s="8">
        <v>833517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833517</v>
      </c>
      <c r="X13" s="8">
        <v>0</v>
      </c>
      <c r="Y13" s="8">
        <v>833517</v>
      </c>
      <c r="Z13" s="2">
        <v>0</v>
      </c>
      <c r="AA13" s="6">
        <v>1050000</v>
      </c>
    </row>
    <row r="14" spans="1:27" ht="13.5">
      <c r="A14" s="27" t="s">
        <v>41</v>
      </c>
      <c r="B14" s="33"/>
      <c r="C14" s="6">
        <v>2632574</v>
      </c>
      <c r="D14" s="6">
        <v>0</v>
      </c>
      <c r="E14" s="7">
        <v>19944000</v>
      </c>
      <c r="F14" s="8">
        <v>19944000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19944000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519610183</v>
      </c>
      <c r="D19" s="6">
        <v>0</v>
      </c>
      <c r="E19" s="7">
        <v>602416000</v>
      </c>
      <c r="F19" s="8">
        <v>602416000</v>
      </c>
      <c r="G19" s="8">
        <v>50975667</v>
      </c>
      <c r="H19" s="8">
        <v>144696</v>
      </c>
      <c r="I19" s="8">
        <v>61245604</v>
      </c>
      <c r="J19" s="8">
        <v>112365967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112365967</v>
      </c>
      <c r="X19" s="8">
        <v>211492049</v>
      </c>
      <c r="Y19" s="8">
        <v>-99126082</v>
      </c>
      <c r="Z19" s="2">
        <v>-46.87</v>
      </c>
      <c r="AA19" s="6">
        <v>602416000</v>
      </c>
    </row>
    <row r="20" spans="1:27" ht="13.5">
      <c r="A20" s="27" t="s">
        <v>47</v>
      </c>
      <c r="B20" s="33"/>
      <c r="C20" s="6">
        <v>3042127</v>
      </c>
      <c r="D20" s="6">
        <v>0</v>
      </c>
      <c r="E20" s="7">
        <v>4670030</v>
      </c>
      <c r="F20" s="30">
        <v>4670030</v>
      </c>
      <c r="G20" s="30">
        <v>1400</v>
      </c>
      <c r="H20" s="30">
        <v>121823</v>
      </c>
      <c r="I20" s="30">
        <v>17736</v>
      </c>
      <c r="J20" s="30">
        <v>140959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140959</v>
      </c>
      <c r="X20" s="30">
        <v>2458619</v>
      </c>
      <c r="Y20" s="30">
        <v>-2317660</v>
      </c>
      <c r="Z20" s="31">
        <v>-94.27</v>
      </c>
      <c r="AA20" s="32">
        <v>4670030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665786578</v>
      </c>
      <c r="D22" s="37">
        <f>SUM(D5:D21)</f>
        <v>0</v>
      </c>
      <c r="E22" s="38">
        <f t="shared" si="0"/>
        <v>938774373</v>
      </c>
      <c r="F22" s="39">
        <f t="shared" si="0"/>
        <v>938774373</v>
      </c>
      <c r="G22" s="39">
        <f t="shared" si="0"/>
        <v>67413020</v>
      </c>
      <c r="H22" s="39">
        <f t="shared" si="0"/>
        <v>1075905</v>
      </c>
      <c r="I22" s="39">
        <f t="shared" si="0"/>
        <v>67611302</v>
      </c>
      <c r="J22" s="39">
        <f t="shared" si="0"/>
        <v>136100227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136100227</v>
      </c>
      <c r="X22" s="39">
        <f t="shared" si="0"/>
        <v>294242493</v>
      </c>
      <c r="Y22" s="39">
        <f t="shared" si="0"/>
        <v>-158142266</v>
      </c>
      <c r="Z22" s="40">
        <f>+IF(X22&lt;&gt;0,+(Y22/X22)*100,0)</f>
        <v>-53.74555673031223</v>
      </c>
      <c r="AA22" s="37">
        <f>SUM(AA5:AA21)</f>
        <v>938774373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206063418</v>
      </c>
      <c r="D25" s="6">
        <v>0</v>
      </c>
      <c r="E25" s="7">
        <v>348597565</v>
      </c>
      <c r="F25" s="8">
        <v>348597565</v>
      </c>
      <c r="G25" s="8">
        <v>17486767</v>
      </c>
      <c r="H25" s="8">
        <v>15126562</v>
      </c>
      <c r="I25" s="8">
        <v>20605564</v>
      </c>
      <c r="J25" s="8">
        <v>53218893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53218893</v>
      </c>
      <c r="X25" s="8">
        <v>44567770</v>
      </c>
      <c r="Y25" s="8">
        <v>8651123</v>
      </c>
      <c r="Z25" s="2">
        <v>19.41</v>
      </c>
      <c r="AA25" s="6">
        <v>348597565</v>
      </c>
    </row>
    <row r="26" spans="1:27" ht="13.5">
      <c r="A26" s="29" t="s">
        <v>52</v>
      </c>
      <c r="B26" s="28"/>
      <c r="C26" s="6">
        <v>8380164</v>
      </c>
      <c r="D26" s="6">
        <v>0</v>
      </c>
      <c r="E26" s="7">
        <v>10398186</v>
      </c>
      <c r="F26" s="8">
        <v>10398186</v>
      </c>
      <c r="G26" s="8">
        <v>645174</v>
      </c>
      <c r="H26" s="8">
        <v>548285</v>
      </c>
      <c r="I26" s="8">
        <v>751008</v>
      </c>
      <c r="J26" s="8">
        <v>1944467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1944467</v>
      </c>
      <c r="X26" s="8">
        <v>2089919</v>
      </c>
      <c r="Y26" s="8">
        <v>-145452</v>
      </c>
      <c r="Z26" s="2">
        <v>-6.96</v>
      </c>
      <c r="AA26" s="6">
        <v>10398186</v>
      </c>
    </row>
    <row r="27" spans="1:27" ht="13.5">
      <c r="A27" s="29" t="s">
        <v>53</v>
      </c>
      <c r="B27" s="28"/>
      <c r="C27" s="6">
        <v>4956885</v>
      </c>
      <c r="D27" s="6">
        <v>0</v>
      </c>
      <c r="E27" s="7">
        <v>19856107</v>
      </c>
      <c r="F27" s="8">
        <v>19856107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19856107</v>
      </c>
    </row>
    <row r="28" spans="1:27" ht="13.5">
      <c r="A28" s="29" t="s">
        <v>54</v>
      </c>
      <c r="B28" s="28"/>
      <c r="C28" s="6">
        <v>163611802</v>
      </c>
      <c r="D28" s="6">
        <v>0</v>
      </c>
      <c r="E28" s="7">
        <v>137368895</v>
      </c>
      <c r="F28" s="8">
        <v>137368895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137368895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650000</v>
      </c>
      <c r="F29" s="8">
        <v>650000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650000</v>
      </c>
    </row>
    <row r="30" spans="1:27" ht="13.5">
      <c r="A30" s="29" t="s">
        <v>56</v>
      </c>
      <c r="B30" s="28"/>
      <c r="C30" s="6">
        <v>252494974</v>
      </c>
      <c r="D30" s="6">
        <v>0</v>
      </c>
      <c r="E30" s="7">
        <v>143580645</v>
      </c>
      <c r="F30" s="8">
        <v>143580645</v>
      </c>
      <c r="G30" s="8">
        <v>893536</v>
      </c>
      <c r="H30" s="8">
        <v>0</v>
      </c>
      <c r="I30" s="8">
        <v>1015595</v>
      </c>
      <c r="J30" s="8">
        <v>1909131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1909131</v>
      </c>
      <c r="X30" s="8">
        <v>10000000</v>
      </c>
      <c r="Y30" s="8">
        <v>-8090869</v>
      </c>
      <c r="Z30" s="2">
        <v>-80.91</v>
      </c>
      <c r="AA30" s="6">
        <v>143580645</v>
      </c>
    </row>
    <row r="31" spans="1:27" ht="13.5">
      <c r="A31" s="29" t="s">
        <v>57</v>
      </c>
      <c r="B31" s="28"/>
      <c r="C31" s="6">
        <v>120164109</v>
      </c>
      <c r="D31" s="6">
        <v>0</v>
      </c>
      <c r="E31" s="7">
        <v>103068051</v>
      </c>
      <c r="F31" s="8">
        <v>103068051</v>
      </c>
      <c r="G31" s="8">
        <v>202092</v>
      </c>
      <c r="H31" s="8">
        <v>3977397</v>
      </c>
      <c r="I31" s="8">
        <v>4230321</v>
      </c>
      <c r="J31" s="8">
        <v>8409810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8409810</v>
      </c>
      <c r="X31" s="8">
        <v>15116355</v>
      </c>
      <c r="Y31" s="8">
        <v>-6706545</v>
      </c>
      <c r="Z31" s="2">
        <v>-44.37</v>
      </c>
      <c r="AA31" s="6">
        <v>103068051</v>
      </c>
    </row>
    <row r="32" spans="1:27" ht="13.5">
      <c r="A32" s="29" t="s">
        <v>58</v>
      </c>
      <c r="B32" s="28"/>
      <c r="C32" s="6">
        <v>19604418</v>
      </c>
      <c r="D32" s="6">
        <v>0</v>
      </c>
      <c r="E32" s="7">
        <v>11765551</v>
      </c>
      <c r="F32" s="8">
        <v>11765551</v>
      </c>
      <c r="G32" s="8">
        <v>0</v>
      </c>
      <c r="H32" s="8">
        <v>0</v>
      </c>
      <c r="I32" s="8">
        <v>1110779</v>
      </c>
      <c r="J32" s="8">
        <v>1110779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1110779</v>
      </c>
      <c r="X32" s="8">
        <v>232327</v>
      </c>
      <c r="Y32" s="8">
        <v>878452</v>
      </c>
      <c r="Z32" s="2">
        <v>378.11</v>
      </c>
      <c r="AA32" s="6">
        <v>11765551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97964093</v>
      </c>
      <c r="D34" s="6">
        <v>0</v>
      </c>
      <c r="E34" s="7">
        <v>118990745</v>
      </c>
      <c r="F34" s="8">
        <v>118990745</v>
      </c>
      <c r="G34" s="8">
        <v>2225680</v>
      </c>
      <c r="H34" s="8">
        <v>1521777</v>
      </c>
      <c r="I34" s="8">
        <v>5904325</v>
      </c>
      <c r="J34" s="8">
        <v>9651782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9651782</v>
      </c>
      <c r="X34" s="8">
        <v>23996411</v>
      </c>
      <c r="Y34" s="8">
        <v>-14344629</v>
      </c>
      <c r="Z34" s="2">
        <v>-59.78</v>
      </c>
      <c r="AA34" s="6">
        <v>118990745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873239863</v>
      </c>
      <c r="D36" s="37">
        <f>SUM(D25:D35)</f>
        <v>0</v>
      </c>
      <c r="E36" s="38">
        <f t="shared" si="1"/>
        <v>894275745</v>
      </c>
      <c r="F36" s="39">
        <f t="shared" si="1"/>
        <v>894275745</v>
      </c>
      <c r="G36" s="39">
        <f t="shared" si="1"/>
        <v>21453249</v>
      </c>
      <c r="H36" s="39">
        <f t="shared" si="1"/>
        <v>21174021</v>
      </c>
      <c r="I36" s="39">
        <f t="shared" si="1"/>
        <v>33617592</v>
      </c>
      <c r="J36" s="39">
        <f t="shared" si="1"/>
        <v>76244862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76244862</v>
      </c>
      <c r="X36" s="39">
        <f t="shared" si="1"/>
        <v>96002782</v>
      </c>
      <c r="Y36" s="39">
        <f t="shared" si="1"/>
        <v>-19757920</v>
      </c>
      <c r="Z36" s="40">
        <f>+IF(X36&lt;&gt;0,+(Y36/X36)*100,0)</f>
        <v>-20.58057025889104</v>
      </c>
      <c r="AA36" s="37">
        <f>SUM(AA25:AA35)</f>
        <v>894275745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-207453285</v>
      </c>
      <c r="D38" s="50">
        <f>+D22-D36</f>
        <v>0</v>
      </c>
      <c r="E38" s="51">
        <f t="shared" si="2"/>
        <v>44498628</v>
      </c>
      <c r="F38" s="52">
        <f t="shared" si="2"/>
        <v>44498628</v>
      </c>
      <c r="G38" s="52">
        <f t="shared" si="2"/>
        <v>45959771</v>
      </c>
      <c r="H38" s="52">
        <f t="shared" si="2"/>
        <v>-20098116</v>
      </c>
      <c r="I38" s="52">
        <f t="shared" si="2"/>
        <v>33993710</v>
      </c>
      <c r="J38" s="52">
        <f t="shared" si="2"/>
        <v>59855365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59855365</v>
      </c>
      <c r="X38" s="52">
        <f>IF(F22=F36,0,X22-X36)</f>
        <v>198239711</v>
      </c>
      <c r="Y38" s="52">
        <f t="shared" si="2"/>
        <v>-138384346</v>
      </c>
      <c r="Z38" s="53">
        <f>+IF(X38&lt;&gt;0,+(Y38/X38)*100,0)</f>
        <v>-69.80657170146904</v>
      </c>
      <c r="AA38" s="50">
        <f>+AA22-AA36</f>
        <v>44498628</v>
      </c>
    </row>
    <row r="39" spans="1:27" ht="13.5">
      <c r="A39" s="27" t="s">
        <v>64</v>
      </c>
      <c r="B39" s="33"/>
      <c r="C39" s="6">
        <v>478196356</v>
      </c>
      <c r="D39" s="6">
        <v>0</v>
      </c>
      <c r="E39" s="7">
        <v>609721000</v>
      </c>
      <c r="F39" s="8">
        <v>609721000</v>
      </c>
      <c r="G39" s="8">
        <v>3632999</v>
      </c>
      <c r="H39" s="8">
        <v>575444</v>
      </c>
      <c r="I39" s="8">
        <v>6139691</v>
      </c>
      <c r="J39" s="8">
        <v>10348134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10348134</v>
      </c>
      <c r="X39" s="8">
        <v>68261198</v>
      </c>
      <c r="Y39" s="8">
        <v>-57913064</v>
      </c>
      <c r="Z39" s="2">
        <v>-84.84</v>
      </c>
      <c r="AA39" s="6">
        <v>609721000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269050730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539793801</v>
      </c>
      <c r="D42" s="59">
        <f>SUM(D38:D41)</f>
        <v>0</v>
      </c>
      <c r="E42" s="60">
        <f t="shared" si="3"/>
        <v>654219628</v>
      </c>
      <c r="F42" s="61">
        <f t="shared" si="3"/>
        <v>654219628</v>
      </c>
      <c r="G42" s="61">
        <f t="shared" si="3"/>
        <v>49592770</v>
      </c>
      <c r="H42" s="61">
        <f t="shared" si="3"/>
        <v>-19522672</v>
      </c>
      <c r="I42" s="61">
        <f t="shared" si="3"/>
        <v>40133401</v>
      </c>
      <c r="J42" s="61">
        <f t="shared" si="3"/>
        <v>70203499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70203499</v>
      </c>
      <c r="X42" s="61">
        <f t="shared" si="3"/>
        <v>266500909</v>
      </c>
      <c r="Y42" s="61">
        <f t="shared" si="3"/>
        <v>-196297410</v>
      </c>
      <c r="Z42" s="62">
        <f>+IF(X42&lt;&gt;0,+(Y42/X42)*100,0)</f>
        <v>-73.65731349156486</v>
      </c>
      <c r="AA42" s="59">
        <f>SUM(AA38:AA41)</f>
        <v>654219628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539793801</v>
      </c>
      <c r="D44" s="67">
        <f>+D42-D43</f>
        <v>0</v>
      </c>
      <c r="E44" s="68">
        <f t="shared" si="4"/>
        <v>654219628</v>
      </c>
      <c r="F44" s="69">
        <f t="shared" si="4"/>
        <v>654219628</v>
      </c>
      <c r="G44" s="69">
        <f t="shared" si="4"/>
        <v>49592770</v>
      </c>
      <c r="H44" s="69">
        <f t="shared" si="4"/>
        <v>-19522672</v>
      </c>
      <c r="I44" s="69">
        <f t="shared" si="4"/>
        <v>40133401</v>
      </c>
      <c r="J44" s="69">
        <f t="shared" si="4"/>
        <v>70203499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70203499</v>
      </c>
      <c r="X44" s="69">
        <f t="shared" si="4"/>
        <v>266500909</v>
      </c>
      <c r="Y44" s="69">
        <f t="shared" si="4"/>
        <v>-196297410</v>
      </c>
      <c r="Z44" s="70">
        <f>+IF(X44&lt;&gt;0,+(Y44/X44)*100,0)</f>
        <v>-73.65731349156486</v>
      </c>
      <c r="AA44" s="67">
        <f>+AA42-AA43</f>
        <v>654219628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539793801</v>
      </c>
      <c r="D46" s="59">
        <f>SUM(D44:D45)</f>
        <v>0</v>
      </c>
      <c r="E46" s="60">
        <f t="shared" si="5"/>
        <v>654219628</v>
      </c>
      <c r="F46" s="61">
        <f t="shared" si="5"/>
        <v>654219628</v>
      </c>
      <c r="G46" s="61">
        <f t="shared" si="5"/>
        <v>49592770</v>
      </c>
      <c r="H46" s="61">
        <f t="shared" si="5"/>
        <v>-19522672</v>
      </c>
      <c r="I46" s="61">
        <f t="shared" si="5"/>
        <v>40133401</v>
      </c>
      <c r="J46" s="61">
        <f t="shared" si="5"/>
        <v>70203499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70203499</v>
      </c>
      <c r="X46" s="61">
        <f t="shared" si="5"/>
        <v>266500909</v>
      </c>
      <c r="Y46" s="61">
        <f t="shared" si="5"/>
        <v>-196297410</v>
      </c>
      <c r="Z46" s="62">
        <f>+IF(X46&lt;&gt;0,+(Y46/X46)*100,0)</f>
        <v>-73.65731349156486</v>
      </c>
      <c r="AA46" s="59">
        <f>SUM(AA44:AA45)</f>
        <v>654219628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539793801</v>
      </c>
      <c r="D48" s="75">
        <f>SUM(D46:D47)</f>
        <v>0</v>
      </c>
      <c r="E48" s="76">
        <f t="shared" si="6"/>
        <v>654219628</v>
      </c>
      <c r="F48" s="77">
        <f t="shared" si="6"/>
        <v>654219628</v>
      </c>
      <c r="G48" s="77">
        <f t="shared" si="6"/>
        <v>49592770</v>
      </c>
      <c r="H48" s="78">
        <f t="shared" si="6"/>
        <v>-19522672</v>
      </c>
      <c r="I48" s="78">
        <f t="shared" si="6"/>
        <v>40133401</v>
      </c>
      <c r="J48" s="78">
        <f t="shared" si="6"/>
        <v>70203499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70203499</v>
      </c>
      <c r="X48" s="78">
        <f t="shared" si="6"/>
        <v>266500909</v>
      </c>
      <c r="Y48" s="78">
        <f t="shared" si="6"/>
        <v>-196297410</v>
      </c>
      <c r="Z48" s="79">
        <f>+IF(X48&lt;&gt;0,+(Y48/X48)*100,0)</f>
        <v>-73.65731349156486</v>
      </c>
      <c r="AA48" s="80">
        <f>SUM(AA46:AA47)</f>
        <v>654219628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11342602</v>
      </c>
      <c r="D5" s="6">
        <v>0</v>
      </c>
      <c r="E5" s="7">
        <v>11985000</v>
      </c>
      <c r="F5" s="8">
        <v>11985000</v>
      </c>
      <c r="G5" s="8">
        <v>887060</v>
      </c>
      <c r="H5" s="8">
        <v>897111</v>
      </c>
      <c r="I5" s="8">
        <v>817960</v>
      </c>
      <c r="J5" s="8">
        <v>2602131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2602131</v>
      </c>
      <c r="X5" s="8">
        <v>5093000</v>
      </c>
      <c r="Y5" s="8">
        <v>-2490869</v>
      </c>
      <c r="Z5" s="2">
        <v>-48.91</v>
      </c>
      <c r="AA5" s="6">
        <v>11985000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73388146</v>
      </c>
      <c r="D7" s="6">
        <v>0</v>
      </c>
      <c r="E7" s="7">
        <v>85891000</v>
      </c>
      <c r="F7" s="8">
        <v>85891000</v>
      </c>
      <c r="G7" s="8">
        <v>4602450</v>
      </c>
      <c r="H7" s="8">
        <v>6339086</v>
      </c>
      <c r="I7" s="8">
        <v>6615963</v>
      </c>
      <c r="J7" s="8">
        <v>17557499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17557499</v>
      </c>
      <c r="X7" s="8">
        <v>22660000</v>
      </c>
      <c r="Y7" s="8">
        <v>-5102501</v>
      </c>
      <c r="Z7" s="2">
        <v>-22.52</v>
      </c>
      <c r="AA7" s="6">
        <v>85891000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10888769</v>
      </c>
      <c r="D10" s="6">
        <v>0</v>
      </c>
      <c r="E10" s="7">
        <v>8655000</v>
      </c>
      <c r="F10" s="30">
        <v>8655000</v>
      </c>
      <c r="G10" s="30">
        <v>991099</v>
      </c>
      <c r="H10" s="30">
        <v>993624</v>
      </c>
      <c r="I10" s="30">
        <v>1011523</v>
      </c>
      <c r="J10" s="30">
        <v>2996246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2996246</v>
      </c>
      <c r="X10" s="30">
        <v>2167000</v>
      </c>
      <c r="Y10" s="30">
        <v>829246</v>
      </c>
      <c r="Z10" s="31">
        <v>38.27</v>
      </c>
      <c r="AA10" s="32">
        <v>8655000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691098</v>
      </c>
      <c r="D12" s="6">
        <v>0</v>
      </c>
      <c r="E12" s="7">
        <v>215000</v>
      </c>
      <c r="F12" s="8">
        <v>215000</v>
      </c>
      <c r="G12" s="8">
        <v>25428</v>
      </c>
      <c r="H12" s="8">
        <v>277881</v>
      </c>
      <c r="I12" s="8">
        <v>4211853</v>
      </c>
      <c r="J12" s="8">
        <v>4515162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4515162</v>
      </c>
      <c r="X12" s="8">
        <v>23000</v>
      </c>
      <c r="Y12" s="8">
        <v>4492162</v>
      </c>
      <c r="Z12" s="2">
        <v>19531.14</v>
      </c>
      <c r="AA12" s="6">
        <v>215000</v>
      </c>
    </row>
    <row r="13" spans="1:27" ht="13.5">
      <c r="A13" s="27" t="s">
        <v>40</v>
      </c>
      <c r="B13" s="33"/>
      <c r="C13" s="6">
        <v>953545</v>
      </c>
      <c r="D13" s="6">
        <v>0</v>
      </c>
      <c r="E13" s="7">
        <v>150000</v>
      </c>
      <c r="F13" s="8">
        <v>150000</v>
      </c>
      <c r="G13" s="8">
        <v>9280</v>
      </c>
      <c r="H13" s="8">
        <v>10279</v>
      </c>
      <c r="I13" s="8">
        <v>9289</v>
      </c>
      <c r="J13" s="8">
        <v>28848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28848</v>
      </c>
      <c r="X13" s="8">
        <v>0</v>
      </c>
      <c r="Y13" s="8">
        <v>28848</v>
      </c>
      <c r="Z13" s="2">
        <v>0</v>
      </c>
      <c r="AA13" s="6">
        <v>150000</v>
      </c>
    </row>
    <row r="14" spans="1:27" ht="13.5">
      <c r="A14" s="27" t="s">
        <v>41</v>
      </c>
      <c r="B14" s="33"/>
      <c r="C14" s="6">
        <v>1731329</v>
      </c>
      <c r="D14" s="6">
        <v>0</v>
      </c>
      <c r="E14" s="7">
        <v>750000</v>
      </c>
      <c r="F14" s="8">
        <v>750000</v>
      </c>
      <c r="G14" s="8">
        <v>251127</v>
      </c>
      <c r="H14" s="8">
        <v>226660</v>
      </c>
      <c r="I14" s="8">
        <v>214560</v>
      </c>
      <c r="J14" s="8">
        <v>692347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692347</v>
      </c>
      <c r="X14" s="8">
        <v>188000</v>
      </c>
      <c r="Y14" s="8">
        <v>504347</v>
      </c>
      <c r="Z14" s="2">
        <v>268.27</v>
      </c>
      <c r="AA14" s="6">
        <v>750000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883030</v>
      </c>
      <c r="H15" s="8">
        <v>1319330</v>
      </c>
      <c r="I15" s="8">
        <v>468041</v>
      </c>
      <c r="J15" s="8">
        <v>2670401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2670401</v>
      </c>
      <c r="X15" s="8">
        <v>0</v>
      </c>
      <c r="Y15" s="8">
        <v>2670401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2101885</v>
      </c>
      <c r="D16" s="6">
        <v>0</v>
      </c>
      <c r="E16" s="7">
        <v>1800000</v>
      </c>
      <c r="F16" s="8">
        <v>1800000</v>
      </c>
      <c r="G16" s="8">
        <v>25450</v>
      </c>
      <c r="H16" s="8">
        <v>78750</v>
      </c>
      <c r="I16" s="8">
        <v>114350</v>
      </c>
      <c r="J16" s="8">
        <v>218550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218550</v>
      </c>
      <c r="X16" s="8">
        <v>450000</v>
      </c>
      <c r="Y16" s="8">
        <v>-231450</v>
      </c>
      <c r="Z16" s="2">
        <v>-51.43</v>
      </c>
      <c r="AA16" s="6">
        <v>1800000</v>
      </c>
    </row>
    <row r="17" spans="1:27" ht="13.5">
      <c r="A17" s="27" t="s">
        <v>44</v>
      </c>
      <c r="B17" s="33"/>
      <c r="C17" s="6">
        <v>2767809</v>
      </c>
      <c r="D17" s="6">
        <v>0</v>
      </c>
      <c r="E17" s="7">
        <v>1491000</v>
      </c>
      <c r="F17" s="8">
        <v>1491000</v>
      </c>
      <c r="G17" s="8">
        <v>2936</v>
      </c>
      <c r="H17" s="8">
        <v>5049</v>
      </c>
      <c r="I17" s="8">
        <v>2719</v>
      </c>
      <c r="J17" s="8">
        <v>10704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10704</v>
      </c>
      <c r="X17" s="8">
        <v>375000</v>
      </c>
      <c r="Y17" s="8">
        <v>-364296</v>
      </c>
      <c r="Z17" s="2">
        <v>-97.15</v>
      </c>
      <c r="AA17" s="6">
        <v>1491000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34393000</v>
      </c>
      <c r="D19" s="6">
        <v>0</v>
      </c>
      <c r="E19" s="7">
        <v>42767000</v>
      </c>
      <c r="F19" s="8">
        <v>42767000</v>
      </c>
      <c r="G19" s="8">
        <v>17223000</v>
      </c>
      <c r="H19" s="8">
        <v>1360000</v>
      </c>
      <c r="I19" s="8">
        <v>0</v>
      </c>
      <c r="J19" s="8">
        <v>18583000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18583000</v>
      </c>
      <c r="X19" s="8">
        <v>13544000</v>
      </c>
      <c r="Y19" s="8">
        <v>5039000</v>
      </c>
      <c r="Z19" s="2">
        <v>37.2</v>
      </c>
      <c r="AA19" s="6">
        <v>42767000</v>
      </c>
    </row>
    <row r="20" spans="1:27" ht="13.5">
      <c r="A20" s="27" t="s">
        <v>47</v>
      </c>
      <c r="B20" s="33"/>
      <c r="C20" s="6">
        <v>6503979</v>
      </c>
      <c r="D20" s="6">
        <v>0</v>
      </c>
      <c r="E20" s="7">
        <v>17554000</v>
      </c>
      <c r="F20" s="30">
        <v>17554000</v>
      </c>
      <c r="G20" s="30">
        <v>5016402</v>
      </c>
      <c r="H20" s="30">
        <v>13100696</v>
      </c>
      <c r="I20" s="30">
        <v>11998781</v>
      </c>
      <c r="J20" s="30">
        <v>30115879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30115879</v>
      </c>
      <c r="X20" s="30">
        <v>4386000</v>
      </c>
      <c r="Y20" s="30">
        <v>25729879</v>
      </c>
      <c r="Z20" s="31">
        <v>586.64</v>
      </c>
      <c r="AA20" s="32">
        <v>17554000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15970000</v>
      </c>
      <c r="F21" s="8">
        <v>15970000</v>
      </c>
      <c r="G21" s="8">
        <v>0</v>
      </c>
      <c r="H21" s="8">
        <v>864399</v>
      </c>
      <c r="I21" s="34">
        <v>0</v>
      </c>
      <c r="J21" s="8">
        <v>864399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864399</v>
      </c>
      <c r="X21" s="8">
        <v>0</v>
      </c>
      <c r="Y21" s="8">
        <v>864399</v>
      </c>
      <c r="Z21" s="2">
        <v>0</v>
      </c>
      <c r="AA21" s="6">
        <v>15970000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144762162</v>
      </c>
      <c r="D22" s="37">
        <f>SUM(D5:D21)</f>
        <v>0</v>
      </c>
      <c r="E22" s="38">
        <f t="shared" si="0"/>
        <v>187228000</v>
      </c>
      <c r="F22" s="39">
        <f t="shared" si="0"/>
        <v>187228000</v>
      </c>
      <c r="G22" s="39">
        <f t="shared" si="0"/>
        <v>29917262</v>
      </c>
      <c r="H22" s="39">
        <f t="shared" si="0"/>
        <v>25472865</v>
      </c>
      <c r="I22" s="39">
        <f t="shared" si="0"/>
        <v>25465039</v>
      </c>
      <c r="J22" s="39">
        <f t="shared" si="0"/>
        <v>80855166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80855166</v>
      </c>
      <c r="X22" s="39">
        <f t="shared" si="0"/>
        <v>48886000</v>
      </c>
      <c r="Y22" s="39">
        <f t="shared" si="0"/>
        <v>31969166</v>
      </c>
      <c r="Z22" s="40">
        <f>+IF(X22&lt;&gt;0,+(Y22/X22)*100,0)</f>
        <v>65.3953401791924</v>
      </c>
      <c r="AA22" s="37">
        <f>SUM(AA5:AA21)</f>
        <v>187228000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68045696</v>
      </c>
      <c r="D25" s="6">
        <v>0</v>
      </c>
      <c r="E25" s="7">
        <v>81279000</v>
      </c>
      <c r="F25" s="8">
        <v>81279000</v>
      </c>
      <c r="G25" s="8">
        <v>6869765</v>
      </c>
      <c r="H25" s="8">
        <v>7268270</v>
      </c>
      <c r="I25" s="8">
        <v>7273002</v>
      </c>
      <c r="J25" s="8">
        <v>21411037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21411037</v>
      </c>
      <c r="X25" s="8">
        <v>20319000</v>
      </c>
      <c r="Y25" s="8">
        <v>1092037</v>
      </c>
      <c r="Z25" s="2">
        <v>5.37</v>
      </c>
      <c r="AA25" s="6">
        <v>81279000</v>
      </c>
    </row>
    <row r="26" spans="1:27" ht="13.5">
      <c r="A26" s="29" t="s">
        <v>52</v>
      </c>
      <c r="B26" s="28"/>
      <c r="C26" s="6">
        <v>3727669</v>
      </c>
      <c r="D26" s="6">
        <v>0</v>
      </c>
      <c r="E26" s="7">
        <v>5408000</v>
      </c>
      <c r="F26" s="8">
        <v>5408000</v>
      </c>
      <c r="G26" s="8">
        <v>293976</v>
      </c>
      <c r="H26" s="8">
        <v>293976</v>
      </c>
      <c r="I26" s="8">
        <v>303005</v>
      </c>
      <c r="J26" s="8">
        <v>890957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890957</v>
      </c>
      <c r="X26" s="8">
        <v>1350000</v>
      </c>
      <c r="Y26" s="8">
        <v>-459043</v>
      </c>
      <c r="Z26" s="2">
        <v>-34</v>
      </c>
      <c r="AA26" s="6">
        <v>5408000</v>
      </c>
    </row>
    <row r="27" spans="1:27" ht="13.5">
      <c r="A27" s="29" t="s">
        <v>53</v>
      </c>
      <c r="B27" s="28"/>
      <c r="C27" s="6">
        <v>3519029</v>
      </c>
      <c r="D27" s="6">
        <v>0</v>
      </c>
      <c r="E27" s="7">
        <v>500000</v>
      </c>
      <c r="F27" s="8">
        <v>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500000</v>
      </c>
    </row>
    <row r="28" spans="1:27" ht="13.5">
      <c r="A28" s="29" t="s">
        <v>54</v>
      </c>
      <c r="B28" s="28"/>
      <c r="C28" s="6">
        <v>26806762</v>
      </c>
      <c r="D28" s="6">
        <v>0</v>
      </c>
      <c r="E28" s="7">
        <v>19947000</v>
      </c>
      <c r="F28" s="8">
        <v>19947000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19947000</v>
      </c>
    </row>
    <row r="29" spans="1:27" ht="13.5">
      <c r="A29" s="29" t="s">
        <v>55</v>
      </c>
      <c r="B29" s="28"/>
      <c r="C29" s="6">
        <v>3003493</v>
      </c>
      <c r="D29" s="6">
        <v>0</v>
      </c>
      <c r="E29" s="7">
        <v>850000</v>
      </c>
      <c r="F29" s="8">
        <v>850000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212499</v>
      </c>
      <c r="Y29" s="8">
        <v>-212499</v>
      </c>
      <c r="Z29" s="2">
        <v>-100</v>
      </c>
      <c r="AA29" s="6">
        <v>850000</v>
      </c>
    </row>
    <row r="30" spans="1:27" ht="13.5">
      <c r="A30" s="29" t="s">
        <v>56</v>
      </c>
      <c r="B30" s="28"/>
      <c r="C30" s="6">
        <v>44211670</v>
      </c>
      <c r="D30" s="6">
        <v>0</v>
      </c>
      <c r="E30" s="7">
        <v>36479568</v>
      </c>
      <c r="F30" s="8">
        <v>36479568</v>
      </c>
      <c r="G30" s="8">
        <v>0</v>
      </c>
      <c r="H30" s="8">
        <v>3049583</v>
      </c>
      <c r="I30" s="8">
        <v>5705018</v>
      </c>
      <c r="J30" s="8">
        <v>8754601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8754601</v>
      </c>
      <c r="X30" s="8">
        <v>10342000</v>
      </c>
      <c r="Y30" s="8">
        <v>-1587399</v>
      </c>
      <c r="Z30" s="2">
        <v>-15.35</v>
      </c>
      <c r="AA30" s="6">
        <v>36479568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4340000</v>
      </c>
      <c r="F31" s="8">
        <v>4340000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1083000</v>
      </c>
      <c r="Y31" s="8">
        <v>-1083000</v>
      </c>
      <c r="Z31" s="2">
        <v>-100</v>
      </c>
      <c r="AA31" s="6">
        <v>4340000</v>
      </c>
    </row>
    <row r="32" spans="1:27" ht="13.5">
      <c r="A32" s="29" t="s">
        <v>58</v>
      </c>
      <c r="B32" s="28"/>
      <c r="C32" s="6">
        <v>5431606</v>
      </c>
      <c r="D32" s="6">
        <v>0</v>
      </c>
      <c r="E32" s="7">
        <v>8069000</v>
      </c>
      <c r="F32" s="8">
        <v>8069000</v>
      </c>
      <c r="G32" s="8">
        <v>548822</v>
      </c>
      <c r="H32" s="8">
        <v>18593</v>
      </c>
      <c r="I32" s="8">
        <v>548823</v>
      </c>
      <c r="J32" s="8">
        <v>1116238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1116238</v>
      </c>
      <c r="X32" s="8">
        <v>2019000</v>
      </c>
      <c r="Y32" s="8">
        <v>-902762</v>
      </c>
      <c r="Z32" s="2">
        <v>-44.71</v>
      </c>
      <c r="AA32" s="6">
        <v>8069000</v>
      </c>
    </row>
    <row r="33" spans="1:27" ht="13.5">
      <c r="A33" s="29" t="s">
        <v>59</v>
      </c>
      <c r="B33" s="28"/>
      <c r="C33" s="6">
        <v>6504975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47677202</v>
      </c>
      <c r="D34" s="6">
        <v>0</v>
      </c>
      <c r="E34" s="7">
        <v>38791100</v>
      </c>
      <c r="F34" s="8">
        <v>38791100</v>
      </c>
      <c r="G34" s="8">
        <v>17259657</v>
      </c>
      <c r="H34" s="8">
        <v>7872183</v>
      </c>
      <c r="I34" s="8">
        <v>6708403</v>
      </c>
      <c r="J34" s="8">
        <v>31840243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31840243</v>
      </c>
      <c r="X34" s="8">
        <v>4962000</v>
      </c>
      <c r="Y34" s="8">
        <v>26878243</v>
      </c>
      <c r="Z34" s="2">
        <v>541.68</v>
      </c>
      <c r="AA34" s="6">
        <v>38791100</v>
      </c>
    </row>
    <row r="35" spans="1:27" ht="13.5">
      <c r="A35" s="27" t="s">
        <v>61</v>
      </c>
      <c r="B35" s="33"/>
      <c r="C35" s="6">
        <v>-5647089</v>
      </c>
      <c r="D35" s="6">
        <v>0</v>
      </c>
      <c r="E35" s="7">
        <v>0</v>
      </c>
      <c r="F35" s="8">
        <v>0</v>
      </c>
      <c r="G35" s="8">
        <v>6880598</v>
      </c>
      <c r="H35" s="8">
        <v>2147538</v>
      </c>
      <c r="I35" s="8">
        <v>2987100</v>
      </c>
      <c r="J35" s="8">
        <v>12015236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12015236</v>
      </c>
      <c r="X35" s="8">
        <v>0</v>
      </c>
      <c r="Y35" s="8">
        <v>12015236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203281013</v>
      </c>
      <c r="D36" s="37">
        <f>SUM(D25:D35)</f>
        <v>0</v>
      </c>
      <c r="E36" s="38">
        <f t="shared" si="1"/>
        <v>195663668</v>
      </c>
      <c r="F36" s="39">
        <f t="shared" si="1"/>
        <v>195663668</v>
      </c>
      <c r="G36" s="39">
        <f t="shared" si="1"/>
        <v>31852818</v>
      </c>
      <c r="H36" s="39">
        <f t="shared" si="1"/>
        <v>20650143</v>
      </c>
      <c r="I36" s="39">
        <f t="shared" si="1"/>
        <v>23525351</v>
      </c>
      <c r="J36" s="39">
        <f t="shared" si="1"/>
        <v>76028312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76028312</v>
      </c>
      <c r="X36" s="39">
        <f t="shared" si="1"/>
        <v>40287499</v>
      </c>
      <c r="Y36" s="39">
        <f t="shared" si="1"/>
        <v>35740813</v>
      </c>
      <c r="Z36" s="40">
        <f>+IF(X36&lt;&gt;0,+(Y36/X36)*100,0)</f>
        <v>88.71439996808935</v>
      </c>
      <c r="AA36" s="37">
        <f>SUM(AA25:AA35)</f>
        <v>195663668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-58518851</v>
      </c>
      <c r="D38" s="50">
        <f>+D22-D36</f>
        <v>0</v>
      </c>
      <c r="E38" s="51">
        <f t="shared" si="2"/>
        <v>-8435668</v>
      </c>
      <c r="F38" s="52">
        <f t="shared" si="2"/>
        <v>-8435668</v>
      </c>
      <c r="G38" s="52">
        <f t="shared" si="2"/>
        <v>-1935556</v>
      </c>
      <c r="H38" s="52">
        <f t="shared" si="2"/>
        <v>4822722</v>
      </c>
      <c r="I38" s="52">
        <f t="shared" si="2"/>
        <v>1939688</v>
      </c>
      <c r="J38" s="52">
        <f t="shared" si="2"/>
        <v>4826854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4826854</v>
      </c>
      <c r="X38" s="52">
        <f>IF(F22=F36,0,X22-X36)</f>
        <v>8598501</v>
      </c>
      <c r="Y38" s="52">
        <f t="shared" si="2"/>
        <v>-3771647</v>
      </c>
      <c r="Z38" s="53">
        <f>+IF(X38&lt;&gt;0,+(Y38/X38)*100,0)</f>
        <v>-43.86400606338244</v>
      </c>
      <c r="AA38" s="50">
        <f>+AA22-AA36</f>
        <v>-8435668</v>
      </c>
    </row>
    <row r="39" spans="1:27" ht="13.5">
      <c r="A39" s="27" t="s">
        <v>64</v>
      </c>
      <c r="B39" s="33"/>
      <c r="C39" s="6">
        <v>21052510</v>
      </c>
      <c r="D39" s="6">
        <v>0</v>
      </c>
      <c r="E39" s="7">
        <v>18943000</v>
      </c>
      <c r="F39" s="8">
        <v>18943000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4735000</v>
      </c>
      <c r="Y39" s="8">
        <v>-4735000</v>
      </c>
      <c r="Z39" s="2">
        <v>-100</v>
      </c>
      <c r="AA39" s="6">
        <v>18943000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-37466341</v>
      </c>
      <c r="D42" s="59">
        <f>SUM(D38:D41)</f>
        <v>0</v>
      </c>
      <c r="E42" s="60">
        <f t="shared" si="3"/>
        <v>10507332</v>
      </c>
      <c r="F42" s="61">
        <f t="shared" si="3"/>
        <v>10507332</v>
      </c>
      <c r="G42" s="61">
        <f t="shared" si="3"/>
        <v>-1935556</v>
      </c>
      <c r="H42" s="61">
        <f t="shared" si="3"/>
        <v>4822722</v>
      </c>
      <c r="I42" s="61">
        <f t="shared" si="3"/>
        <v>1939688</v>
      </c>
      <c r="J42" s="61">
        <f t="shared" si="3"/>
        <v>4826854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4826854</v>
      </c>
      <c r="X42" s="61">
        <f t="shared" si="3"/>
        <v>13333501</v>
      </c>
      <c r="Y42" s="61">
        <f t="shared" si="3"/>
        <v>-8506647</v>
      </c>
      <c r="Z42" s="62">
        <f>+IF(X42&lt;&gt;0,+(Y42/X42)*100,0)</f>
        <v>-63.7990502269434</v>
      </c>
      <c r="AA42" s="59">
        <f>SUM(AA38:AA41)</f>
        <v>10507332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-37466341</v>
      </c>
      <c r="D44" s="67">
        <f>+D42-D43</f>
        <v>0</v>
      </c>
      <c r="E44" s="68">
        <f t="shared" si="4"/>
        <v>10507332</v>
      </c>
      <c r="F44" s="69">
        <f t="shared" si="4"/>
        <v>10507332</v>
      </c>
      <c r="G44" s="69">
        <f t="shared" si="4"/>
        <v>-1935556</v>
      </c>
      <c r="H44" s="69">
        <f t="shared" si="4"/>
        <v>4822722</v>
      </c>
      <c r="I44" s="69">
        <f t="shared" si="4"/>
        <v>1939688</v>
      </c>
      <c r="J44" s="69">
        <f t="shared" si="4"/>
        <v>4826854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4826854</v>
      </c>
      <c r="X44" s="69">
        <f t="shared" si="4"/>
        <v>13333501</v>
      </c>
      <c r="Y44" s="69">
        <f t="shared" si="4"/>
        <v>-8506647</v>
      </c>
      <c r="Z44" s="70">
        <f>+IF(X44&lt;&gt;0,+(Y44/X44)*100,0)</f>
        <v>-63.7990502269434</v>
      </c>
      <c r="AA44" s="67">
        <f>+AA42-AA43</f>
        <v>10507332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-37466341</v>
      </c>
      <c r="D46" s="59">
        <f>SUM(D44:D45)</f>
        <v>0</v>
      </c>
      <c r="E46" s="60">
        <f t="shared" si="5"/>
        <v>10507332</v>
      </c>
      <c r="F46" s="61">
        <f t="shared" si="5"/>
        <v>10507332</v>
      </c>
      <c r="G46" s="61">
        <f t="shared" si="5"/>
        <v>-1935556</v>
      </c>
      <c r="H46" s="61">
        <f t="shared" si="5"/>
        <v>4822722</v>
      </c>
      <c r="I46" s="61">
        <f t="shared" si="5"/>
        <v>1939688</v>
      </c>
      <c r="J46" s="61">
        <f t="shared" si="5"/>
        <v>4826854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4826854</v>
      </c>
      <c r="X46" s="61">
        <f t="shared" si="5"/>
        <v>13333501</v>
      </c>
      <c r="Y46" s="61">
        <f t="shared" si="5"/>
        <v>-8506647</v>
      </c>
      <c r="Z46" s="62">
        <f>+IF(X46&lt;&gt;0,+(Y46/X46)*100,0)</f>
        <v>-63.7990502269434</v>
      </c>
      <c r="AA46" s="59">
        <f>SUM(AA44:AA45)</f>
        <v>10507332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-37466341</v>
      </c>
      <c r="D48" s="75">
        <f>SUM(D46:D47)</f>
        <v>0</v>
      </c>
      <c r="E48" s="76">
        <f t="shared" si="6"/>
        <v>10507332</v>
      </c>
      <c r="F48" s="77">
        <f t="shared" si="6"/>
        <v>10507332</v>
      </c>
      <c r="G48" s="77">
        <f t="shared" si="6"/>
        <v>-1935556</v>
      </c>
      <c r="H48" s="78">
        <f t="shared" si="6"/>
        <v>4822722</v>
      </c>
      <c r="I48" s="78">
        <f t="shared" si="6"/>
        <v>1939688</v>
      </c>
      <c r="J48" s="78">
        <f t="shared" si="6"/>
        <v>4826854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4826854</v>
      </c>
      <c r="X48" s="78">
        <f t="shared" si="6"/>
        <v>13333501</v>
      </c>
      <c r="Y48" s="78">
        <f t="shared" si="6"/>
        <v>-8506647</v>
      </c>
      <c r="Z48" s="79">
        <f>+IF(X48&lt;&gt;0,+(Y48/X48)*100,0)</f>
        <v>-63.7990502269434</v>
      </c>
      <c r="AA48" s="80">
        <f>SUM(AA46:AA47)</f>
        <v>10507332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2298561</v>
      </c>
      <c r="D5" s="6">
        <v>0</v>
      </c>
      <c r="E5" s="7">
        <v>2150000</v>
      </c>
      <c r="F5" s="8">
        <v>2150000</v>
      </c>
      <c r="G5" s="8">
        <v>195709</v>
      </c>
      <c r="H5" s="8">
        <v>468944</v>
      </c>
      <c r="I5" s="8">
        <v>459019</v>
      </c>
      <c r="J5" s="8">
        <v>1123672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1123672</v>
      </c>
      <c r="X5" s="8">
        <v>537501</v>
      </c>
      <c r="Y5" s="8">
        <v>586171</v>
      </c>
      <c r="Z5" s="2">
        <v>109.05</v>
      </c>
      <c r="AA5" s="6">
        <v>2150000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390712</v>
      </c>
      <c r="D10" s="6">
        <v>0</v>
      </c>
      <c r="E10" s="7">
        <v>943246</v>
      </c>
      <c r="F10" s="30">
        <v>943246</v>
      </c>
      <c r="G10" s="30">
        <v>77910</v>
      </c>
      <c r="H10" s="30">
        <v>79092</v>
      </c>
      <c r="I10" s="30">
        <v>114217</v>
      </c>
      <c r="J10" s="30">
        <v>271219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271219</v>
      </c>
      <c r="X10" s="30">
        <v>235749</v>
      </c>
      <c r="Y10" s="30">
        <v>35470</v>
      </c>
      <c r="Z10" s="31">
        <v>15.05</v>
      </c>
      <c r="AA10" s="32">
        <v>943246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72525</v>
      </c>
      <c r="D12" s="6">
        <v>0</v>
      </c>
      <c r="E12" s="7">
        <v>74835</v>
      </c>
      <c r="F12" s="8">
        <v>74835</v>
      </c>
      <c r="G12" s="8">
        <v>8912</v>
      </c>
      <c r="H12" s="8">
        <v>6166</v>
      </c>
      <c r="I12" s="8">
        <v>6800</v>
      </c>
      <c r="J12" s="8">
        <v>21878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21878</v>
      </c>
      <c r="X12" s="8">
        <v>18750</v>
      </c>
      <c r="Y12" s="8">
        <v>3128</v>
      </c>
      <c r="Z12" s="2">
        <v>16.68</v>
      </c>
      <c r="AA12" s="6">
        <v>74835</v>
      </c>
    </row>
    <row r="13" spans="1:27" ht="13.5">
      <c r="A13" s="27" t="s">
        <v>40</v>
      </c>
      <c r="B13" s="33"/>
      <c r="C13" s="6">
        <v>980576</v>
      </c>
      <c r="D13" s="6">
        <v>0</v>
      </c>
      <c r="E13" s="7">
        <v>320000</v>
      </c>
      <c r="F13" s="8">
        <v>320000</v>
      </c>
      <c r="G13" s="8">
        <v>20200</v>
      </c>
      <c r="H13" s="8">
        <v>23255</v>
      </c>
      <c r="I13" s="8">
        <v>242346</v>
      </c>
      <c r="J13" s="8">
        <v>285801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285801</v>
      </c>
      <c r="X13" s="8">
        <v>80000</v>
      </c>
      <c r="Y13" s="8">
        <v>205801</v>
      </c>
      <c r="Z13" s="2">
        <v>257.25</v>
      </c>
      <c r="AA13" s="6">
        <v>320000</v>
      </c>
    </row>
    <row r="14" spans="1:27" ht="13.5">
      <c r="A14" s="27" t="s">
        <v>41</v>
      </c>
      <c r="B14" s="33"/>
      <c r="C14" s="6">
        <v>529190</v>
      </c>
      <c r="D14" s="6">
        <v>0</v>
      </c>
      <c r="E14" s="7">
        <v>1000000</v>
      </c>
      <c r="F14" s="8">
        <v>1000000</v>
      </c>
      <c r="G14" s="8">
        <v>0</v>
      </c>
      <c r="H14" s="8">
        <v>0</v>
      </c>
      <c r="I14" s="8">
        <v>27838</v>
      </c>
      <c r="J14" s="8">
        <v>27838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27838</v>
      </c>
      <c r="X14" s="8">
        <v>249999</v>
      </c>
      <c r="Y14" s="8">
        <v>-222161</v>
      </c>
      <c r="Z14" s="2">
        <v>-88.86</v>
      </c>
      <c r="AA14" s="6">
        <v>1000000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422660</v>
      </c>
      <c r="D16" s="6">
        <v>0</v>
      </c>
      <c r="E16" s="7">
        <v>200772</v>
      </c>
      <c r="F16" s="8">
        <v>200772</v>
      </c>
      <c r="G16" s="8">
        <v>156</v>
      </c>
      <c r="H16" s="8">
        <v>0</v>
      </c>
      <c r="I16" s="8">
        <v>0</v>
      </c>
      <c r="J16" s="8">
        <v>156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156</v>
      </c>
      <c r="X16" s="8">
        <v>50193</v>
      </c>
      <c r="Y16" s="8">
        <v>-50037</v>
      </c>
      <c r="Z16" s="2">
        <v>-99.69</v>
      </c>
      <c r="AA16" s="6">
        <v>200772</v>
      </c>
    </row>
    <row r="17" spans="1:27" ht="13.5">
      <c r="A17" s="27" t="s">
        <v>44</v>
      </c>
      <c r="B17" s="33"/>
      <c r="C17" s="6">
        <v>2200226</v>
      </c>
      <c r="D17" s="6">
        <v>0</v>
      </c>
      <c r="E17" s="7">
        <v>3282094</v>
      </c>
      <c r="F17" s="8">
        <v>3282094</v>
      </c>
      <c r="G17" s="8">
        <v>315764</v>
      </c>
      <c r="H17" s="8">
        <v>262316</v>
      </c>
      <c r="I17" s="8">
        <v>205697</v>
      </c>
      <c r="J17" s="8">
        <v>783777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783777</v>
      </c>
      <c r="X17" s="8">
        <v>818524</v>
      </c>
      <c r="Y17" s="8">
        <v>-34747</v>
      </c>
      <c r="Z17" s="2">
        <v>-4.25</v>
      </c>
      <c r="AA17" s="6">
        <v>3282094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48460000</v>
      </c>
      <c r="D19" s="6">
        <v>0</v>
      </c>
      <c r="E19" s="7">
        <v>70264903</v>
      </c>
      <c r="F19" s="8">
        <v>70264903</v>
      </c>
      <c r="G19" s="8">
        <v>157</v>
      </c>
      <c r="H19" s="8">
        <v>215996</v>
      </c>
      <c r="I19" s="8">
        <v>0</v>
      </c>
      <c r="J19" s="8">
        <v>216153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216153</v>
      </c>
      <c r="X19" s="8">
        <v>25392500</v>
      </c>
      <c r="Y19" s="8">
        <v>-25176347</v>
      </c>
      <c r="Z19" s="2">
        <v>-99.15</v>
      </c>
      <c r="AA19" s="6">
        <v>70264903</v>
      </c>
    </row>
    <row r="20" spans="1:27" ht="13.5">
      <c r="A20" s="27" t="s">
        <v>47</v>
      </c>
      <c r="B20" s="33"/>
      <c r="C20" s="6">
        <v>3712206</v>
      </c>
      <c r="D20" s="6">
        <v>0</v>
      </c>
      <c r="E20" s="7">
        <v>3859748</v>
      </c>
      <c r="F20" s="30">
        <v>3859748</v>
      </c>
      <c r="G20" s="30">
        <v>26702186</v>
      </c>
      <c r="H20" s="30">
        <v>214982</v>
      </c>
      <c r="I20" s="30">
        <v>114472</v>
      </c>
      <c r="J20" s="30">
        <v>27031640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27031640</v>
      </c>
      <c r="X20" s="30">
        <v>950982</v>
      </c>
      <c r="Y20" s="30">
        <v>26080658</v>
      </c>
      <c r="Z20" s="31">
        <v>2742.5</v>
      </c>
      <c r="AA20" s="32">
        <v>3859748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59066656</v>
      </c>
      <c r="D22" s="37">
        <f>SUM(D5:D21)</f>
        <v>0</v>
      </c>
      <c r="E22" s="38">
        <f t="shared" si="0"/>
        <v>82095598</v>
      </c>
      <c r="F22" s="39">
        <f t="shared" si="0"/>
        <v>82095598</v>
      </c>
      <c r="G22" s="39">
        <f t="shared" si="0"/>
        <v>27320994</v>
      </c>
      <c r="H22" s="39">
        <f t="shared" si="0"/>
        <v>1270751</v>
      </c>
      <c r="I22" s="39">
        <f t="shared" si="0"/>
        <v>1170389</v>
      </c>
      <c r="J22" s="39">
        <f t="shared" si="0"/>
        <v>29762134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29762134</v>
      </c>
      <c r="X22" s="39">
        <f t="shared" si="0"/>
        <v>28334198</v>
      </c>
      <c r="Y22" s="39">
        <f t="shared" si="0"/>
        <v>1427936</v>
      </c>
      <c r="Z22" s="40">
        <f>+IF(X22&lt;&gt;0,+(Y22/X22)*100,0)</f>
        <v>5.039620320292813</v>
      </c>
      <c r="AA22" s="37">
        <f>SUM(AA5:AA21)</f>
        <v>82095598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28046887</v>
      </c>
      <c r="D25" s="6">
        <v>0</v>
      </c>
      <c r="E25" s="7">
        <v>35972248</v>
      </c>
      <c r="F25" s="8">
        <v>35972248</v>
      </c>
      <c r="G25" s="8">
        <v>1781466</v>
      </c>
      <c r="H25" s="8">
        <v>1548482</v>
      </c>
      <c r="I25" s="8">
        <v>1461763</v>
      </c>
      <c r="J25" s="8">
        <v>4791711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4791711</v>
      </c>
      <c r="X25" s="8">
        <v>10296670</v>
      </c>
      <c r="Y25" s="8">
        <v>-5504959</v>
      </c>
      <c r="Z25" s="2">
        <v>-53.46</v>
      </c>
      <c r="AA25" s="6">
        <v>35972248</v>
      </c>
    </row>
    <row r="26" spans="1:27" ht="13.5">
      <c r="A26" s="29" t="s">
        <v>52</v>
      </c>
      <c r="B26" s="28"/>
      <c r="C26" s="6">
        <v>7121670</v>
      </c>
      <c r="D26" s="6">
        <v>0</v>
      </c>
      <c r="E26" s="7">
        <v>7460896</v>
      </c>
      <c r="F26" s="8">
        <v>7460896</v>
      </c>
      <c r="G26" s="8">
        <v>0</v>
      </c>
      <c r="H26" s="8">
        <v>447684</v>
      </c>
      <c r="I26" s="8">
        <v>437634</v>
      </c>
      <c r="J26" s="8">
        <v>885318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885318</v>
      </c>
      <c r="X26" s="8">
        <v>1736823</v>
      </c>
      <c r="Y26" s="8">
        <v>-851505</v>
      </c>
      <c r="Z26" s="2">
        <v>-49.03</v>
      </c>
      <c r="AA26" s="6">
        <v>7460896</v>
      </c>
    </row>
    <row r="27" spans="1:27" ht="13.5">
      <c r="A27" s="29" t="s">
        <v>53</v>
      </c>
      <c r="B27" s="28"/>
      <c r="C27" s="6">
        <v>11916736</v>
      </c>
      <c r="D27" s="6">
        <v>0</v>
      </c>
      <c r="E27" s="7">
        <v>2112000</v>
      </c>
      <c r="F27" s="8">
        <v>2112000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2112000</v>
      </c>
    </row>
    <row r="28" spans="1:27" ht="13.5">
      <c r="A28" s="29" t="s">
        <v>54</v>
      </c>
      <c r="B28" s="28"/>
      <c r="C28" s="6">
        <v>2881066</v>
      </c>
      <c r="D28" s="6">
        <v>0</v>
      </c>
      <c r="E28" s="7">
        <v>3000000</v>
      </c>
      <c r="F28" s="8">
        <v>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3000000</v>
      </c>
    </row>
    <row r="29" spans="1:27" ht="13.5">
      <c r="A29" s="29" t="s">
        <v>55</v>
      </c>
      <c r="B29" s="28"/>
      <c r="C29" s="6">
        <v>139310</v>
      </c>
      <c r="D29" s="6">
        <v>0</v>
      </c>
      <c r="E29" s="7">
        <v>119174</v>
      </c>
      <c r="F29" s="8">
        <v>119174</v>
      </c>
      <c r="G29" s="8">
        <v>0</v>
      </c>
      <c r="H29" s="8">
        <v>0</v>
      </c>
      <c r="I29" s="8">
        <v>8180</v>
      </c>
      <c r="J29" s="8">
        <v>8180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8180</v>
      </c>
      <c r="X29" s="8">
        <v>29793</v>
      </c>
      <c r="Y29" s="8">
        <v>-21613</v>
      </c>
      <c r="Z29" s="2">
        <v>-72.54</v>
      </c>
      <c r="AA29" s="6">
        <v>119174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1729085</v>
      </c>
      <c r="D32" s="6">
        <v>0</v>
      </c>
      <c r="E32" s="7">
        <v>2337085</v>
      </c>
      <c r="F32" s="8">
        <v>2337085</v>
      </c>
      <c r="G32" s="8">
        <v>4985</v>
      </c>
      <c r="H32" s="8">
        <v>4240</v>
      </c>
      <c r="I32" s="8">
        <v>4441</v>
      </c>
      <c r="J32" s="8">
        <v>13666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13666</v>
      </c>
      <c r="X32" s="8">
        <v>985001</v>
      </c>
      <c r="Y32" s="8">
        <v>-971335</v>
      </c>
      <c r="Z32" s="2">
        <v>-98.61</v>
      </c>
      <c r="AA32" s="6">
        <v>2337085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1791583</v>
      </c>
      <c r="I33" s="8">
        <v>2304342</v>
      </c>
      <c r="J33" s="8">
        <v>4095925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4095925</v>
      </c>
      <c r="X33" s="8">
        <v>0</v>
      </c>
      <c r="Y33" s="8">
        <v>4095925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11535493</v>
      </c>
      <c r="D34" s="6">
        <v>0</v>
      </c>
      <c r="E34" s="7">
        <v>20382194</v>
      </c>
      <c r="F34" s="8">
        <v>20382194</v>
      </c>
      <c r="G34" s="8">
        <v>1684435</v>
      </c>
      <c r="H34" s="8">
        <v>10860079</v>
      </c>
      <c r="I34" s="8">
        <v>3719463</v>
      </c>
      <c r="J34" s="8">
        <v>16263977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16263977</v>
      </c>
      <c r="X34" s="8">
        <v>5095548</v>
      </c>
      <c r="Y34" s="8">
        <v>11168429</v>
      </c>
      <c r="Z34" s="2">
        <v>219.18</v>
      </c>
      <c r="AA34" s="6">
        <v>20382194</v>
      </c>
    </row>
    <row r="35" spans="1:27" ht="13.5">
      <c r="A35" s="27" t="s">
        <v>61</v>
      </c>
      <c r="B35" s="33"/>
      <c r="C35" s="6">
        <v>408625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63778872</v>
      </c>
      <c r="D36" s="37">
        <f>SUM(D25:D35)</f>
        <v>0</v>
      </c>
      <c r="E36" s="38">
        <f t="shared" si="1"/>
        <v>71383597</v>
      </c>
      <c r="F36" s="39">
        <f t="shared" si="1"/>
        <v>71383597</v>
      </c>
      <c r="G36" s="39">
        <f t="shared" si="1"/>
        <v>3470886</v>
      </c>
      <c r="H36" s="39">
        <f t="shared" si="1"/>
        <v>14652068</v>
      </c>
      <c r="I36" s="39">
        <f t="shared" si="1"/>
        <v>7935823</v>
      </c>
      <c r="J36" s="39">
        <f t="shared" si="1"/>
        <v>26058777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26058777</v>
      </c>
      <c r="X36" s="39">
        <f t="shared" si="1"/>
        <v>18143835</v>
      </c>
      <c r="Y36" s="39">
        <f t="shared" si="1"/>
        <v>7914942</v>
      </c>
      <c r="Z36" s="40">
        <f>+IF(X36&lt;&gt;0,+(Y36/X36)*100,0)</f>
        <v>43.6233133733855</v>
      </c>
      <c r="AA36" s="37">
        <f>SUM(AA25:AA35)</f>
        <v>71383597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-4712216</v>
      </c>
      <c r="D38" s="50">
        <f>+D22-D36</f>
        <v>0</v>
      </c>
      <c r="E38" s="51">
        <f t="shared" si="2"/>
        <v>10712001</v>
      </c>
      <c r="F38" s="52">
        <f t="shared" si="2"/>
        <v>10712001</v>
      </c>
      <c r="G38" s="52">
        <f t="shared" si="2"/>
        <v>23850108</v>
      </c>
      <c r="H38" s="52">
        <f t="shared" si="2"/>
        <v>-13381317</v>
      </c>
      <c r="I38" s="52">
        <f t="shared" si="2"/>
        <v>-6765434</v>
      </c>
      <c r="J38" s="52">
        <f t="shared" si="2"/>
        <v>3703357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3703357</v>
      </c>
      <c r="X38" s="52">
        <f>IF(F22=F36,0,X22-X36)</f>
        <v>10190363</v>
      </c>
      <c r="Y38" s="52">
        <f t="shared" si="2"/>
        <v>-6487006</v>
      </c>
      <c r="Z38" s="53">
        <f>+IF(X38&lt;&gt;0,+(Y38/X38)*100,0)</f>
        <v>-63.65824259646099</v>
      </c>
      <c r="AA38" s="50">
        <f>+AA22-AA36</f>
        <v>10712001</v>
      </c>
    </row>
    <row r="39" spans="1:27" ht="13.5">
      <c r="A39" s="27" t="s">
        <v>64</v>
      </c>
      <c r="B39" s="33"/>
      <c r="C39" s="6">
        <v>40237916</v>
      </c>
      <c r="D39" s="6">
        <v>0</v>
      </c>
      <c r="E39" s="7">
        <v>22855100</v>
      </c>
      <c r="F39" s="8">
        <v>22855100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10887550</v>
      </c>
      <c r="Y39" s="8">
        <v>-10887550</v>
      </c>
      <c r="Z39" s="2">
        <v>-100</v>
      </c>
      <c r="AA39" s="6">
        <v>22855100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35525700</v>
      </c>
      <c r="D42" s="59">
        <f>SUM(D38:D41)</f>
        <v>0</v>
      </c>
      <c r="E42" s="60">
        <f t="shared" si="3"/>
        <v>33567101</v>
      </c>
      <c r="F42" s="61">
        <f t="shared" si="3"/>
        <v>33567101</v>
      </c>
      <c r="G42" s="61">
        <f t="shared" si="3"/>
        <v>23850108</v>
      </c>
      <c r="H42" s="61">
        <f t="shared" si="3"/>
        <v>-13381317</v>
      </c>
      <c r="I42" s="61">
        <f t="shared" si="3"/>
        <v>-6765434</v>
      </c>
      <c r="J42" s="61">
        <f t="shared" si="3"/>
        <v>3703357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3703357</v>
      </c>
      <c r="X42" s="61">
        <f t="shared" si="3"/>
        <v>21077913</v>
      </c>
      <c r="Y42" s="61">
        <f t="shared" si="3"/>
        <v>-17374556</v>
      </c>
      <c r="Z42" s="62">
        <f>+IF(X42&lt;&gt;0,+(Y42/X42)*100,0)</f>
        <v>-82.43015330787256</v>
      </c>
      <c r="AA42" s="59">
        <f>SUM(AA38:AA41)</f>
        <v>33567101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35525700</v>
      </c>
      <c r="D44" s="67">
        <f>+D42-D43</f>
        <v>0</v>
      </c>
      <c r="E44" s="68">
        <f t="shared" si="4"/>
        <v>33567101</v>
      </c>
      <c r="F44" s="69">
        <f t="shared" si="4"/>
        <v>33567101</v>
      </c>
      <c r="G44" s="69">
        <f t="shared" si="4"/>
        <v>23850108</v>
      </c>
      <c r="H44" s="69">
        <f t="shared" si="4"/>
        <v>-13381317</v>
      </c>
      <c r="I44" s="69">
        <f t="shared" si="4"/>
        <v>-6765434</v>
      </c>
      <c r="J44" s="69">
        <f t="shared" si="4"/>
        <v>3703357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3703357</v>
      </c>
      <c r="X44" s="69">
        <f t="shared" si="4"/>
        <v>21077913</v>
      </c>
      <c r="Y44" s="69">
        <f t="shared" si="4"/>
        <v>-17374556</v>
      </c>
      <c r="Z44" s="70">
        <f>+IF(X44&lt;&gt;0,+(Y44/X44)*100,0)</f>
        <v>-82.43015330787256</v>
      </c>
      <c r="AA44" s="67">
        <f>+AA42-AA43</f>
        <v>33567101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35525700</v>
      </c>
      <c r="D46" s="59">
        <f>SUM(D44:D45)</f>
        <v>0</v>
      </c>
      <c r="E46" s="60">
        <f t="shared" si="5"/>
        <v>33567101</v>
      </c>
      <c r="F46" s="61">
        <f t="shared" si="5"/>
        <v>33567101</v>
      </c>
      <c r="G46" s="61">
        <f t="shared" si="5"/>
        <v>23850108</v>
      </c>
      <c r="H46" s="61">
        <f t="shared" si="5"/>
        <v>-13381317</v>
      </c>
      <c r="I46" s="61">
        <f t="shared" si="5"/>
        <v>-6765434</v>
      </c>
      <c r="J46" s="61">
        <f t="shared" si="5"/>
        <v>3703357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3703357</v>
      </c>
      <c r="X46" s="61">
        <f t="shared" si="5"/>
        <v>21077913</v>
      </c>
      <c r="Y46" s="61">
        <f t="shared" si="5"/>
        <v>-17374556</v>
      </c>
      <c r="Z46" s="62">
        <f>+IF(X46&lt;&gt;0,+(Y46/X46)*100,0)</f>
        <v>-82.43015330787256</v>
      </c>
      <c r="AA46" s="59">
        <f>SUM(AA44:AA45)</f>
        <v>33567101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35525700</v>
      </c>
      <c r="D48" s="75">
        <f>SUM(D46:D47)</f>
        <v>0</v>
      </c>
      <c r="E48" s="76">
        <f t="shared" si="6"/>
        <v>33567101</v>
      </c>
      <c r="F48" s="77">
        <f t="shared" si="6"/>
        <v>33567101</v>
      </c>
      <c r="G48" s="77">
        <f t="shared" si="6"/>
        <v>23850108</v>
      </c>
      <c r="H48" s="78">
        <f t="shared" si="6"/>
        <v>-13381317</v>
      </c>
      <c r="I48" s="78">
        <f t="shared" si="6"/>
        <v>-6765434</v>
      </c>
      <c r="J48" s="78">
        <f t="shared" si="6"/>
        <v>3703357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3703357</v>
      </c>
      <c r="X48" s="78">
        <f t="shared" si="6"/>
        <v>21077913</v>
      </c>
      <c r="Y48" s="78">
        <f t="shared" si="6"/>
        <v>-17374556</v>
      </c>
      <c r="Z48" s="79">
        <f>+IF(X48&lt;&gt;0,+(Y48/X48)*100,0)</f>
        <v>-82.43015330787256</v>
      </c>
      <c r="AA48" s="80">
        <f>SUM(AA46:AA47)</f>
        <v>33567101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103824251</v>
      </c>
      <c r="F5" s="8">
        <v>103824251</v>
      </c>
      <c r="G5" s="8">
        <v>3465301</v>
      </c>
      <c r="H5" s="8">
        <v>4503272</v>
      </c>
      <c r="I5" s="8">
        <v>4164344</v>
      </c>
      <c r="J5" s="8">
        <v>12132917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12132917</v>
      </c>
      <c r="X5" s="8">
        <v>25956000</v>
      </c>
      <c r="Y5" s="8">
        <v>-13823083</v>
      </c>
      <c r="Z5" s="2">
        <v>-53.26</v>
      </c>
      <c r="AA5" s="6">
        <v>103824251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3000000</v>
      </c>
      <c r="F10" s="30">
        <v>3000000</v>
      </c>
      <c r="G10" s="30">
        <v>3735939</v>
      </c>
      <c r="H10" s="30">
        <v>3921392</v>
      </c>
      <c r="I10" s="30">
        <v>3991772</v>
      </c>
      <c r="J10" s="30">
        <v>11649103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11649103</v>
      </c>
      <c r="X10" s="30">
        <v>750000</v>
      </c>
      <c r="Y10" s="30">
        <v>10899103</v>
      </c>
      <c r="Z10" s="31">
        <v>1453.21</v>
      </c>
      <c r="AA10" s="32">
        <v>3000000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18950879</v>
      </c>
      <c r="F11" s="8">
        <v>18950879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4737000</v>
      </c>
      <c r="Y11" s="8">
        <v>-4737000</v>
      </c>
      <c r="Z11" s="2">
        <v>-100</v>
      </c>
      <c r="AA11" s="6">
        <v>18950879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1000000</v>
      </c>
      <c r="F12" s="8">
        <v>1000000</v>
      </c>
      <c r="G12" s="8">
        <v>54283</v>
      </c>
      <c r="H12" s="8">
        <v>59919</v>
      </c>
      <c r="I12" s="8">
        <v>77309</v>
      </c>
      <c r="J12" s="8">
        <v>191511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191511</v>
      </c>
      <c r="X12" s="8">
        <v>249000</v>
      </c>
      <c r="Y12" s="8">
        <v>-57489</v>
      </c>
      <c r="Z12" s="2">
        <v>-23.09</v>
      </c>
      <c r="AA12" s="6">
        <v>1000000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16000000</v>
      </c>
      <c r="F13" s="8">
        <v>16000000</v>
      </c>
      <c r="G13" s="8">
        <v>1136380</v>
      </c>
      <c r="H13" s="8">
        <v>1615716</v>
      </c>
      <c r="I13" s="8">
        <v>927916</v>
      </c>
      <c r="J13" s="8">
        <v>3680012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3680012</v>
      </c>
      <c r="X13" s="8">
        <v>3999000</v>
      </c>
      <c r="Y13" s="8">
        <v>-318988</v>
      </c>
      <c r="Z13" s="2">
        <v>-7.98</v>
      </c>
      <c r="AA13" s="6">
        <v>16000000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14000000</v>
      </c>
      <c r="F14" s="8">
        <v>14000000</v>
      </c>
      <c r="G14" s="8">
        <v>1289523</v>
      </c>
      <c r="H14" s="8">
        <v>1346468</v>
      </c>
      <c r="I14" s="8">
        <v>1366630</v>
      </c>
      <c r="J14" s="8">
        <v>4002621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4002621</v>
      </c>
      <c r="X14" s="8">
        <v>3501000</v>
      </c>
      <c r="Y14" s="8">
        <v>501621</v>
      </c>
      <c r="Z14" s="2">
        <v>14.33</v>
      </c>
      <c r="AA14" s="6">
        <v>14000000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3000000</v>
      </c>
      <c r="F16" s="8">
        <v>3000000</v>
      </c>
      <c r="G16" s="8">
        <v>77920</v>
      </c>
      <c r="H16" s="8">
        <v>183040</v>
      </c>
      <c r="I16" s="8">
        <v>164360</v>
      </c>
      <c r="J16" s="8">
        <v>425320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425320</v>
      </c>
      <c r="X16" s="8">
        <v>750000</v>
      </c>
      <c r="Y16" s="8">
        <v>-324680</v>
      </c>
      <c r="Z16" s="2">
        <v>-43.29</v>
      </c>
      <c r="AA16" s="6">
        <v>3000000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330000</v>
      </c>
      <c r="F17" s="8">
        <v>330000</v>
      </c>
      <c r="G17" s="8">
        <v>1150930</v>
      </c>
      <c r="H17" s="8">
        <v>986035</v>
      </c>
      <c r="I17" s="8">
        <v>953244</v>
      </c>
      <c r="J17" s="8">
        <v>3090209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3090209</v>
      </c>
      <c r="X17" s="8">
        <v>84000</v>
      </c>
      <c r="Y17" s="8">
        <v>3006209</v>
      </c>
      <c r="Z17" s="2">
        <v>3578.82</v>
      </c>
      <c r="AA17" s="6">
        <v>330000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11700000</v>
      </c>
      <c r="F18" s="8">
        <v>11700000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2925000</v>
      </c>
      <c r="Y18" s="8">
        <v>-2925000</v>
      </c>
      <c r="Z18" s="2">
        <v>-100</v>
      </c>
      <c r="AA18" s="6">
        <v>11700000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391738000</v>
      </c>
      <c r="F19" s="8">
        <v>391738000</v>
      </c>
      <c r="G19" s="8">
        <v>135621000</v>
      </c>
      <c r="H19" s="8">
        <v>1629000</v>
      </c>
      <c r="I19" s="8">
        <v>1500000</v>
      </c>
      <c r="J19" s="8">
        <v>138750000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138750000</v>
      </c>
      <c r="X19" s="8">
        <v>235042000</v>
      </c>
      <c r="Y19" s="8">
        <v>-96292000</v>
      </c>
      <c r="Z19" s="2">
        <v>-40.97</v>
      </c>
      <c r="AA19" s="6">
        <v>391738000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178387292</v>
      </c>
      <c r="F20" s="30">
        <v>178387292</v>
      </c>
      <c r="G20" s="30">
        <v>1492957</v>
      </c>
      <c r="H20" s="30">
        <v>1421689</v>
      </c>
      <c r="I20" s="30">
        <v>2794128</v>
      </c>
      <c r="J20" s="30">
        <v>5708774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5708774</v>
      </c>
      <c r="X20" s="30">
        <v>44658000</v>
      </c>
      <c r="Y20" s="30">
        <v>-38949226</v>
      </c>
      <c r="Z20" s="31">
        <v>-87.22</v>
      </c>
      <c r="AA20" s="32">
        <v>178387292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742180422</v>
      </c>
      <c r="F22" s="39">
        <f t="shared" si="0"/>
        <v>742180422</v>
      </c>
      <c r="G22" s="39">
        <f t="shared" si="0"/>
        <v>148024233</v>
      </c>
      <c r="H22" s="39">
        <f t="shared" si="0"/>
        <v>15666531</v>
      </c>
      <c r="I22" s="39">
        <f t="shared" si="0"/>
        <v>15939703</v>
      </c>
      <c r="J22" s="39">
        <f t="shared" si="0"/>
        <v>179630467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179630467</v>
      </c>
      <c r="X22" s="39">
        <f t="shared" si="0"/>
        <v>322651000</v>
      </c>
      <c r="Y22" s="39">
        <f t="shared" si="0"/>
        <v>-143020533</v>
      </c>
      <c r="Z22" s="40">
        <f>+IF(X22&lt;&gt;0,+(Y22/X22)*100,0)</f>
        <v>-44.3266975772584</v>
      </c>
      <c r="AA22" s="37">
        <f>SUM(AA5:AA21)</f>
        <v>742180422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183895226</v>
      </c>
      <c r="F25" s="8">
        <v>183895226</v>
      </c>
      <c r="G25" s="8">
        <v>14852577</v>
      </c>
      <c r="H25" s="8">
        <v>15028177</v>
      </c>
      <c r="I25" s="8">
        <v>15527479</v>
      </c>
      <c r="J25" s="8">
        <v>45408233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45408233</v>
      </c>
      <c r="X25" s="8">
        <v>43910000</v>
      </c>
      <c r="Y25" s="8">
        <v>1498233</v>
      </c>
      <c r="Z25" s="2">
        <v>3.41</v>
      </c>
      <c r="AA25" s="6">
        <v>183895226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22304178</v>
      </c>
      <c r="F26" s="8">
        <v>22304178</v>
      </c>
      <c r="G26" s="8">
        <v>1869881</v>
      </c>
      <c r="H26" s="8">
        <v>1859366</v>
      </c>
      <c r="I26" s="8">
        <v>1843858</v>
      </c>
      <c r="J26" s="8">
        <v>5573105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5573105</v>
      </c>
      <c r="X26" s="8">
        <v>5577000</v>
      </c>
      <c r="Y26" s="8">
        <v>-3895</v>
      </c>
      <c r="Z26" s="2">
        <v>-0.07</v>
      </c>
      <c r="AA26" s="6">
        <v>22304178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47659393</v>
      </c>
      <c r="F27" s="8">
        <v>47659393</v>
      </c>
      <c r="G27" s="8">
        <v>320570</v>
      </c>
      <c r="H27" s="8">
        <v>247751</v>
      </c>
      <c r="I27" s="8">
        <v>203196</v>
      </c>
      <c r="J27" s="8">
        <v>771517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771517</v>
      </c>
      <c r="X27" s="8">
        <v>11916000</v>
      </c>
      <c r="Y27" s="8">
        <v>-11144483</v>
      </c>
      <c r="Z27" s="2">
        <v>-93.53</v>
      </c>
      <c r="AA27" s="6">
        <v>47659393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47187245</v>
      </c>
      <c r="F28" s="8">
        <v>47187245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11796000</v>
      </c>
      <c r="Y28" s="8">
        <v>-11796000</v>
      </c>
      <c r="Z28" s="2">
        <v>-100</v>
      </c>
      <c r="AA28" s="6">
        <v>47187245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2100000</v>
      </c>
      <c r="F29" s="8">
        <v>2100000</v>
      </c>
      <c r="G29" s="8">
        <v>31013</v>
      </c>
      <c r="H29" s="8">
        <v>13228</v>
      </c>
      <c r="I29" s="8">
        <v>0</v>
      </c>
      <c r="J29" s="8">
        <v>44241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44241</v>
      </c>
      <c r="X29" s="8">
        <v>525000</v>
      </c>
      <c r="Y29" s="8">
        <v>-480759</v>
      </c>
      <c r="Z29" s="2">
        <v>-91.57</v>
      </c>
      <c r="AA29" s="6">
        <v>2100000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3060000</v>
      </c>
      <c r="F32" s="8">
        <v>3060000</v>
      </c>
      <c r="G32" s="8">
        <v>127250</v>
      </c>
      <c r="H32" s="8">
        <v>132256</v>
      </c>
      <c r="I32" s="8">
        <v>132256</v>
      </c>
      <c r="J32" s="8">
        <v>391762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391762</v>
      </c>
      <c r="X32" s="8">
        <v>765000</v>
      </c>
      <c r="Y32" s="8">
        <v>-373238</v>
      </c>
      <c r="Z32" s="2">
        <v>-48.79</v>
      </c>
      <c r="AA32" s="6">
        <v>3060000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243580734</v>
      </c>
      <c r="F34" s="8">
        <v>243580734</v>
      </c>
      <c r="G34" s="8">
        <v>13772310</v>
      </c>
      <c r="H34" s="8">
        <v>17330308</v>
      </c>
      <c r="I34" s="8">
        <v>20597465</v>
      </c>
      <c r="J34" s="8">
        <v>51700083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51700083</v>
      </c>
      <c r="X34" s="8">
        <v>61191000</v>
      </c>
      <c r="Y34" s="8">
        <v>-9490917</v>
      </c>
      <c r="Z34" s="2">
        <v>-15.51</v>
      </c>
      <c r="AA34" s="6">
        <v>243580734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549786776</v>
      </c>
      <c r="F36" s="39">
        <f t="shared" si="1"/>
        <v>549786776</v>
      </c>
      <c r="G36" s="39">
        <f t="shared" si="1"/>
        <v>30973601</v>
      </c>
      <c r="H36" s="39">
        <f t="shared" si="1"/>
        <v>34611086</v>
      </c>
      <c r="I36" s="39">
        <f t="shared" si="1"/>
        <v>38304254</v>
      </c>
      <c r="J36" s="39">
        <f t="shared" si="1"/>
        <v>103888941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103888941</v>
      </c>
      <c r="X36" s="39">
        <f t="shared" si="1"/>
        <v>135680000</v>
      </c>
      <c r="Y36" s="39">
        <f t="shared" si="1"/>
        <v>-31791059</v>
      </c>
      <c r="Z36" s="40">
        <f>+IF(X36&lt;&gt;0,+(Y36/X36)*100,0)</f>
        <v>-23.430910229952833</v>
      </c>
      <c r="AA36" s="37">
        <f>SUM(AA25:AA35)</f>
        <v>549786776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192393646</v>
      </c>
      <c r="F38" s="52">
        <f t="shared" si="2"/>
        <v>192393646</v>
      </c>
      <c r="G38" s="52">
        <f t="shared" si="2"/>
        <v>117050632</v>
      </c>
      <c r="H38" s="52">
        <f t="shared" si="2"/>
        <v>-18944555</v>
      </c>
      <c r="I38" s="52">
        <f t="shared" si="2"/>
        <v>-22364551</v>
      </c>
      <c r="J38" s="52">
        <f t="shared" si="2"/>
        <v>75741526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75741526</v>
      </c>
      <c r="X38" s="52">
        <f>IF(F22=F36,0,X22-X36)</f>
        <v>186971000</v>
      </c>
      <c r="Y38" s="52">
        <f t="shared" si="2"/>
        <v>-111229474</v>
      </c>
      <c r="Z38" s="53">
        <f>+IF(X38&lt;&gt;0,+(Y38/X38)*100,0)</f>
        <v>-59.49022789630477</v>
      </c>
      <c r="AA38" s="50">
        <f>+AA22-AA36</f>
        <v>192393646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141460000</v>
      </c>
      <c r="F39" s="8">
        <v>141460000</v>
      </c>
      <c r="G39" s="8">
        <v>34845000</v>
      </c>
      <c r="H39" s="8">
        <v>0</v>
      </c>
      <c r="I39" s="8">
        <v>3691000</v>
      </c>
      <c r="J39" s="8">
        <v>38536000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38536000</v>
      </c>
      <c r="X39" s="8">
        <v>84876000</v>
      </c>
      <c r="Y39" s="8">
        <v>-46340000</v>
      </c>
      <c r="Z39" s="2">
        <v>-54.6</v>
      </c>
      <c r="AA39" s="6">
        <v>141460000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333853646</v>
      </c>
      <c r="F42" s="61">
        <f t="shared" si="3"/>
        <v>333853646</v>
      </c>
      <c r="G42" s="61">
        <f t="shared" si="3"/>
        <v>151895632</v>
      </c>
      <c r="H42" s="61">
        <f t="shared" si="3"/>
        <v>-18944555</v>
      </c>
      <c r="I42" s="61">
        <f t="shared" si="3"/>
        <v>-18673551</v>
      </c>
      <c r="J42" s="61">
        <f t="shared" si="3"/>
        <v>114277526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114277526</v>
      </c>
      <c r="X42" s="61">
        <f t="shared" si="3"/>
        <v>271847000</v>
      </c>
      <c r="Y42" s="61">
        <f t="shared" si="3"/>
        <v>-157569474</v>
      </c>
      <c r="Z42" s="62">
        <f>+IF(X42&lt;&gt;0,+(Y42/X42)*100,0)</f>
        <v>-57.96255761512909</v>
      </c>
      <c r="AA42" s="59">
        <f>SUM(AA38:AA41)</f>
        <v>333853646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333853646</v>
      </c>
      <c r="F44" s="69">
        <f t="shared" si="4"/>
        <v>333853646</v>
      </c>
      <c r="G44" s="69">
        <f t="shared" si="4"/>
        <v>151895632</v>
      </c>
      <c r="H44" s="69">
        <f t="shared" si="4"/>
        <v>-18944555</v>
      </c>
      <c r="I44" s="69">
        <f t="shared" si="4"/>
        <v>-18673551</v>
      </c>
      <c r="J44" s="69">
        <f t="shared" si="4"/>
        <v>114277526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114277526</v>
      </c>
      <c r="X44" s="69">
        <f t="shared" si="4"/>
        <v>271847000</v>
      </c>
      <c r="Y44" s="69">
        <f t="shared" si="4"/>
        <v>-157569474</v>
      </c>
      <c r="Z44" s="70">
        <f>+IF(X44&lt;&gt;0,+(Y44/X44)*100,0)</f>
        <v>-57.96255761512909</v>
      </c>
      <c r="AA44" s="67">
        <f>+AA42-AA43</f>
        <v>333853646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333853646</v>
      </c>
      <c r="F46" s="61">
        <f t="shared" si="5"/>
        <v>333853646</v>
      </c>
      <c r="G46" s="61">
        <f t="shared" si="5"/>
        <v>151895632</v>
      </c>
      <c r="H46" s="61">
        <f t="shared" si="5"/>
        <v>-18944555</v>
      </c>
      <c r="I46" s="61">
        <f t="shared" si="5"/>
        <v>-18673551</v>
      </c>
      <c r="J46" s="61">
        <f t="shared" si="5"/>
        <v>114277526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114277526</v>
      </c>
      <c r="X46" s="61">
        <f t="shared" si="5"/>
        <v>271847000</v>
      </c>
      <c r="Y46" s="61">
        <f t="shared" si="5"/>
        <v>-157569474</v>
      </c>
      <c r="Z46" s="62">
        <f>+IF(X46&lt;&gt;0,+(Y46/X46)*100,0)</f>
        <v>-57.96255761512909</v>
      </c>
      <c r="AA46" s="59">
        <f>SUM(AA44:AA45)</f>
        <v>333853646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333853646</v>
      </c>
      <c r="F48" s="77">
        <f t="shared" si="6"/>
        <v>333853646</v>
      </c>
      <c r="G48" s="77">
        <f t="shared" si="6"/>
        <v>151895632</v>
      </c>
      <c r="H48" s="78">
        <f t="shared" si="6"/>
        <v>-18944555</v>
      </c>
      <c r="I48" s="78">
        <f t="shared" si="6"/>
        <v>-18673551</v>
      </c>
      <c r="J48" s="78">
        <f t="shared" si="6"/>
        <v>114277526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114277526</v>
      </c>
      <c r="X48" s="78">
        <f t="shared" si="6"/>
        <v>271847000</v>
      </c>
      <c r="Y48" s="78">
        <f t="shared" si="6"/>
        <v>-157569474</v>
      </c>
      <c r="Z48" s="79">
        <f>+IF(X48&lt;&gt;0,+(Y48/X48)*100,0)</f>
        <v>-57.96255761512909</v>
      </c>
      <c r="AA48" s="80">
        <f>SUM(AA46:AA47)</f>
        <v>333853646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2014-11-17T08:47:02Z</dcterms:created>
  <dcterms:modified xsi:type="dcterms:W3CDTF">2014-11-17T08:47:02Z</dcterms:modified>
  <cp:category/>
  <cp:version/>
  <cp:contentType/>
  <cp:contentStatus/>
</cp:coreProperties>
</file>