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2" sheetId="17" r:id="rId17"/>
    <sheet name="MP323" sheetId="18" r:id="rId18"/>
    <sheet name="MP324" sheetId="19" r:id="rId19"/>
    <sheet name="MP325" sheetId="20" r:id="rId20"/>
    <sheet name="DC32" sheetId="21" r:id="rId21"/>
    <sheet name="Summary" sheetId="22" r:id="rId22"/>
  </sheets>
  <definedNames>
    <definedName name="_xlnm.Print_Area" localSheetId="7">'DC30'!$A$1:$AA$57</definedName>
    <definedName name="_xlnm.Print_Area" localSheetId="14">'DC31'!$A$1:$AA$57</definedName>
    <definedName name="_xlnm.Print_Area" localSheetId="20">'DC32'!$A$1:$AA$57</definedName>
    <definedName name="_xlnm.Print_Area" localSheetId="0">'MP301'!$A$1:$AA$57</definedName>
    <definedName name="_xlnm.Print_Area" localSheetId="1">'MP302'!$A$1:$AA$57</definedName>
    <definedName name="_xlnm.Print_Area" localSheetId="2">'MP303'!$A$1:$AA$57</definedName>
    <definedName name="_xlnm.Print_Area" localSheetId="3">'MP304'!$A$1:$AA$57</definedName>
    <definedName name="_xlnm.Print_Area" localSheetId="4">'MP305'!$A$1:$AA$57</definedName>
    <definedName name="_xlnm.Print_Area" localSheetId="5">'MP306'!$A$1:$AA$57</definedName>
    <definedName name="_xlnm.Print_Area" localSheetId="6">'MP307'!$A$1:$AA$57</definedName>
    <definedName name="_xlnm.Print_Area" localSheetId="8">'MP311'!$A$1:$AA$57</definedName>
    <definedName name="_xlnm.Print_Area" localSheetId="9">'MP312'!$A$1:$AA$57</definedName>
    <definedName name="_xlnm.Print_Area" localSheetId="10">'MP313'!$A$1:$AA$57</definedName>
    <definedName name="_xlnm.Print_Area" localSheetId="11">'MP314'!$A$1:$AA$57</definedName>
    <definedName name="_xlnm.Print_Area" localSheetId="12">'MP315'!$A$1:$AA$57</definedName>
    <definedName name="_xlnm.Print_Area" localSheetId="13">'MP316'!$A$1:$AA$57</definedName>
    <definedName name="_xlnm.Print_Area" localSheetId="15">'MP321'!$A$1:$AA$57</definedName>
    <definedName name="_xlnm.Print_Area" localSheetId="16">'MP322'!$A$1:$AA$57</definedName>
    <definedName name="_xlnm.Print_Area" localSheetId="17">'MP323'!$A$1:$AA$57</definedName>
    <definedName name="_xlnm.Print_Area" localSheetId="18">'MP324'!$A$1:$AA$57</definedName>
    <definedName name="_xlnm.Print_Area" localSheetId="19">'MP325'!$A$1:$AA$57</definedName>
    <definedName name="_xlnm.Print_Area" localSheetId="21">'Summary'!$A$1:$AA$57</definedName>
  </definedNames>
  <calcPr calcMode="manual" fullCalcOnLoad="1"/>
</workbook>
</file>

<file path=xl/sharedStrings.xml><?xml version="1.0" encoding="utf-8"?>
<sst xmlns="http://schemas.openxmlformats.org/spreadsheetml/2006/main" count="1672" uniqueCount="96">
  <si>
    <t>Mpumalanga: Albert Luthuli(MP301)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</si>
  <si>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</si>
  <si>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</si>
  <si>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</si>
  <si>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</si>
  <si>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</si>
  <si>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</si>
  <si>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</si>
  <si>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</si>
  <si>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</si>
  <si>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</si>
  <si>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</si>
  <si>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</si>
  <si>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</si>
  <si>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</si>
  <si>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</si>
  <si>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</si>
  <si>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</si>
  <si>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</si>
  <si>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</si>
  <si>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</si>
  <si>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</si>
  <si>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</si>
  <si>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</si>
  <si>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</si>
  <si>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</si>
  <si>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</si>
  <si>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</si>
  <si>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</si>
  <si>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</si>
  <si>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</si>
  <si>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</si>
  <si>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</si>
  <si>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</si>
  <si>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</si>
  <si>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</si>
  <si>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</si>
  <si>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</si>
  <si>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</si>
  <si>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</si>
  <si>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</si>
  <si>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</si>
  <si>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</si>
  <si>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</si>
  <si>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</si>
  <si>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</si>
  <si>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</si>
  <si>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</si>
  <si>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</si>
  <si>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</si>
  <si>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</si>
  <si>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</si>
  <si>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</si>
  <si>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</si>
  <si>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</si>
  <si>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</si>
  <si>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</si>
  <si>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</si>
  <si>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</si>
  <si>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</si>
  <si>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</si>
  <si>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</si>
  <si>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</si>
  <si>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</si>
  <si>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</si>
  <si>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</si>
  <si>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</si>
  <si>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</si>
  <si>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</si>
  <si>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</si>
  <si>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</si>
  <si>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</si>
  <si>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</si>
  <si>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</si>
  <si>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Mpumalanga: Msukaligwa(MP302) - Table C4 Quarterly Budget Statement - Financial Performance (revenue and expenditure) for 1st Quarter ended 30 September 2014 (Figures Finalised as at 2014/10/30)</t>
  </si>
  <si>
    <t>Mpumalanga: Mkhondo(MP303) - Table C4 Quarterly Budget Statement - Financial Performance (revenue and expenditure) for 1st Quarter ended 30 September 2014 (Figures Finalised as at 2014/10/30)</t>
  </si>
  <si>
    <t>Mpumalanga: Pixley Ka Seme (MP)(MP304) - Table C4 Quarterly Budget Statement - Financial Performance (revenue and expenditure) for 1st Quarter ended 30 September 2014 (Figures Finalised as at 2014/10/30)</t>
  </si>
  <si>
    <t>Mpumalanga: Lekwa(MP305) - Table C4 Quarterly Budget Statement - Financial Performance (revenue and expenditure) for 1st Quarter ended 30 September 2014 (Figures Finalised as at 2014/10/30)</t>
  </si>
  <si>
    <t>Mpumalanga: Dipaleseng(MP306) - Table C4 Quarterly Budget Statement - Financial Performance (revenue and expenditure) for 1st Quarter ended 30 September 2014 (Figures Finalised as at 2014/10/30)</t>
  </si>
  <si>
    <t>Mpumalanga: Govan Mbeki(MP307) - Table C4 Quarterly Budget Statement - Financial Performance (revenue and expenditure) for 1st Quarter ended 30 September 2014 (Figures Finalised as at 2014/10/30)</t>
  </si>
  <si>
    <t>Mpumalanga: Gert Sibande(DC30) - Table C4 Quarterly Budget Statement - Financial Performance (revenue and expenditure) for 1st Quarter ended 30 September 2014 (Figures Finalised as at 2014/10/30)</t>
  </si>
  <si>
    <t>Mpumalanga: Victor Khanye(MP311) - Table C4 Quarterly Budget Statement - Financial Performance (revenue and expenditure) for 1st Quarter ended 30 September 2014 (Figures Finalised as at 2014/10/30)</t>
  </si>
  <si>
    <t>Mpumalanga: Emalahleni (Mp)(MP312) - Table C4 Quarterly Budget Statement - Financial Performance (revenue and expenditure) for 1st Quarter ended 30 September 2014 (Figures Finalised as at 2014/10/30)</t>
  </si>
  <si>
    <t>Mpumalanga: Steve Tshwete(MP313) - Table C4 Quarterly Budget Statement - Financial Performance (revenue and expenditure) for 1st Quarter ended 30 September 2014 (Figures Finalised as at 2014/10/30)</t>
  </si>
  <si>
    <t>Mpumalanga: Emakhazeni(MP314) - Table C4 Quarterly Budget Statement - Financial Performance (revenue and expenditure) for 1st Quarter ended 30 September 2014 (Figures Finalised as at 2014/10/30)</t>
  </si>
  <si>
    <t>Mpumalanga: Thembisile Hani(MP315) - Table C4 Quarterly Budget Statement - Financial Performance (revenue and expenditure) for 1st Quarter ended 30 September 2014 (Figures Finalised as at 2014/10/30)</t>
  </si>
  <si>
    <t>Mpumalanga: Dr J.S. Moroka(MP316) - Table C4 Quarterly Budget Statement - Financial Performance (revenue and expenditure) for 1st Quarter ended 30 September 2014 (Figures Finalised as at 2014/10/30)</t>
  </si>
  <si>
    <t>Mpumalanga: Nkangala(DC31) - Table C4 Quarterly Budget Statement - Financial Performance (revenue and expenditure) for 1st Quarter ended 30 September 2014 (Figures Finalised as at 2014/10/30)</t>
  </si>
  <si>
    <t>Mpumalanga: Thaba Chweu(MP321) - Table C4 Quarterly Budget Statement - Financial Performance (revenue and expenditure) for 1st Quarter ended 30 September 2014 (Figures Finalised as at 2014/10/30)</t>
  </si>
  <si>
    <t>Mpumalanga: Mbombela(MP322) - Table C4 Quarterly Budget Statement - Financial Performance (revenue and expenditure) for 1st Quarter ended 30 September 2014 (Figures Finalised as at 2014/10/30)</t>
  </si>
  <si>
    <t>Mpumalanga: Umjindi(MP323) - Table C4 Quarterly Budget Statement - Financial Performance (revenue and expenditure) for 1st Quarter ended 30 September 2014 (Figures Finalised as at 2014/10/30)</t>
  </si>
  <si>
    <t>Mpumalanga: Nkomazi(MP324) - Table C4 Quarterly Budget Statement - Financial Performance (revenue and expenditure) for 1st Quarter ended 30 September 2014 (Figures Finalised as at 2014/10/30)</t>
  </si>
  <si>
    <t>Mpumalanga: Bushbuckridge(MP325) - Table C4 Quarterly Budget Statement - Financial Performance (revenue and expenditure) for 1st Quarter ended 30 September 2014 (Figures Finalised as at 2014/10/30)</t>
  </si>
  <si>
    <t>Mpumalanga: Ehlanzeni(DC32)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</si>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</sst>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29131077</v>
      </c>
      <c r="D5" s="6">
        <v>0</v>
      </c>
      <c r="E5" s="7">
        <v>33998776</v>
      </c>
      <c r="F5" s="8">
        <v>33998776</v>
      </c>
      <c r="G5" s="8">
        <v>0</v>
      </c>
      <c r="H5" s="8">
        <v>426763</v>
      </c>
      <c r="I5" s="8">
        <v>6184587</v>
      </c>
      <c r="J5" s="8">
        <v>6611350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6611350</v>
      </c>
      <c r="X5" s="8">
        <v>8499693</v>
      </c>
      <c r="Y5" s="8">
        <v>-1888343</v>
      </c>
      <c r="Z5" s="2">
        <v>-22.22</v>
      </c>
      <c r="AA5" s="6">
        <v>33998776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23409043</v>
      </c>
      <c r="F7" s="8">
        <v>23409043</v>
      </c>
      <c r="G7" s="8">
        <v>0</v>
      </c>
      <c r="H7" s="8">
        <v>1896373</v>
      </c>
      <c r="I7" s="8">
        <v>866642</v>
      </c>
      <c r="J7" s="8">
        <v>2763015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2763015</v>
      </c>
      <c r="X7" s="8">
        <v>5852262</v>
      </c>
      <c r="Y7" s="8">
        <v>-3089247</v>
      </c>
      <c r="Z7" s="2">
        <v>-52.79</v>
      </c>
      <c r="AA7" s="6">
        <v>23409043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6224848</v>
      </c>
      <c r="F8" s="8">
        <v>6224848</v>
      </c>
      <c r="G8" s="8">
        <v>0</v>
      </c>
      <c r="H8" s="8">
        <v>1181170</v>
      </c>
      <c r="I8" s="8">
        <v>725756</v>
      </c>
      <c r="J8" s="8">
        <v>1906926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1906926</v>
      </c>
      <c r="X8" s="8">
        <v>1556211</v>
      </c>
      <c r="Y8" s="8">
        <v>350715</v>
      </c>
      <c r="Z8" s="2">
        <v>22.54</v>
      </c>
      <c r="AA8" s="6">
        <v>6224848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5930686</v>
      </c>
      <c r="F9" s="8">
        <v>5930686</v>
      </c>
      <c r="G9" s="8">
        <v>0</v>
      </c>
      <c r="H9" s="8">
        <v>524084</v>
      </c>
      <c r="I9" s="8">
        <v>443301</v>
      </c>
      <c r="J9" s="8">
        <v>967385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967385</v>
      </c>
      <c r="X9" s="8">
        <v>1482672</v>
      </c>
      <c r="Y9" s="8">
        <v>-515287</v>
      </c>
      <c r="Z9" s="2">
        <v>-34.75</v>
      </c>
      <c r="AA9" s="6">
        <v>5930686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4769561</v>
      </c>
      <c r="F10" s="30">
        <v>4769561</v>
      </c>
      <c r="G10" s="30">
        <v>0</v>
      </c>
      <c r="H10" s="30">
        <v>433463</v>
      </c>
      <c r="I10" s="30">
        <v>0</v>
      </c>
      <c r="J10" s="30">
        <v>433463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433463</v>
      </c>
      <c r="X10" s="30">
        <v>1192389</v>
      </c>
      <c r="Y10" s="30">
        <v>-758926</v>
      </c>
      <c r="Z10" s="31">
        <v>-63.65</v>
      </c>
      <c r="AA10" s="32">
        <v>4769561</v>
      </c>
    </row>
    <row r="11" spans="1:27" ht="13.5">
      <c r="A11" s="29" t="s">
        <v>38</v>
      </c>
      <c r="B11" s="33"/>
      <c r="C11" s="6">
        <v>30706540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207255</v>
      </c>
      <c r="J11" s="8">
        <v>207255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207255</v>
      </c>
      <c r="X11" s="8">
        <v>0</v>
      </c>
      <c r="Y11" s="8">
        <v>207255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488983</v>
      </c>
      <c r="F12" s="8">
        <v>488983</v>
      </c>
      <c r="G12" s="8">
        <v>0</v>
      </c>
      <c r="H12" s="8">
        <v>47522</v>
      </c>
      <c r="I12" s="8">
        <v>25955</v>
      </c>
      <c r="J12" s="8">
        <v>73477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73477</v>
      </c>
      <c r="X12" s="8">
        <v>122247</v>
      </c>
      <c r="Y12" s="8">
        <v>-48770</v>
      </c>
      <c r="Z12" s="2">
        <v>-39.89</v>
      </c>
      <c r="AA12" s="6">
        <v>488983</v>
      </c>
    </row>
    <row r="13" spans="1:27" ht="13.5">
      <c r="A13" s="27" t="s">
        <v>40</v>
      </c>
      <c r="B13" s="33"/>
      <c r="C13" s="6">
        <v>1238360</v>
      </c>
      <c r="D13" s="6">
        <v>0</v>
      </c>
      <c r="E13" s="7">
        <v>1842750</v>
      </c>
      <c r="F13" s="8">
        <v>1842750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460689</v>
      </c>
      <c r="Y13" s="8">
        <v>-460689</v>
      </c>
      <c r="Z13" s="2">
        <v>-100</v>
      </c>
      <c r="AA13" s="6">
        <v>1842750</v>
      </c>
    </row>
    <row r="14" spans="1:27" ht="13.5">
      <c r="A14" s="27" t="s">
        <v>41</v>
      </c>
      <c r="B14" s="33"/>
      <c r="C14" s="6">
        <v>18256310</v>
      </c>
      <c r="D14" s="6">
        <v>0</v>
      </c>
      <c r="E14" s="7">
        <v>17689768</v>
      </c>
      <c r="F14" s="8">
        <v>17689768</v>
      </c>
      <c r="G14" s="8">
        <v>0</v>
      </c>
      <c r="H14" s="8">
        <v>1607937</v>
      </c>
      <c r="I14" s="8">
        <v>0</v>
      </c>
      <c r="J14" s="8">
        <v>1607937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1607937</v>
      </c>
      <c r="X14" s="8">
        <v>4422441</v>
      </c>
      <c r="Y14" s="8">
        <v>-2814504</v>
      </c>
      <c r="Z14" s="2">
        <v>-63.64</v>
      </c>
      <c r="AA14" s="6">
        <v>17689768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495161</v>
      </c>
      <c r="D16" s="6">
        <v>0</v>
      </c>
      <c r="E16" s="7">
        <v>205000</v>
      </c>
      <c r="F16" s="8">
        <v>205000</v>
      </c>
      <c r="G16" s="8">
        <v>0</v>
      </c>
      <c r="H16" s="8">
        <v>34520</v>
      </c>
      <c r="I16" s="8">
        <v>25125</v>
      </c>
      <c r="J16" s="8">
        <v>59645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59645</v>
      </c>
      <c r="X16" s="8">
        <v>51249</v>
      </c>
      <c r="Y16" s="8">
        <v>8396</v>
      </c>
      <c r="Z16" s="2">
        <v>16.38</v>
      </c>
      <c r="AA16" s="6">
        <v>205000</v>
      </c>
    </row>
    <row r="17" spans="1:27" ht="13.5">
      <c r="A17" s="27" t="s">
        <v>44</v>
      </c>
      <c r="B17" s="33"/>
      <c r="C17" s="6">
        <v>2307245</v>
      </c>
      <c r="D17" s="6">
        <v>0</v>
      </c>
      <c r="E17" s="7">
        <v>0</v>
      </c>
      <c r="F17" s="8">
        <v>0</v>
      </c>
      <c r="G17" s="8">
        <v>0</v>
      </c>
      <c r="H17" s="8">
        <v>110586</v>
      </c>
      <c r="I17" s="8">
        <v>88064</v>
      </c>
      <c r="J17" s="8">
        <v>198650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198650</v>
      </c>
      <c r="X17" s="8">
        <v>0</v>
      </c>
      <c r="Y17" s="8">
        <v>198650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1119143</v>
      </c>
      <c r="F18" s="8">
        <v>1119143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279786</v>
      </c>
      <c r="Y18" s="8">
        <v>-279786</v>
      </c>
      <c r="Z18" s="2">
        <v>-100</v>
      </c>
      <c r="AA18" s="6">
        <v>1119143</v>
      </c>
    </row>
    <row r="19" spans="1:27" ht="13.5">
      <c r="A19" s="27" t="s">
        <v>46</v>
      </c>
      <c r="B19" s="33"/>
      <c r="C19" s="6">
        <v>181979473</v>
      </c>
      <c r="D19" s="6">
        <v>0</v>
      </c>
      <c r="E19" s="7">
        <v>199712350</v>
      </c>
      <c r="F19" s="8">
        <v>199712350</v>
      </c>
      <c r="G19" s="8">
        <v>0</v>
      </c>
      <c r="H19" s="8">
        <v>74739054</v>
      </c>
      <c r="I19" s="8">
        <v>0</v>
      </c>
      <c r="J19" s="8">
        <v>74739054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74739054</v>
      </c>
      <c r="X19" s="8">
        <v>89870558</v>
      </c>
      <c r="Y19" s="8">
        <v>-15131504</v>
      </c>
      <c r="Z19" s="2">
        <v>-16.84</v>
      </c>
      <c r="AA19" s="6">
        <v>199712350</v>
      </c>
    </row>
    <row r="20" spans="1:27" ht="13.5">
      <c r="A20" s="27" t="s">
        <v>47</v>
      </c>
      <c r="B20" s="33"/>
      <c r="C20" s="6">
        <v>23088220</v>
      </c>
      <c r="D20" s="6">
        <v>0</v>
      </c>
      <c r="E20" s="7">
        <v>1082812</v>
      </c>
      <c r="F20" s="30">
        <v>1082812</v>
      </c>
      <c r="G20" s="30">
        <v>0</v>
      </c>
      <c r="H20" s="30">
        <v>158096</v>
      </c>
      <c r="I20" s="30">
        <v>68473</v>
      </c>
      <c r="J20" s="30">
        <v>226569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226569</v>
      </c>
      <c r="X20" s="30">
        <v>254758</v>
      </c>
      <c r="Y20" s="30">
        <v>-28189</v>
      </c>
      <c r="Z20" s="31">
        <v>-11.07</v>
      </c>
      <c r="AA20" s="32">
        <v>1082812</v>
      </c>
    </row>
    <row r="21" spans="1:27" ht="13.5">
      <c r="A21" s="27" t="s">
        <v>48</v>
      </c>
      <c r="B21" s="33"/>
      <c r="C21" s="6">
        <v>668843</v>
      </c>
      <c r="D21" s="6">
        <v>0</v>
      </c>
      <c r="E21" s="7">
        <v>0</v>
      </c>
      <c r="F21" s="8">
        <v>0</v>
      </c>
      <c r="G21" s="8">
        <v>0</v>
      </c>
      <c r="H21" s="8">
        <v>7369</v>
      </c>
      <c r="I21" s="34">
        <v>1</v>
      </c>
      <c r="J21" s="8">
        <v>7370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7370</v>
      </c>
      <c r="X21" s="8">
        <v>0</v>
      </c>
      <c r="Y21" s="8">
        <v>7370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287871229</v>
      </c>
      <c r="D22" s="37">
        <f>SUM(D5:D21)</f>
        <v>0</v>
      </c>
      <c r="E22" s="38">
        <f t="shared" si="0"/>
        <v>296473720</v>
      </c>
      <c r="F22" s="39">
        <f t="shared" si="0"/>
        <v>296473720</v>
      </c>
      <c r="G22" s="39">
        <f t="shared" si="0"/>
        <v>0</v>
      </c>
      <c r="H22" s="39">
        <f t="shared" si="0"/>
        <v>81166937</v>
      </c>
      <c r="I22" s="39">
        <f t="shared" si="0"/>
        <v>8635159</v>
      </c>
      <c r="J22" s="39">
        <f t="shared" si="0"/>
        <v>89802096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89802096</v>
      </c>
      <c r="X22" s="39">
        <f t="shared" si="0"/>
        <v>114044955</v>
      </c>
      <c r="Y22" s="39">
        <f t="shared" si="0"/>
        <v>-24242859</v>
      </c>
      <c r="Z22" s="40">
        <f>+IF(X22&lt;&gt;0,+(Y22/X22)*100,0)</f>
        <v>-21.25728314768505</v>
      </c>
      <c r="AA22" s="37">
        <f>SUM(AA5:AA21)</f>
        <v>296473720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105758239</v>
      </c>
      <c r="D25" s="6">
        <v>0</v>
      </c>
      <c r="E25" s="7">
        <v>101827823</v>
      </c>
      <c r="F25" s="8">
        <v>101827823</v>
      </c>
      <c r="G25" s="8">
        <v>0</v>
      </c>
      <c r="H25" s="8">
        <v>9038874</v>
      </c>
      <c r="I25" s="8">
        <v>9225634</v>
      </c>
      <c r="J25" s="8">
        <v>18264508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18264508</v>
      </c>
      <c r="X25" s="8">
        <v>24896520</v>
      </c>
      <c r="Y25" s="8">
        <v>-6632012</v>
      </c>
      <c r="Z25" s="2">
        <v>-26.64</v>
      </c>
      <c r="AA25" s="6">
        <v>101827823</v>
      </c>
    </row>
    <row r="26" spans="1:27" ht="13.5">
      <c r="A26" s="29" t="s">
        <v>52</v>
      </c>
      <c r="B26" s="28"/>
      <c r="C26" s="6">
        <v>13349906</v>
      </c>
      <c r="D26" s="6">
        <v>0</v>
      </c>
      <c r="E26" s="7">
        <v>15493566</v>
      </c>
      <c r="F26" s="8">
        <v>15493566</v>
      </c>
      <c r="G26" s="8">
        <v>0</v>
      </c>
      <c r="H26" s="8">
        <v>1116761</v>
      </c>
      <c r="I26" s="8">
        <v>1116761</v>
      </c>
      <c r="J26" s="8">
        <v>2233522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2233522</v>
      </c>
      <c r="X26" s="8">
        <v>3873390</v>
      </c>
      <c r="Y26" s="8">
        <v>-1639868</v>
      </c>
      <c r="Z26" s="2">
        <v>-42.34</v>
      </c>
      <c r="AA26" s="6">
        <v>15493566</v>
      </c>
    </row>
    <row r="27" spans="1:27" ht="13.5">
      <c r="A27" s="29" t="s">
        <v>53</v>
      </c>
      <c r="B27" s="28"/>
      <c r="C27" s="6">
        <v>23331270</v>
      </c>
      <c r="D27" s="6">
        <v>0</v>
      </c>
      <c r="E27" s="7">
        <v>13541161</v>
      </c>
      <c r="F27" s="8">
        <v>13541161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3385290</v>
      </c>
      <c r="Y27" s="8">
        <v>-3385290</v>
      </c>
      <c r="Z27" s="2">
        <v>-100</v>
      </c>
      <c r="AA27" s="6">
        <v>13541161</v>
      </c>
    </row>
    <row r="28" spans="1:27" ht="13.5">
      <c r="A28" s="29" t="s">
        <v>54</v>
      </c>
      <c r="B28" s="28"/>
      <c r="C28" s="6">
        <v>96347442</v>
      </c>
      <c r="D28" s="6">
        <v>0</v>
      </c>
      <c r="E28" s="7">
        <v>103210060</v>
      </c>
      <c r="F28" s="8">
        <v>103210060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25802514</v>
      </c>
      <c r="Y28" s="8">
        <v>-25802514</v>
      </c>
      <c r="Z28" s="2">
        <v>-100</v>
      </c>
      <c r="AA28" s="6">
        <v>103210060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34282175</v>
      </c>
      <c r="D30" s="6">
        <v>0</v>
      </c>
      <c r="E30" s="7">
        <v>40105160</v>
      </c>
      <c r="F30" s="8">
        <v>40105160</v>
      </c>
      <c r="G30" s="8">
        <v>0</v>
      </c>
      <c r="H30" s="8">
        <v>87933</v>
      </c>
      <c r="I30" s="8">
        <v>2176065</v>
      </c>
      <c r="J30" s="8">
        <v>2263998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2263998</v>
      </c>
      <c r="X30" s="8">
        <v>9167957</v>
      </c>
      <c r="Y30" s="8">
        <v>-6903959</v>
      </c>
      <c r="Z30" s="2">
        <v>-75.31</v>
      </c>
      <c r="AA30" s="6">
        <v>40105160</v>
      </c>
    </row>
    <row r="31" spans="1:27" ht="13.5">
      <c r="A31" s="29" t="s">
        <v>57</v>
      </c>
      <c r="B31" s="28"/>
      <c r="C31" s="6">
        <v>11614108</v>
      </c>
      <c r="D31" s="6">
        <v>0</v>
      </c>
      <c r="E31" s="7">
        <v>13355454</v>
      </c>
      <c r="F31" s="8">
        <v>13355454</v>
      </c>
      <c r="G31" s="8">
        <v>0</v>
      </c>
      <c r="H31" s="8">
        <v>608380</v>
      </c>
      <c r="I31" s="8">
        <v>689612</v>
      </c>
      <c r="J31" s="8">
        <v>1297992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1297992</v>
      </c>
      <c r="X31" s="8">
        <v>3479193</v>
      </c>
      <c r="Y31" s="8">
        <v>-2181201</v>
      </c>
      <c r="Z31" s="2">
        <v>-62.69</v>
      </c>
      <c r="AA31" s="6">
        <v>13355454</v>
      </c>
    </row>
    <row r="32" spans="1:27" ht="13.5">
      <c r="A32" s="29" t="s">
        <v>58</v>
      </c>
      <c r="B32" s="28"/>
      <c r="C32" s="6">
        <v>40450415</v>
      </c>
      <c r="D32" s="6">
        <v>0</v>
      </c>
      <c r="E32" s="7">
        <v>24096000</v>
      </c>
      <c r="F32" s="8">
        <v>24096000</v>
      </c>
      <c r="G32" s="8">
        <v>0</v>
      </c>
      <c r="H32" s="8">
        <v>3471406</v>
      </c>
      <c r="I32" s="8">
        <v>2822815</v>
      </c>
      <c r="J32" s="8">
        <v>6294221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6294221</v>
      </c>
      <c r="X32" s="8">
        <v>6024000</v>
      </c>
      <c r="Y32" s="8">
        <v>270221</v>
      </c>
      <c r="Z32" s="2">
        <v>4.49</v>
      </c>
      <c r="AA32" s="6">
        <v>24096000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5000</v>
      </c>
      <c r="I33" s="8">
        <v>54000</v>
      </c>
      <c r="J33" s="8">
        <v>59000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59000</v>
      </c>
      <c r="X33" s="8">
        <v>0</v>
      </c>
      <c r="Y33" s="8">
        <v>59000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60325083</v>
      </c>
      <c r="D34" s="6">
        <v>0</v>
      </c>
      <c r="E34" s="7">
        <v>68299010</v>
      </c>
      <c r="F34" s="8">
        <v>68299010</v>
      </c>
      <c r="G34" s="8">
        <v>0</v>
      </c>
      <c r="H34" s="8">
        <v>2446714</v>
      </c>
      <c r="I34" s="8">
        <v>3710438</v>
      </c>
      <c r="J34" s="8">
        <v>6157152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6157152</v>
      </c>
      <c r="X34" s="8">
        <v>15862540</v>
      </c>
      <c r="Y34" s="8">
        <v>-9705388</v>
      </c>
      <c r="Z34" s="2">
        <v>-61.18</v>
      </c>
      <c r="AA34" s="6">
        <v>68299010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385458638</v>
      </c>
      <c r="D36" s="37">
        <f>SUM(D25:D35)</f>
        <v>0</v>
      </c>
      <c r="E36" s="38">
        <f t="shared" si="1"/>
        <v>379928234</v>
      </c>
      <c r="F36" s="39">
        <f t="shared" si="1"/>
        <v>379928234</v>
      </c>
      <c r="G36" s="39">
        <f t="shared" si="1"/>
        <v>0</v>
      </c>
      <c r="H36" s="39">
        <f t="shared" si="1"/>
        <v>16775068</v>
      </c>
      <c r="I36" s="39">
        <f t="shared" si="1"/>
        <v>19795325</v>
      </c>
      <c r="J36" s="39">
        <f t="shared" si="1"/>
        <v>36570393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36570393</v>
      </c>
      <c r="X36" s="39">
        <f t="shared" si="1"/>
        <v>92491404</v>
      </c>
      <c r="Y36" s="39">
        <f t="shared" si="1"/>
        <v>-55921011</v>
      </c>
      <c r="Z36" s="40">
        <f>+IF(X36&lt;&gt;0,+(Y36/X36)*100,0)</f>
        <v>-60.460765629636235</v>
      </c>
      <c r="AA36" s="37">
        <f>SUM(AA25:AA35)</f>
        <v>379928234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-97587409</v>
      </c>
      <c r="D38" s="50">
        <f>+D22-D36</f>
        <v>0</v>
      </c>
      <c r="E38" s="51">
        <f t="shared" si="2"/>
        <v>-83454514</v>
      </c>
      <c r="F38" s="52">
        <f t="shared" si="2"/>
        <v>-83454514</v>
      </c>
      <c r="G38" s="52">
        <f t="shared" si="2"/>
        <v>0</v>
      </c>
      <c r="H38" s="52">
        <f t="shared" si="2"/>
        <v>64391869</v>
      </c>
      <c r="I38" s="52">
        <f t="shared" si="2"/>
        <v>-11160166</v>
      </c>
      <c r="J38" s="52">
        <f t="shared" si="2"/>
        <v>53231703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53231703</v>
      </c>
      <c r="X38" s="52">
        <f>IF(F22=F36,0,X22-X36)</f>
        <v>21553551</v>
      </c>
      <c r="Y38" s="52">
        <f t="shared" si="2"/>
        <v>31678152</v>
      </c>
      <c r="Z38" s="53">
        <f>+IF(X38&lt;&gt;0,+(Y38/X38)*100,0)</f>
        <v>146.9741668089866</v>
      </c>
      <c r="AA38" s="50">
        <f>+AA22-AA36</f>
        <v>-83454514</v>
      </c>
    </row>
    <row r="39" spans="1:27" ht="13.5">
      <c r="A39" s="27" t="s">
        <v>64</v>
      </c>
      <c r="B39" s="33"/>
      <c r="C39" s="6">
        <v>111382268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13794859</v>
      </c>
      <c r="D42" s="59">
        <f>SUM(D38:D41)</f>
        <v>0</v>
      </c>
      <c r="E42" s="60">
        <f t="shared" si="3"/>
        <v>-83454514</v>
      </c>
      <c r="F42" s="61">
        <f t="shared" si="3"/>
        <v>-83454514</v>
      </c>
      <c r="G42" s="61">
        <f t="shared" si="3"/>
        <v>0</v>
      </c>
      <c r="H42" s="61">
        <f t="shared" si="3"/>
        <v>64391869</v>
      </c>
      <c r="I42" s="61">
        <f t="shared" si="3"/>
        <v>-11160166</v>
      </c>
      <c r="J42" s="61">
        <f t="shared" si="3"/>
        <v>53231703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53231703</v>
      </c>
      <c r="X42" s="61">
        <f t="shared" si="3"/>
        <v>21553551</v>
      </c>
      <c r="Y42" s="61">
        <f t="shared" si="3"/>
        <v>31678152</v>
      </c>
      <c r="Z42" s="62">
        <f>+IF(X42&lt;&gt;0,+(Y42/X42)*100,0)</f>
        <v>146.9741668089866</v>
      </c>
      <c r="AA42" s="59">
        <f>SUM(AA38:AA41)</f>
        <v>-83454514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13794859</v>
      </c>
      <c r="D44" s="67">
        <f>+D42-D43</f>
        <v>0</v>
      </c>
      <c r="E44" s="68">
        <f t="shared" si="4"/>
        <v>-83454514</v>
      </c>
      <c r="F44" s="69">
        <f t="shared" si="4"/>
        <v>-83454514</v>
      </c>
      <c r="G44" s="69">
        <f t="shared" si="4"/>
        <v>0</v>
      </c>
      <c r="H44" s="69">
        <f t="shared" si="4"/>
        <v>64391869</v>
      </c>
      <c r="I44" s="69">
        <f t="shared" si="4"/>
        <v>-11160166</v>
      </c>
      <c r="J44" s="69">
        <f t="shared" si="4"/>
        <v>53231703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53231703</v>
      </c>
      <c r="X44" s="69">
        <f t="shared" si="4"/>
        <v>21553551</v>
      </c>
      <c r="Y44" s="69">
        <f t="shared" si="4"/>
        <v>31678152</v>
      </c>
      <c r="Z44" s="70">
        <f>+IF(X44&lt;&gt;0,+(Y44/X44)*100,0)</f>
        <v>146.9741668089866</v>
      </c>
      <c r="AA44" s="67">
        <f>+AA42-AA43</f>
        <v>-83454514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13794859</v>
      </c>
      <c r="D46" s="59">
        <f>SUM(D44:D45)</f>
        <v>0</v>
      </c>
      <c r="E46" s="60">
        <f t="shared" si="5"/>
        <v>-83454514</v>
      </c>
      <c r="F46" s="61">
        <f t="shared" si="5"/>
        <v>-83454514</v>
      </c>
      <c r="G46" s="61">
        <f t="shared" si="5"/>
        <v>0</v>
      </c>
      <c r="H46" s="61">
        <f t="shared" si="5"/>
        <v>64391869</v>
      </c>
      <c r="I46" s="61">
        <f t="shared" si="5"/>
        <v>-11160166</v>
      </c>
      <c r="J46" s="61">
        <f t="shared" si="5"/>
        <v>53231703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53231703</v>
      </c>
      <c r="X46" s="61">
        <f t="shared" si="5"/>
        <v>21553551</v>
      </c>
      <c r="Y46" s="61">
        <f t="shared" si="5"/>
        <v>31678152</v>
      </c>
      <c r="Z46" s="62">
        <f>+IF(X46&lt;&gt;0,+(Y46/X46)*100,0)</f>
        <v>146.9741668089866</v>
      </c>
      <c r="AA46" s="59">
        <f>SUM(AA44:AA45)</f>
        <v>-83454514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13794859</v>
      </c>
      <c r="D48" s="75">
        <f>SUM(D46:D47)</f>
        <v>0</v>
      </c>
      <c r="E48" s="76">
        <f t="shared" si="6"/>
        <v>-83454514</v>
      </c>
      <c r="F48" s="77">
        <f t="shared" si="6"/>
        <v>-83454514</v>
      </c>
      <c r="G48" s="77">
        <f t="shared" si="6"/>
        <v>0</v>
      </c>
      <c r="H48" s="78">
        <f t="shared" si="6"/>
        <v>64391869</v>
      </c>
      <c r="I48" s="78">
        <f t="shared" si="6"/>
        <v>-11160166</v>
      </c>
      <c r="J48" s="78">
        <f t="shared" si="6"/>
        <v>53231703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53231703</v>
      </c>
      <c r="X48" s="78">
        <f t="shared" si="6"/>
        <v>21553551</v>
      </c>
      <c r="Y48" s="78">
        <f t="shared" si="6"/>
        <v>31678152</v>
      </c>
      <c r="Z48" s="79">
        <f>+IF(X48&lt;&gt;0,+(Y48/X48)*100,0)</f>
        <v>146.9741668089866</v>
      </c>
      <c r="AA48" s="80">
        <f>SUM(AA46:AA47)</f>
        <v>-83454514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273564134</v>
      </c>
      <c r="D5" s="6">
        <v>0</v>
      </c>
      <c r="E5" s="7">
        <v>298838276</v>
      </c>
      <c r="F5" s="8">
        <v>298838276</v>
      </c>
      <c r="G5" s="8">
        <v>26742238</v>
      </c>
      <c r="H5" s="8">
        <v>43980060</v>
      </c>
      <c r="I5" s="8">
        <v>10626441</v>
      </c>
      <c r="J5" s="8">
        <v>81348739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81348739</v>
      </c>
      <c r="X5" s="8">
        <v>73388691</v>
      </c>
      <c r="Y5" s="8">
        <v>7960048</v>
      </c>
      <c r="Z5" s="2">
        <v>10.85</v>
      </c>
      <c r="AA5" s="6">
        <v>298838276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648582406</v>
      </c>
      <c r="D7" s="6">
        <v>0</v>
      </c>
      <c r="E7" s="7">
        <v>793418400</v>
      </c>
      <c r="F7" s="8">
        <v>793418400</v>
      </c>
      <c r="G7" s="8">
        <v>66942301</v>
      </c>
      <c r="H7" s="8">
        <v>78119727</v>
      </c>
      <c r="I7" s="8">
        <v>48398767</v>
      </c>
      <c r="J7" s="8">
        <v>193460795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193460795</v>
      </c>
      <c r="X7" s="8">
        <v>193386975</v>
      </c>
      <c r="Y7" s="8">
        <v>73820</v>
      </c>
      <c r="Z7" s="2">
        <v>0.04</v>
      </c>
      <c r="AA7" s="6">
        <v>793418400</v>
      </c>
    </row>
    <row r="8" spans="1:27" ht="13.5">
      <c r="A8" s="29" t="s">
        <v>35</v>
      </c>
      <c r="B8" s="28"/>
      <c r="C8" s="6">
        <v>280460317</v>
      </c>
      <c r="D8" s="6">
        <v>0</v>
      </c>
      <c r="E8" s="7">
        <v>320006122</v>
      </c>
      <c r="F8" s="8">
        <v>320006122</v>
      </c>
      <c r="G8" s="8">
        <v>21575190</v>
      </c>
      <c r="H8" s="8">
        <v>24310443</v>
      </c>
      <c r="I8" s="8">
        <v>15406520</v>
      </c>
      <c r="J8" s="8">
        <v>61292153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61292153</v>
      </c>
      <c r="X8" s="8">
        <v>79949265</v>
      </c>
      <c r="Y8" s="8">
        <v>-18657112</v>
      </c>
      <c r="Z8" s="2">
        <v>-23.34</v>
      </c>
      <c r="AA8" s="6">
        <v>320006122</v>
      </c>
    </row>
    <row r="9" spans="1:27" ht="13.5">
      <c r="A9" s="29" t="s">
        <v>36</v>
      </c>
      <c r="B9" s="28"/>
      <c r="C9" s="6">
        <v>107255807</v>
      </c>
      <c r="D9" s="6">
        <v>0</v>
      </c>
      <c r="E9" s="7">
        <v>117169969</v>
      </c>
      <c r="F9" s="8">
        <v>117169969</v>
      </c>
      <c r="G9" s="8">
        <v>8948150</v>
      </c>
      <c r="H9" s="8">
        <v>9758021</v>
      </c>
      <c r="I9" s="8">
        <v>9272739</v>
      </c>
      <c r="J9" s="8">
        <v>27978910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27978910</v>
      </c>
      <c r="X9" s="8">
        <v>29426640</v>
      </c>
      <c r="Y9" s="8">
        <v>-1447730</v>
      </c>
      <c r="Z9" s="2">
        <v>-4.92</v>
      </c>
      <c r="AA9" s="6">
        <v>117169969</v>
      </c>
    </row>
    <row r="10" spans="1:27" ht="13.5">
      <c r="A10" s="29" t="s">
        <v>37</v>
      </c>
      <c r="B10" s="28"/>
      <c r="C10" s="6">
        <v>63831576</v>
      </c>
      <c r="D10" s="6">
        <v>0</v>
      </c>
      <c r="E10" s="7">
        <v>70513514</v>
      </c>
      <c r="F10" s="30">
        <v>70513514</v>
      </c>
      <c r="G10" s="30">
        <v>6010660</v>
      </c>
      <c r="H10" s="30">
        <v>5631387</v>
      </c>
      <c r="I10" s="30">
        <v>5984201</v>
      </c>
      <c r="J10" s="30">
        <v>17626248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17626248</v>
      </c>
      <c r="X10" s="30">
        <v>17450790</v>
      </c>
      <c r="Y10" s="30">
        <v>175458</v>
      </c>
      <c r="Z10" s="31">
        <v>1.01</v>
      </c>
      <c r="AA10" s="32">
        <v>70513514</v>
      </c>
    </row>
    <row r="11" spans="1:27" ht="13.5">
      <c r="A11" s="29" t="s">
        <v>38</v>
      </c>
      <c r="B11" s="33"/>
      <c r="C11" s="6">
        <v>359105</v>
      </c>
      <c r="D11" s="6">
        <v>0</v>
      </c>
      <c r="E11" s="7">
        <v>3000000</v>
      </c>
      <c r="F11" s="8">
        <v>3000000</v>
      </c>
      <c r="G11" s="8">
        <v>7429</v>
      </c>
      <c r="H11" s="8">
        <v>48619</v>
      </c>
      <c r="I11" s="8">
        <v>10609</v>
      </c>
      <c r="J11" s="8">
        <v>66657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66657</v>
      </c>
      <c r="X11" s="8">
        <v>772206</v>
      </c>
      <c r="Y11" s="8">
        <v>-705549</v>
      </c>
      <c r="Z11" s="2">
        <v>-91.37</v>
      </c>
      <c r="AA11" s="6">
        <v>3000000</v>
      </c>
    </row>
    <row r="12" spans="1:27" ht="13.5">
      <c r="A12" s="29" t="s">
        <v>39</v>
      </c>
      <c r="B12" s="33"/>
      <c r="C12" s="6">
        <v>10363914</v>
      </c>
      <c r="D12" s="6">
        <v>0</v>
      </c>
      <c r="E12" s="7">
        <v>10865443</v>
      </c>
      <c r="F12" s="8">
        <v>10865443</v>
      </c>
      <c r="G12" s="8">
        <v>858966</v>
      </c>
      <c r="H12" s="8">
        <v>805451</v>
      </c>
      <c r="I12" s="8">
        <v>967847</v>
      </c>
      <c r="J12" s="8">
        <v>2632264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2632264</v>
      </c>
      <c r="X12" s="8">
        <v>2716362</v>
      </c>
      <c r="Y12" s="8">
        <v>-84098</v>
      </c>
      <c r="Z12" s="2">
        <v>-3.1</v>
      </c>
      <c r="AA12" s="6">
        <v>10865443</v>
      </c>
    </row>
    <row r="13" spans="1:27" ht="13.5">
      <c r="A13" s="27" t="s">
        <v>40</v>
      </c>
      <c r="B13" s="33"/>
      <c r="C13" s="6">
        <v>2196121</v>
      </c>
      <c r="D13" s="6">
        <v>0</v>
      </c>
      <c r="E13" s="7">
        <v>1542479</v>
      </c>
      <c r="F13" s="8">
        <v>1542479</v>
      </c>
      <c r="G13" s="8">
        <v>0</v>
      </c>
      <c r="H13" s="8">
        <v>38650</v>
      </c>
      <c r="I13" s="8">
        <v>88558</v>
      </c>
      <c r="J13" s="8">
        <v>127208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127208</v>
      </c>
      <c r="X13" s="8">
        <v>385620</v>
      </c>
      <c r="Y13" s="8">
        <v>-258412</v>
      </c>
      <c r="Z13" s="2">
        <v>-67.01</v>
      </c>
      <c r="AA13" s="6">
        <v>1542479</v>
      </c>
    </row>
    <row r="14" spans="1:27" ht="13.5">
      <c r="A14" s="27" t="s">
        <v>41</v>
      </c>
      <c r="B14" s="33"/>
      <c r="C14" s="6">
        <v>51237234</v>
      </c>
      <c r="D14" s="6">
        <v>0</v>
      </c>
      <c r="E14" s="7">
        <v>0</v>
      </c>
      <c r="F14" s="8">
        <v>0</v>
      </c>
      <c r="G14" s="8">
        <v>5898015</v>
      </c>
      <c r="H14" s="8">
        <v>5365296</v>
      </c>
      <c r="I14" s="8">
        <v>5566545</v>
      </c>
      <c r="J14" s="8">
        <v>16829856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16829856</v>
      </c>
      <c r="X14" s="8">
        <v>12203625</v>
      </c>
      <c r="Y14" s="8">
        <v>4626231</v>
      </c>
      <c r="Z14" s="2">
        <v>37.91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8991</v>
      </c>
      <c r="Y15" s="8">
        <v>-8991</v>
      </c>
      <c r="Z15" s="2">
        <v>-100</v>
      </c>
      <c r="AA15" s="6">
        <v>0</v>
      </c>
    </row>
    <row r="16" spans="1:27" ht="13.5">
      <c r="A16" s="27" t="s">
        <v>43</v>
      </c>
      <c r="B16" s="33"/>
      <c r="C16" s="6">
        <v>3150968</v>
      </c>
      <c r="D16" s="6">
        <v>0</v>
      </c>
      <c r="E16" s="7">
        <v>4385251</v>
      </c>
      <c r="F16" s="8">
        <v>4385251</v>
      </c>
      <c r="G16" s="8">
        <v>182396</v>
      </c>
      <c r="H16" s="8">
        <v>379638</v>
      </c>
      <c r="I16" s="8">
        <v>154200</v>
      </c>
      <c r="J16" s="8">
        <v>716234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716234</v>
      </c>
      <c r="X16" s="8">
        <v>1261152</v>
      </c>
      <c r="Y16" s="8">
        <v>-544918</v>
      </c>
      <c r="Z16" s="2">
        <v>-43.21</v>
      </c>
      <c r="AA16" s="6">
        <v>4385251</v>
      </c>
    </row>
    <row r="17" spans="1:27" ht="13.5">
      <c r="A17" s="27" t="s">
        <v>44</v>
      </c>
      <c r="B17" s="33"/>
      <c r="C17" s="6">
        <v>2424131</v>
      </c>
      <c r="D17" s="6">
        <v>0</v>
      </c>
      <c r="E17" s="7">
        <v>2417685</v>
      </c>
      <c r="F17" s="8">
        <v>2417685</v>
      </c>
      <c r="G17" s="8">
        <v>68767</v>
      </c>
      <c r="H17" s="8">
        <v>324981</v>
      </c>
      <c r="I17" s="8">
        <v>153323</v>
      </c>
      <c r="J17" s="8">
        <v>547071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547071</v>
      </c>
      <c r="X17" s="8">
        <v>604422</v>
      </c>
      <c r="Y17" s="8">
        <v>-57351</v>
      </c>
      <c r="Z17" s="2">
        <v>-9.49</v>
      </c>
      <c r="AA17" s="6">
        <v>2417685</v>
      </c>
    </row>
    <row r="18" spans="1:27" ht="13.5">
      <c r="A18" s="29" t="s">
        <v>45</v>
      </c>
      <c r="B18" s="28"/>
      <c r="C18" s="6">
        <v>19482136</v>
      </c>
      <c r="D18" s="6">
        <v>0</v>
      </c>
      <c r="E18" s="7">
        <v>22480782</v>
      </c>
      <c r="F18" s="8">
        <v>22480782</v>
      </c>
      <c r="G18" s="8">
        <v>147669</v>
      </c>
      <c r="H18" s="8">
        <v>2135824</v>
      </c>
      <c r="I18" s="8">
        <v>3330458</v>
      </c>
      <c r="J18" s="8">
        <v>5613951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5613951</v>
      </c>
      <c r="X18" s="8">
        <v>5620197</v>
      </c>
      <c r="Y18" s="8">
        <v>-6246</v>
      </c>
      <c r="Z18" s="2">
        <v>-0.11</v>
      </c>
      <c r="AA18" s="6">
        <v>22480782</v>
      </c>
    </row>
    <row r="19" spans="1:27" ht="13.5">
      <c r="A19" s="27" t="s">
        <v>46</v>
      </c>
      <c r="B19" s="33"/>
      <c r="C19" s="6">
        <v>187802347</v>
      </c>
      <c r="D19" s="6">
        <v>0</v>
      </c>
      <c r="E19" s="7">
        <v>219579424</v>
      </c>
      <c r="F19" s="8">
        <v>219579424</v>
      </c>
      <c r="G19" s="8">
        <v>72735000</v>
      </c>
      <c r="H19" s="8">
        <v>0</v>
      </c>
      <c r="I19" s="8">
        <v>0</v>
      </c>
      <c r="J19" s="8">
        <v>72735000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72735000</v>
      </c>
      <c r="X19" s="8">
        <v>53415897</v>
      </c>
      <c r="Y19" s="8">
        <v>19319103</v>
      </c>
      <c r="Z19" s="2">
        <v>36.17</v>
      </c>
      <c r="AA19" s="6">
        <v>219579424</v>
      </c>
    </row>
    <row r="20" spans="1:27" ht="13.5">
      <c r="A20" s="27" t="s">
        <v>47</v>
      </c>
      <c r="B20" s="33"/>
      <c r="C20" s="6">
        <v>10087373</v>
      </c>
      <c r="D20" s="6">
        <v>0</v>
      </c>
      <c r="E20" s="7">
        <v>57327244</v>
      </c>
      <c r="F20" s="30">
        <v>57327244</v>
      </c>
      <c r="G20" s="30">
        <v>1376880</v>
      </c>
      <c r="H20" s="30">
        <v>568785</v>
      </c>
      <c r="I20" s="30">
        <v>3535336</v>
      </c>
      <c r="J20" s="30">
        <v>5481001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5481001</v>
      </c>
      <c r="X20" s="30">
        <v>1798068</v>
      </c>
      <c r="Y20" s="30">
        <v>3682933</v>
      </c>
      <c r="Z20" s="31">
        <v>204.83</v>
      </c>
      <c r="AA20" s="32">
        <v>57327244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1660797569</v>
      </c>
      <c r="D22" s="37">
        <f>SUM(D5:D21)</f>
        <v>0</v>
      </c>
      <c r="E22" s="38">
        <f t="shared" si="0"/>
        <v>1921544589</v>
      </c>
      <c r="F22" s="39">
        <f t="shared" si="0"/>
        <v>1921544589</v>
      </c>
      <c r="G22" s="39">
        <f t="shared" si="0"/>
        <v>211493661</v>
      </c>
      <c r="H22" s="39">
        <f t="shared" si="0"/>
        <v>171466882</v>
      </c>
      <c r="I22" s="39">
        <f t="shared" si="0"/>
        <v>103495544</v>
      </c>
      <c r="J22" s="39">
        <f t="shared" si="0"/>
        <v>486456087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486456087</v>
      </c>
      <c r="X22" s="39">
        <f t="shared" si="0"/>
        <v>472388901</v>
      </c>
      <c r="Y22" s="39">
        <f t="shared" si="0"/>
        <v>14067186</v>
      </c>
      <c r="Z22" s="40">
        <f>+IF(X22&lt;&gt;0,+(Y22/X22)*100,0)</f>
        <v>2.9778824121864793</v>
      </c>
      <c r="AA22" s="37">
        <f>SUM(AA5:AA21)</f>
        <v>1921544589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378502178</v>
      </c>
      <c r="D25" s="6">
        <v>0</v>
      </c>
      <c r="E25" s="7">
        <v>485267647</v>
      </c>
      <c r="F25" s="8">
        <v>485267647</v>
      </c>
      <c r="G25" s="8">
        <v>35435464</v>
      </c>
      <c r="H25" s="8">
        <v>35998888</v>
      </c>
      <c r="I25" s="8">
        <v>39547961</v>
      </c>
      <c r="J25" s="8">
        <v>110982313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110982313</v>
      </c>
      <c r="X25" s="8">
        <v>120696537</v>
      </c>
      <c r="Y25" s="8">
        <v>-9714224</v>
      </c>
      <c r="Z25" s="2">
        <v>-8.05</v>
      </c>
      <c r="AA25" s="6">
        <v>485267647</v>
      </c>
    </row>
    <row r="26" spans="1:27" ht="13.5">
      <c r="A26" s="29" t="s">
        <v>52</v>
      </c>
      <c r="B26" s="28"/>
      <c r="C26" s="6">
        <v>18987974</v>
      </c>
      <c r="D26" s="6">
        <v>0</v>
      </c>
      <c r="E26" s="7">
        <v>19143536</v>
      </c>
      <c r="F26" s="8">
        <v>19143536</v>
      </c>
      <c r="G26" s="8">
        <v>1576191</v>
      </c>
      <c r="H26" s="8">
        <v>1574525</v>
      </c>
      <c r="I26" s="8">
        <v>1574525</v>
      </c>
      <c r="J26" s="8">
        <v>4725241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4725241</v>
      </c>
      <c r="X26" s="8">
        <v>4785885</v>
      </c>
      <c r="Y26" s="8">
        <v>-60644</v>
      </c>
      <c r="Z26" s="2">
        <v>-1.27</v>
      </c>
      <c r="AA26" s="6">
        <v>19143536</v>
      </c>
    </row>
    <row r="27" spans="1:27" ht="13.5">
      <c r="A27" s="29" t="s">
        <v>53</v>
      </c>
      <c r="B27" s="28"/>
      <c r="C27" s="6">
        <v>115843379</v>
      </c>
      <c r="D27" s="6">
        <v>0</v>
      </c>
      <c r="E27" s="7">
        <v>213520030</v>
      </c>
      <c r="F27" s="8">
        <v>213520030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53839152</v>
      </c>
      <c r="Y27" s="8">
        <v>-53839152</v>
      </c>
      <c r="Z27" s="2">
        <v>-100</v>
      </c>
      <c r="AA27" s="6">
        <v>213520030</v>
      </c>
    </row>
    <row r="28" spans="1:27" ht="13.5">
      <c r="A28" s="29" t="s">
        <v>54</v>
      </c>
      <c r="B28" s="28"/>
      <c r="C28" s="6">
        <v>127549467</v>
      </c>
      <c r="D28" s="6">
        <v>0</v>
      </c>
      <c r="E28" s="7">
        <v>165000000</v>
      </c>
      <c r="F28" s="8">
        <v>165000000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41250000</v>
      </c>
      <c r="Y28" s="8">
        <v>-41250000</v>
      </c>
      <c r="Z28" s="2">
        <v>-100</v>
      </c>
      <c r="AA28" s="6">
        <v>165000000</v>
      </c>
    </row>
    <row r="29" spans="1:27" ht="13.5">
      <c r="A29" s="29" t="s">
        <v>55</v>
      </c>
      <c r="B29" s="28"/>
      <c r="C29" s="6">
        <v>15332301</v>
      </c>
      <c r="D29" s="6">
        <v>0</v>
      </c>
      <c r="E29" s="7">
        <v>12919926</v>
      </c>
      <c r="F29" s="8">
        <v>12919926</v>
      </c>
      <c r="G29" s="8">
        <v>0</v>
      </c>
      <c r="H29" s="8">
        <v>0</v>
      </c>
      <c r="I29" s="8">
        <v>282598</v>
      </c>
      <c r="J29" s="8">
        <v>282598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282598</v>
      </c>
      <c r="X29" s="8">
        <v>4032540</v>
      </c>
      <c r="Y29" s="8">
        <v>-3749942</v>
      </c>
      <c r="Z29" s="2">
        <v>-92.99</v>
      </c>
      <c r="AA29" s="6">
        <v>12919926</v>
      </c>
    </row>
    <row r="30" spans="1:27" ht="13.5">
      <c r="A30" s="29" t="s">
        <v>56</v>
      </c>
      <c r="B30" s="28"/>
      <c r="C30" s="6">
        <v>719281041</v>
      </c>
      <c r="D30" s="6">
        <v>0</v>
      </c>
      <c r="E30" s="7">
        <v>738297072</v>
      </c>
      <c r="F30" s="8">
        <v>738297072</v>
      </c>
      <c r="G30" s="8">
        <v>31941093</v>
      </c>
      <c r="H30" s="8">
        <v>56956500</v>
      </c>
      <c r="I30" s="8">
        <v>57653943</v>
      </c>
      <c r="J30" s="8">
        <v>146551536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146551536</v>
      </c>
      <c r="X30" s="8">
        <v>184574268</v>
      </c>
      <c r="Y30" s="8">
        <v>-38022732</v>
      </c>
      <c r="Z30" s="2">
        <v>-20.6</v>
      </c>
      <c r="AA30" s="6">
        <v>738297072</v>
      </c>
    </row>
    <row r="31" spans="1:27" ht="13.5">
      <c r="A31" s="29" t="s">
        <v>57</v>
      </c>
      <c r="B31" s="28"/>
      <c r="C31" s="6">
        <v>95047845</v>
      </c>
      <c r="D31" s="6">
        <v>0</v>
      </c>
      <c r="E31" s="7">
        <v>85918816</v>
      </c>
      <c r="F31" s="8">
        <v>85918816</v>
      </c>
      <c r="G31" s="8">
        <v>6427725</v>
      </c>
      <c r="H31" s="8">
        <v>8749099</v>
      </c>
      <c r="I31" s="8">
        <v>10918950</v>
      </c>
      <c r="J31" s="8">
        <v>26095774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26095774</v>
      </c>
      <c r="X31" s="8">
        <v>22415925</v>
      </c>
      <c r="Y31" s="8">
        <v>3679849</v>
      </c>
      <c r="Z31" s="2">
        <v>16.42</v>
      </c>
      <c r="AA31" s="6">
        <v>85918816</v>
      </c>
    </row>
    <row r="32" spans="1:27" ht="13.5">
      <c r="A32" s="29" t="s">
        <v>58</v>
      </c>
      <c r="B32" s="28"/>
      <c r="C32" s="6">
        <v>39986203</v>
      </c>
      <c r="D32" s="6">
        <v>0</v>
      </c>
      <c r="E32" s="7">
        <v>17104938</v>
      </c>
      <c r="F32" s="8">
        <v>17104938</v>
      </c>
      <c r="G32" s="8">
        <v>4764405</v>
      </c>
      <c r="H32" s="8">
        <v>5034008</v>
      </c>
      <c r="I32" s="8">
        <v>5157541</v>
      </c>
      <c r="J32" s="8">
        <v>14955954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14955954</v>
      </c>
      <c r="X32" s="8">
        <v>3889440</v>
      </c>
      <c r="Y32" s="8">
        <v>11066514</v>
      </c>
      <c r="Z32" s="2">
        <v>284.53</v>
      </c>
      <c r="AA32" s="6">
        <v>17104938</v>
      </c>
    </row>
    <row r="33" spans="1:27" ht="13.5">
      <c r="A33" s="29" t="s">
        <v>59</v>
      </c>
      <c r="B33" s="28"/>
      <c r="C33" s="6">
        <v>16145061</v>
      </c>
      <c r="D33" s="6">
        <v>0</v>
      </c>
      <c r="E33" s="7">
        <v>34547552</v>
      </c>
      <c r="F33" s="8">
        <v>34547552</v>
      </c>
      <c r="G33" s="8">
        <v>1643095</v>
      </c>
      <c r="H33" s="8">
        <v>1900906</v>
      </c>
      <c r="I33" s="8">
        <v>1856697</v>
      </c>
      <c r="J33" s="8">
        <v>5400698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5400698</v>
      </c>
      <c r="X33" s="8">
        <v>8636889</v>
      </c>
      <c r="Y33" s="8">
        <v>-3236191</v>
      </c>
      <c r="Z33" s="2">
        <v>-37.47</v>
      </c>
      <c r="AA33" s="6">
        <v>34547552</v>
      </c>
    </row>
    <row r="34" spans="1:27" ht="13.5">
      <c r="A34" s="29" t="s">
        <v>60</v>
      </c>
      <c r="B34" s="28"/>
      <c r="C34" s="6">
        <v>218993618</v>
      </c>
      <c r="D34" s="6">
        <v>0</v>
      </c>
      <c r="E34" s="7">
        <v>149824877</v>
      </c>
      <c r="F34" s="8">
        <v>149824877</v>
      </c>
      <c r="G34" s="8">
        <v>8294727</v>
      </c>
      <c r="H34" s="8">
        <v>17289513</v>
      </c>
      <c r="I34" s="8">
        <v>16758374</v>
      </c>
      <c r="J34" s="8">
        <v>42342614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42342614</v>
      </c>
      <c r="X34" s="8">
        <v>28268259</v>
      </c>
      <c r="Y34" s="8">
        <v>14074355</v>
      </c>
      <c r="Z34" s="2">
        <v>49.79</v>
      </c>
      <c r="AA34" s="6">
        <v>149824877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1745669067</v>
      </c>
      <c r="D36" s="37">
        <f>SUM(D25:D35)</f>
        <v>0</v>
      </c>
      <c r="E36" s="38">
        <f t="shared" si="1"/>
        <v>1921544394</v>
      </c>
      <c r="F36" s="39">
        <f t="shared" si="1"/>
        <v>1921544394</v>
      </c>
      <c r="G36" s="39">
        <f t="shared" si="1"/>
        <v>90082700</v>
      </c>
      <c r="H36" s="39">
        <f t="shared" si="1"/>
        <v>127503439</v>
      </c>
      <c r="I36" s="39">
        <f t="shared" si="1"/>
        <v>133750589</v>
      </c>
      <c r="J36" s="39">
        <f t="shared" si="1"/>
        <v>351336728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351336728</v>
      </c>
      <c r="X36" s="39">
        <f t="shared" si="1"/>
        <v>472388895</v>
      </c>
      <c r="Y36" s="39">
        <f t="shared" si="1"/>
        <v>-121052167</v>
      </c>
      <c r="Z36" s="40">
        <f>+IF(X36&lt;&gt;0,+(Y36/X36)*100,0)</f>
        <v>-25.625531904173997</v>
      </c>
      <c r="AA36" s="37">
        <f>SUM(AA25:AA35)</f>
        <v>1921544394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-84871498</v>
      </c>
      <c r="D38" s="50">
        <f>+D22-D36</f>
        <v>0</v>
      </c>
      <c r="E38" s="51">
        <f t="shared" si="2"/>
        <v>195</v>
      </c>
      <c r="F38" s="52">
        <f t="shared" si="2"/>
        <v>195</v>
      </c>
      <c r="G38" s="52">
        <f t="shared" si="2"/>
        <v>121410961</v>
      </c>
      <c r="H38" s="52">
        <f t="shared" si="2"/>
        <v>43963443</v>
      </c>
      <c r="I38" s="52">
        <f t="shared" si="2"/>
        <v>-30255045</v>
      </c>
      <c r="J38" s="52">
        <f t="shared" si="2"/>
        <v>135119359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135119359</v>
      </c>
      <c r="X38" s="52">
        <f>IF(F22=F36,0,X22-X36)</f>
        <v>6</v>
      </c>
      <c r="Y38" s="52">
        <f t="shared" si="2"/>
        <v>135119353</v>
      </c>
      <c r="Z38" s="53">
        <f>+IF(X38&lt;&gt;0,+(Y38/X38)*100,0)</f>
        <v>2251989216.666667</v>
      </c>
      <c r="AA38" s="50">
        <f>+AA22-AA36</f>
        <v>195</v>
      </c>
    </row>
    <row r="39" spans="1:27" ht="13.5">
      <c r="A39" s="27" t="s">
        <v>64</v>
      </c>
      <c r="B39" s="33"/>
      <c r="C39" s="6">
        <v>187249844</v>
      </c>
      <c r="D39" s="6">
        <v>0</v>
      </c>
      <c r="E39" s="7">
        <v>159915998</v>
      </c>
      <c r="F39" s="8">
        <v>159915998</v>
      </c>
      <c r="G39" s="8">
        <v>0</v>
      </c>
      <c r="H39" s="8">
        <v>1600000</v>
      </c>
      <c r="I39" s="8">
        <v>140000</v>
      </c>
      <c r="J39" s="8">
        <v>1740000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1740000</v>
      </c>
      <c r="X39" s="8">
        <v>44825460</v>
      </c>
      <c r="Y39" s="8">
        <v>-43085460</v>
      </c>
      <c r="Z39" s="2">
        <v>-96.12</v>
      </c>
      <c r="AA39" s="6">
        <v>159915998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102378346</v>
      </c>
      <c r="D42" s="59">
        <f>SUM(D38:D41)</f>
        <v>0</v>
      </c>
      <c r="E42" s="60">
        <f t="shared" si="3"/>
        <v>159916193</v>
      </c>
      <c r="F42" s="61">
        <f t="shared" si="3"/>
        <v>159916193</v>
      </c>
      <c r="G42" s="61">
        <f t="shared" si="3"/>
        <v>121410961</v>
      </c>
      <c r="H42" s="61">
        <f t="shared" si="3"/>
        <v>45563443</v>
      </c>
      <c r="I42" s="61">
        <f t="shared" si="3"/>
        <v>-30115045</v>
      </c>
      <c r="J42" s="61">
        <f t="shared" si="3"/>
        <v>136859359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136859359</v>
      </c>
      <c r="X42" s="61">
        <f t="shared" si="3"/>
        <v>44825466</v>
      </c>
      <c r="Y42" s="61">
        <f t="shared" si="3"/>
        <v>92033893</v>
      </c>
      <c r="Z42" s="62">
        <f>+IF(X42&lt;&gt;0,+(Y42/X42)*100,0)</f>
        <v>205.31608751150517</v>
      </c>
      <c r="AA42" s="59">
        <f>SUM(AA38:AA41)</f>
        <v>159916193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102378346</v>
      </c>
      <c r="D44" s="67">
        <f>+D42-D43</f>
        <v>0</v>
      </c>
      <c r="E44" s="68">
        <f t="shared" si="4"/>
        <v>159916193</v>
      </c>
      <c r="F44" s="69">
        <f t="shared" si="4"/>
        <v>159916193</v>
      </c>
      <c r="G44" s="69">
        <f t="shared" si="4"/>
        <v>121410961</v>
      </c>
      <c r="H44" s="69">
        <f t="shared" si="4"/>
        <v>45563443</v>
      </c>
      <c r="I44" s="69">
        <f t="shared" si="4"/>
        <v>-30115045</v>
      </c>
      <c r="J44" s="69">
        <f t="shared" si="4"/>
        <v>136859359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136859359</v>
      </c>
      <c r="X44" s="69">
        <f t="shared" si="4"/>
        <v>44825466</v>
      </c>
      <c r="Y44" s="69">
        <f t="shared" si="4"/>
        <v>92033893</v>
      </c>
      <c r="Z44" s="70">
        <f>+IF(X44&lt;&gt;0,+(Y44/X44)*100,0)</f>
        <v>205.31608751150517</v>
      </c>
      <c r="AA44" s="67">
        <f>+AA42-AA43</f>
        <v>159916193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102378346</v>
      </c>
      <c r="D46" s="59">
        <f>SUM(D44:D45)</f>
        <v>0</v>
      </c>
      <c r="E46" s="60">
        <f t="shared" si="5"/>
        <v>159916193</v>
      </c>
      <c r="F46" s="61">
        <f t="shared" si="5"/>
        <v>159916193</v>
      </c>
      <c r="G46" s="61">
        <f t="shared" si="5"/>
        <v>121410961</v>
      </c>
      <c r="H46" s="61">
        <f t="shared" si="5"/>
        <v>45563443</v>
      </c>
      <c r="I46" s="61">
        <f t="shared" si="5"/>
        <v>-30115045</v>
      </c>
      <c r="J46" s="61">
        <f t="shared" si="5"/>
        <v>136859359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136859359</v>
      </c>
      <c r="X46" s="61">
        <f t="shared" si="5"/>
        <v>44825466</v>
      </c>
      <c r="Y46" s="61">
        <f t="shared" si="5"/>
        <v>92033893</v>
      </c>
      <c r="Z46" s="62">
        <f>+IF(X46&lt;&gt;0,+(Y46/X46)*100,0)</f>
        <v>205.31608751150517</v>
      </c>
      <c r="AA46" s="59">
        <f>SUM(AA44:AA45)</f>
        <v>159916193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102378346</v>
      </c>
      <c r="D48" s="75">
        <f>SUM(D46:D47)</f>
        <v>0</v>
      </c>
      <c r="E48" s="76">
        <f t="shared" si="6"/>
        <v>159916193</v>
      </c>
      <c r="F48" s="77">
        <f t="shared" si="6"/>
        <v>159916193</v>
      </c>
      <c r="G48" s="77">
        <f t="shared" si="6"/>
        <v>121410961</v>
      </c>
      <c r="H48" s="78">
        <f t="shared" si="6"/>
        <v>45563443</v>
      </c>
      <c r="I48" s="78">
        <f t="shared" si="6"/>
        <v>-30115045</v>
      </c>
      <c r="J48" s="78">
        <f t="shared" si="6"/>
        <v>136859359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136859359</v>
      </c>
      <c r="X48" s="78">
        <f t="shared" si="6"/>
        <v>44825466</v>
      </c>
      <c r="Y48" s="78">
        <f t="shared" si="6"/>
        <v>92033893</v>
      </c>
      <c r="Z48" s="79">
        <f>+IF(X48&lt;&gt;0,+(Y48/X48)*100,0)</f>
        <v>205.31608751150517</v>
      </c>
      <c r="AA48" s="80">
        <f>SUM(AA46:AA47)</f>
        <v>159916193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272882246</v>
      </c>
      <c r="F5" s="8">
        <v>272882246</v>
      </c>
      <c r="G5" s="8">
        <v>23274375</v>
      </c>
      <c r="H5" s="8">
        <v>23206390</v>
      </c>
      <c r="I5" s="8">
        <v>23283456</v>
      </c>
      <c r="J5" s="8">
        <v>69764221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69764221</v>
      </c>
      <c r="X5" s="8">
        <v>68130661</v>
      </c>
      <c r="Y5" s="8">
        <v>1633560</v>
      </c>
      <c r="Z5" s="2">
        <v>2.4</v>
      </c>
      <c r="AA5" s="6">
        <v>272882246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486740811</v>
      </c>
      <c r="F7" s="8">
        <v>486740811</v>
      </c>
      <c r="G7" s="8">
        <v>38864516</v>
      </c>
      <c r="H7" s="8">
        <v>48668281</v>
      </c>
      <c r="I7" s="8">
        <v>45906282</v>
      </c>
      <c r="J7" s="8">
        <v>133439079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133439079</v>
      </c>
      <c r="X7" s="8">
        <v>138159125</v>
      </c>
      <c r="Y7" s="8">
        <v>-4720046</v>
      </c>
      <c r="Z7" s="2">
        <v>-3.42</v>
      </c>
      <c r="AA7" s="6">
        <v>486740811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69178505</v>
      </c>
      <c r="F8" s="8">
        <v>69178505</v>
      </c>
      <c r="G8" s="8">
        <v>5455372</v>
      </c>
      <c r="H8" s="8">
        <v>5807537</v>
      </c>
      <c r="I8" s="8">
        <v>5856670</v>
      </c>
      <c r="J8" s="8">
        <v>17119579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17119579</v>
      </c>
      <c r="X8" s="8">
        <v>17175730</v>
      </c>
      <c r="Y8" s="8">
        <v>-56151</v>
      </c>
      <c r="Z8" s="2">
        <v>-0.33</v>
      </c>
      <c r="AA8" s="6">
        <v>69178505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63559034</v>
      </c>
      <c r="F9" s="8">
        <v>63559034</v>
      </c>
      <c r="G9" s="8">
        <v>5432682</v>
      </c>
      <c r="H9" s="8">
        <v>5460188</v>
      </c>
      <c r="I9" s="8">
        <v>5343194</v>
      </c>
      <c r="J9" s="8">
        <v>16236064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16236064</v>
      </c>
      <c r="X9" s="8">
        <v>16007043</v>
      </c>
      <c r="Y9" s="8">
        <v>229021</v>
      </c>
      <c r="Z9" s="2">
        <v>1.43</v>
      </c>
      <c r="AA9" s="6">
        <v>63559034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68975164</v>
      </c>
      <c r="F10" s="30">
        <v>68975164</v>
      </c>
      <c r="G10" s="30">
        <v>5766534</v>
      </c>
      <c r="H10" s="30">
        <v>5753263</v>
      </c>
      <c r="I10" s="30">
        <v>5746740</v>
      </c>
      <c r="J10" s="30">
        <v>17266537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17266537</v>
      </c>
      <c r="X10" s="30">
        <v>17243174</v>
      </c>
      <c r="Y10" s="30">
        <v>23363</v>
      </c>
      <c r="Z10" s="31">
        <v>0.14</v>
      </c>
      <c r="AA10" s="32">
        <v>68975164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35361329</v>
      </c>
      <c r="F12" s="8">
        <v>35361329</v>
      </c>
      <c r="G12" s="8">
        <v>2969262</v>
      </c>
      <c r="H12" s="8">
        <v>2892509</v>
      </c>
      <c r="I12" s="8">
        <v>2969958</v>
      </c>
      <c r="J12" s="8">
        <v>8831729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8831729</v>
      </c>
      <c r="X12" s="8">
        <v>8684694</v>
      </c>
      <c r="Y12" s="8">
        <v>147035</v>
      </c>
      <c r="Z12" s="2">
        <v>1.69</v>
      </c>
      <c r="AA12" s="6">
        <v>35361329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20693700</v>
      </c>
      <c r="F13" s="8">
        <v>20693700</v>
      </c>
      <c r="G13" s="8">
        <v>1840400</v>
      </c>
      <c r="H13" s="8">
        <v>1408691</v>
      </c>
      <c r="I13" s="8">
        <v>1276210</v>
      </c>
      <c r="J13" s="8">
        <v>4525301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4525301</v>
      </c>
      <c r="X13" s="8">
        <v>2146700</v>
      </c>
      <c r="Y13" s="8">
        <v>2378601</v>
      </c>
      <c r="Z13" s="2">
        <v>110.8</v>
      </c>
      <c r="AA13" s="6">
        <v>20693700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1497709</v>
      </c>
      <c r="F14" s="8">
        <v>1497709</v>
      </c>
      <c r="G14" s="8">
        <v>142031</v>
      </c>
      <c r="H14" s="8">
        <v>144689</v>
      </c>
      <c r="I14" s="8">
        <v>149130</v>
      </c>
      <c r="J14" s="8">
        <v>435850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435850</v>
      </c>
      <c r="X14" s="8">
        <v>340056</v>
      </c>
      <c r="Y14" s="8">
        <v>95794</v>
      </c>
      <c r="Z14" s="2">
        <v>28.17</v>
      </c>
      <c r="AA14" s="6">
        <v>1497709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6707900</v>
      </c>
      <c r="F16" s="8">
        <v>6707900</v>
      </c>
      <c r="G16" s="8">
        <v>420120</v>
      </c>
      <c r="H16" s="8">
        <v>552416</v>
      </c>
      <c r="I16" s="8">
        <v>476955</v>
      </c>
      <c r="J16" s="8">
        <v>1449491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1449491</v>
      </c>
      <c r="X16" s="8">
        <v>2086951</v>
      </c>
      <c r="Y16" s="8">
        <v>-637460</v>
      </c>
      <c r="Z16" s="2">
        <v>-30.55</v>
      </c>
      <c r="AA16" s="6">
        <v>6707900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8143940</v>
      </c>
      <c r="F17" s="8">
        <v>8143940</v>
      </c>
      <c r="G17" s="8">
        <v>746034</v>
      </c>
      <c r="H17" s="8">
        <v>829605</v>
      </c>
      <c r="I17" s="8">
        <v>722308</v>
      </c>
      <c r="J17" s="8">
        <v>2297947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2297947</v>
      </c>
      <c r="X17" s="8">
        <v>2075600</v>
      </c>
      <c r="Y17" s="8">
        <v>222347</v>
      </c>
      <c r="Z17" s="2">
        <v>10.71</v>
      </c>
      <c r="AA17" s="6">
        <v>8143940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13545608</v>
      </c>
      <c r="F18" s="8">
        <v>13545608</v>
      </c>
      <c r="G18" s="8">
        <v>0</v>
      </c>
      <c r="H18" s="8">
        <v>1324793</v>
      </c>
      <c r="I18" s="8">
        <v>1487421</v>
      </c>
      <c r="J18" s="8">
        <v>2812214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2812214</v>
      </c>
      <c r="X18" s="8">
        <v>2369750</v>
      </c>
      <c r="Y18" s="8">
        <v>442464</v>
      </c>
      <c r="Z18" s="2">
        <v>18.67</v>
      </c>
      <c r="AA18" s="6">
        <v>13545608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189619569</v>
      </c>
      <c r="F19" s="8">
        <v>189619569</v>
      </c>
      <c r="G19" s="8">
        <v>42669019</v>
      </c>
      <c r="H19" s="8">
        <v>611500</v>
      </c>
      <c r="I19" s="8">
        <v>2193489</v>
      </c>
      <c r="J19" s="8">
        <v>45474008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45474008</v>
      </c>
      <c r="X19" s="8">
        <v>43825614</v>
      </c>
      <c r="Y19" s="8">
        <v>1648394</v>
      </c>
      <c r="Z19" s="2">
        <v>3.76</v>
      </c>
      <c r="AA19" s="6">
        <v>189619569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66147938</v>
      </c>
      <c r="F20" s="30">
        <v>66147938</v>
      </c>
      <c r="G20" s="30">
        <v>421006</v>
      </c>
      <c r="H20" s="30">
        <v>1872625</v>
      </c>
      <c r="I20" s="30">
        <v>1869128</v>
      </c>
      <c r="J20" s="30">
        <v>4162759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4162759</v>
      </c>
      <c r="X20" s="30">
        <v>9879488</v>
      </c>
      <c r="Y20" s="30">
        <v>-5716729</v>
      </c>
      <c r="Z20" s="31">
        <v>-57.86</v>
      </c>
      <c r="AA20" s="32">
        <v>66147938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150000</v>
      </c>
      <c r="F21" s="8">
        <v>150000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37500</v>
      </c>
      <c r="Y21" s="8">
        <v>-37500</v>
      </c>
      <c r="Z21" s="2">
        <v>-100</v>
      </c>
      <c r="AA21" s="6">
        <v>150000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1303203453</v>
      </c>
      <c r="F22" s="39">
        <f t="shared" si="0"/>
        <v>1303203453</v>
      </c>
      <c r="G22" s="39">
        <f t="shared" si="0"/>
        <v>128001351</v>
      </c>
      <c r="H22" s="39">
        <f t="shared" si="0"/>
        <v>98532487</v>
      </c>
      <c r="I22" s="39">
        <f t="shared" si="0"/>
        <v>97280941</v>
      </c>
      <c r="J22" s="39">
        <f t="shared" si="0"/>
        <v>323814779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323814779</v>
      </c>
      <c r="X22" s="39">
        <f t="shared" si="0"/>
        <v>328162086</v>
      </c>
      <c r="Y22" s="39">
        <f t="shared" si="0"/>
        <v>-4347307</v>
      </c>
      <c r="Z22" s="40">
        <f>+IF(X22&lt;&gt;0,+(Y22/X22)*100,0)</f>
        <v>-1.3247438340576614</v>
      </c>
      <c r="AA22" s="37">
        <f>SUM(AA5:AA21)</f>
        <v>1303203453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344431966</v>
      </c>
      <c r="F25" s="8">
        <v>344431966</v>
      </c>
      <c r="G25" s="8">
        <v>27307963</v>
      </c>
      <c r="H25" s="8">
        <v>26606084</v>
      </c>
      <c r="I25" s="8">
        <v>27211779</v>
      </c>
      <c r="J25" s="8">
        <v>81125826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81125826</v>
      </c>
      <c r="X25" s="8">
        <v>82419154</v>
      </c>
      <c r="Y25" s="8">
        <v>-1293328</v>
      </c>
      <c r="Z25" s="2">
        <v>-1.57</v>
      </c>
      <c r="AA25" s="6">
        <v>344431966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18817670</v>
      </c>
      <c r="F26" s="8">
        <v>18817670</v>
      </c>
      <c r="G26" s="8">
        <v>1389072</v>
      </c>
      <c r="H26" s="8">
        <v>1347128</v>
      </c>
      <c r="I26" s="8">
        <v>1360831</v>
      </c>
      <c r="J26" s="8">
        <v>4097031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4097031</v>
      </c>
      <c r="X26" s="8">
        <v>4516240</v>
      </c>
      <c r="Y26" s="8">
        <v>-419209</v>
      </c>
      <c r="Z26" s="2">
        <v>-9.28</v>
      </c>
      <c r="AA26" s="6">
        <v>18817670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8033795</v>
      </c>
      <c r="F27" s="8">
        <v>8033795</v>
      </c>
      <c r="G27" s="8">
        <v>669483</v>
      </c>
      <c r="H27" s="8">
        <v>669483</v>
      </c>
      <c r="I27" s="8">
        <v>669483</v>
      </c>
      <c r="J27" s="8">
        <v>2008449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2008449</v>
      </c>
      <c r="X27" s="8">
        <v>2008434</v>
      </c>
      <c r="Y27" s="8">
        <v>15</v>
      </c>
      <c r="Z27" s="2">
        <v>0</v>
      </c>
      <c r="AA27" s="6">
        <v>8033795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176251700</v>
      </c>
      <c r="F28" s="8">
        <v>176251700</v>
      </c>
      <c r="G28" s="8">
        <v>14686008</v>
      </c>
      <c r="H28" s="8">
        <v>14686008</v>
      </c>
      <c r="I28" s="8">
        <v>14686008</v>
      </c>
      <c r="J28" s="8">
        <v>44058024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44058024</v>
      </c>
      <c r="X28" s="8">
        <v>44062950</v>
      </c>
      <c r="Y28" s="8">
        <v>-4926</v>
      </c>
      <c r="Z28" s="2">
        <v>-0.01</v>
      </c>
      <c r="AA28" s="6">
        <v>176251700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28080922</v>
      </c>
      <c r="F29" s="8">
        <v>28080922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278682</v>
      </c>
      <c r="Y29" s="8">
        <v>-278682</v>
      </c>
      <c r="Z29" s="2">
        <v>-100</v>
      </c>
      <c r="AA29" s="6">
        <v>28080922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340072243</v>
      </c>
      <c r="F30" s="8">
        <v>340072243</v>
      </c>
      <c r="G30" s="8">
        <v>7404</v>
      </c>
      <c r="H30" s="8">
        <v>41000354</v>
      </c>
      <c r="I30" s="8">
        <v>41184093</v>
      </c>
      <c r="J30" s="8">
        <v>82191851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82191851</v>
      </c>
      <c r="X30" s="8">
        <v>91303311</v>
      </c>
      <c r="Y30" s="8">
        <v>-9111460</v>
      </c>
      <c r="Z30" s="2">
        <v>-9.98</v>
      </c>
      <c r="AA30" s="6">
        <v>340072243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38560561</v>
      </c>
      <c r="F32" s="8">
        <v>38560561</v>
      </c>
      <c r="G32" s="8">
        <v>2130102</v>
      </c>
      <c r="H32" s="8">
        <v>2614447</v>
      </c>
      <c r="I32" s="8">
        <v>2022349</v>
      </c>
      <c r="J32" s="8">
        <v>6766898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6766898</v>
      </c>
      <c r="X32" s="8">
        <v>7575248</v>
      </c>
      <c r="Y32" s="8">
        <v>-808350</v>
      </c>
      <c r="Z32" s="2">
        <v>-10.67</v>
      </c>
      <c r="AA32" s="6">
        <v>38560561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62503456</v>
      </c>
      <c r="F33" s="8">
        <v>62503456</v>
      </c>
      <c r="G33" s="8">
        <v>5007321</v>
      </c>
      <c r="H33" s="8">
        <v>5123811</v>
      </c>
      <c r="I33" s="8">
        <v>5187124</v>
      </c>
      <c r="J33" s="8">
        <v>15318256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15318256</v>
      </c>
      <c r="X33" s="8">
        <v>14545140</v>
      </c>
      <c r="Y33" s="8">
        <v>773116</v>
      </c>
      <c r="Z33" s="2">
        <v>5.32</v>
      </c>
      <c r="AA33" s="6">
        <v>62503456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335633858</v>
      </c>
      <c r="F34" s="8">
        <v>335633858</v>
      </c>
      <c r="G34" s="8">
        <v>15172372</v>
      </c>
      <c r="H34" s="8">
        <v>15084725</v>
      </c>
      <c r="I34" s="8">
        <v>19989800</v>
      </c>
      <c r="J34" s="8">
        <v>50246897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50246897</v>
      </c>
      <c r="X34" s="8">
        <v>69543921</v>
      </c>
      <c r="Y34" s="8">
        <v>-19297024</v>
      </c>
      <c r="Z34" s="2">
        <v>-27.75</v>
      </c>
      <c r="AA34" s="6">
        <v>335633858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1352386171</v>
      </c>
      <c r="F36" s="39">
        <f t="shared" si="1"/>
        <v>1352386171</v>
      </c>
      <c r="G36" s="39">
        <f t="shared" si="1"/>
        <v>66369725</v>
      </c>
      <c r="H36" s="39">
        <f t="shared" si="1"/>
        <v>107132040</v>
      </c>
      <c r="I36" s="39">
        <f t="shared" si="1"/>
        <v>112311467</v>
      </c>
      <c r="J36" s="39">
        <f t="shared" si="1"/>
        <v>285813232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285813232</v>
      </c>
      <c r="X36" s="39">
        <f t="shared" si="1"/>
        <v>316253080</v>
      </c>
      <c r="Y36" s="39">
        <f t="shared" si="1"/>
        <v>-30439848</v>
      </c>
      <c r="Z36" s="40">
        <f>+IF(X36&lt;&gt;0,+(Y36/X36)*100,0)</f>
        <v>-9.625154638810159</v>
      </c>
      <c r="AA36" s="37">
        <f>SUM(AA25:AA35)</f>
        <v>1352386171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-49182718</v>
      </c>
      <c r="F38" s="52">
        <f t="shared" si="2"/>
        <v>-49182718</v>
      </c>
      <c r="G38" s="52">
        <f t="shared" si="2"/>
        <v>61631626</v>
      </c>
      <c r="H38" s="52">
        <f t="shared" si="2"/>
        <v>-8599553</v>
      </c>
      <c r="I38" s="52">
        <f t="shared" si="2"/>
        <v>-15030526</v>
      </c>
      <c r="J38" s="52">
        <f t="shared" si="2"/>
        <v>38001547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38001547</v>
      </c>
      <c r="X38" s="52">
        <f>IF(F22=F36,0,X22-X36)</f>
        <v>11909006</v>
      </c>
      <c r="Y38" s="52">
        <f t="shared" si="2"/>
        <v>26092541</v>
      </c>
      <c r="Z38" s="53">
        <f>+IF(X38&lt;&gt;0,+(Y38/X38)*100,0)</f>
        <v>219.09923464645158</v>
      </c>
      <c r="AA38" s="50">
        <f>+AA22-AA36</f>
        <v>-49182718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45770680</v>
      </c>
      <c r="F39" s="8">
        <v>45770680</v>
      </c>
      <c r="G39" s="8">
        <v>2652481</v>
      </c>
      <c r="H39" s="8">
        <v>1036000</v>
      </c>
      <c r="I39" s="8">
        <v>0</v>
      </c>
      <c r="J39" s="8">
        <v>3688481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3688481</v>
      </c>
      <c r="X39" s="8">
        <v>9100000</v>
      </c>
      <c r="Y39" s="8">
        <v>-5411519</v>
      </c>
      <c r="Z39" s="2">
        <v>-59.47</v>
      </c>
      <c r="AA39" s="6">
        <v>45770680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49908340</v>
      </c>
      <c r="F41" s="8">
        <v>49908340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49908340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46496302</v>
      </c>
      <c r="F42" s="61">
        <f t="shared" si="3"/>
        <v>46496302</v>
      </c>
      <c r="G42" s="61">
        <f t="shared" si="3"/>
        <v>64284107</v>
      </c>
      <c r="H42" s="61">
        <f t="shared" si="3"/>
        <v>-7563553</v>
      </c>
      <c r="I42" s="61">
        <f t="shared" si="3"/>
        <v>-15030526</v>
      </c>
      <c r="J42" s="61">
        <f t="shared" si="3"/>
        <v>41690028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41690028</v>
      </c>
      <c r="X42" s="61">
        <f t="shared" si="3"/>
        <v>21009006</v>
      </c>
      <c r="Y42" s="61">
        <f t="shared" si="3"/>
        <v>20681022</v>
      </c>
      <c r="Z42" s="62">
        <f>+IF(X42&lt;&gt;0,+(Y42/X42)*100,0)</f>
        <v>98.43884094278425</v>
      </c>
      <c r="AA42" s="59">
        <f>SUM(AA38:AA41)</f>
        <v>46496302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46496302</v>
      </c>
      <c r="F44" s="69">
        <f t="shared" si="4"/>
        <v>46496302</v>
      </c>
      <c r="G44" s="69">
        <f t="shared" si="4"/>
        <v>64284107</v>
      </c>
      <c r="H44" s="69">
        <f t="shared" si="4"/>
        <v>-7563553</v>
      </c>
      <c r="I44" s="69">
        <f t="shared" si="4"/>
        <v>-15030526</v>
      </c>
      <c r="J44" s="69">
        <f t="shared" si="4"/>
        <v>41690028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41690028</v>
      </c>
      <c r="X44" s="69">
        <f t="shared" si="4"/>
        <v>21009006</v>
      </c>
      <c r="Y44" s="69">
        <f t="shared" si="4"/>
        <v>20681022</v>
      </c>
      <c r="Z44" s="70">
        <f>+IF(X44&lt;&gt;0,+(Y44/X44)*100,0)</f>
        <v>98.43884094278425</v>
      </c>
      <c r="AA44" s="67">
        <f>+AA42-AA43</f>
        <v>46496302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46496302</v>
      </c>
      <c r="F46" s="61">
        <f t="shared" si="5"/>
        <v>46496302</v>
      </c>
      <c r="G46" s="61">
        <f t="shared" si="5"/>
        <v>64284107</v>
      </c>
      <c r="H46" s="61">
        <f t="shared" si="5"/>
        <v>-7563553</v>
      </c>
      <c r="I46" s="61">
        <f t="shared" si="5"/>
        <v>-15030526</v>
      </c>
      <c r="J46" s="61">
        <f t="shared" si="5"/>
        <v>41690028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41690028</v>
      </c>
      <c r="X46" s="61">
        <f t="shared" si="5"/>
        <v>21009006</v>
      </c>
      <c r="Y46" s="61">
        <f t="shared" si="5"/>
        <v>20681022</v>
      </c>
      <c r="Z46" s="62">
        <f>+IF(X46&lt;&gt;0,+(Y46/X46)*100,0)</f>
        <v>98.43884094278425</v>
      </c>
      <c r="AA46" s="59">
        <f>SUM(AA44:AA45)</f>
        <v>46496302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46496302</v>
      </c>
      <c r="F48" s="77">
        <f t="shared" si="6"/>
        <v>46496302</v>
      </c>
      <c r="G48" s="77">
        <f t="shared" si="6"/>
        <v>64284107</v>
      </c>
      <c r="H48" s="78">
        <f t="shared" si="6"/>
        <v>-7563553</v>
      </c>
      <c r="I48" s="78">
        <f t="shared" si="6"/>
        <v>-15030526</v>
      </c>
      <c r="J48" s="78">
        <f t="shared" si="6"/>
        <v>41690028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41690028</v>
      </c>
      <c r="X48" s="78">
        <f t="shared" si="6"/>
        <v>21009006</v>
      </c>
      <c r="Y48" s="78">
        <f t="shared" si="6"/>
        <v>20681022</v>
      </c>
      <c r="Z48" s="79">
        <f>+IF(X48&lt;&gt;0,+(Y48/X48)*100,0)</f>
        <v>98.43884094278425</v>
      </c>
      <c r="AA48" s="80">
        <f>SUM(AA46:AA47)</f>
        <v>46496302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54522901</v>
      </c>
      <c r="D5" s="6">
        <v>0</v>
      </c>
      <c r="E5" s="7">
        <v>62157058</v>
      </c>
      <c r="F5" s="8">
        <v>62157058</v>
      </c>
      <c r="G5" s="8">
        <v>15028048</v>
      </c>
      <c r="H5" s="8">
        <v>4463059</v>
      </c>
      <c r="I5" s="8">
        <v>4457109</v>
      </c>
      <c r="J5" s="8">
        <v>23948216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23948216</v>
      </c>
      <c r="X5" s="8">
        <v>14527809</v>
      </c>
      <c r="Y5" s="8">
        <v>9420407</v>
      </c>
      <c r="Z5" s="2">
        <v>64.84</v>
      </c>
      <c r="AA5" s="6">
        <v>62157058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35437603</v>
      </c>
      <c r="D7" s="6">
        <v>0</v>
      </c>
      <c r="E7" s="7">
        <v>44342104</v>
      </c>
      <c r="F7" s="8">
        <v>44342104</v>
      </c>
      <c r="G7" s="8">
        <v>8269717</v>
      </c>
      <c r="H7" s="8">
        <v>-892287</v>
      </c>
      <c r="I7" s="8">
        <v>1203788</v>
      </c>
      <c r="J7" s="8">
        <v>8581218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8581218</v>
      </c>
      <c r="X7" s="8">
        <v>11169141</v>
      </c>
      <c r="Y7" s="8">
        <v>-2587923</v>
      </c>
      <c r="Z7" s="2">
        <v>-23.17</v>
      </c>
      <c r="AA7" s="6">
        <v>44342104</v>
      </c>
    </row>
    <row r="8" spans="1:27" ht="13.5">
      <c r="A8" s="29" t="s">
        <v>35</v>
      </c>
      <c r="B8" s="28"/>
      <c r="C8" s="6">
        <v>13992245</v>
      </c>
      <c r="D8" s="6">
        <v>0</v>
      </c>
      <c r="E8" s="7">
        <v>12352441</v>
      </c>
      <c r="F8" s="8">
        <v>12352441</v>
      </c>
      <c r="G8" s="8">
        <v>824431</v>
      </c>
      <c r="H8" s="8">
        <v>984361</v>
      </c>
      <c r="I8" s="8">
        <v>578067</v>
      </c>
      <c r="J8" s="8">
        <v>2386859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2386859</v>
      </c>
      <c r="X8" s="8">
        <v>3088110</v>
      </c>
      <c r="Y8" s="8">
        <v>-701251</v>
      </c>
      <c r="Z8" s="2">
        <v>-22.71</v>
      </c>
      <c r="AA8" s="6">
        <v>12352441</v>
      </c>
    </row>
    <row r="9" spans="1:27" ht="13.5">
      <c r="A9" s="29" t="s">
        <v>36</v>
      </c>
      <c r="B9" s="28"/>
      <c r="C9" s="6">
        <v>7702383</v>
      </c>
      <c r="D9" s="6">
        <v>0</v>
      </c>
      <c r="E9" s="7">
        <v>8273187</v>
      </c>
      <c r="F9" s="8">
        <v>8273187</v>
      </c>
      <c r="G9" s="8">
        <v>702951</v>
      </c>
      <c r="H9" s="8">
        <v>695803</v>
      </c>
      <c r="I9" s="8">
        <v>667150</v>
      </c>
      <c r="J9" s="8">
        <v>2065904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2065904</v>
      </c>
      <c r="X9" s="8">
        <v>2068296</v>
      </c>
      <c r="Y9" s="8">
        <v>-2392</v>
      </c>
      <c r="Z9" s="2">
        <v>-0.12</v>
      </c>
      <c r="AA9" s="6">
        <v>8273187</v>
      </c>
    </row>
    <row r="10" spans="1:27" ht="13.5">
      <c r="A10" s="29" t="s">
        <v>37</v>
      </c>
      <c r="B10" s="28"/>
      <c r="C10" s="6">
        <v>7806109</v>
      </c>
      <c r="D10" s="6">
        <v>0</v>
      </c>
      <c r="E10" s="7">
        <v>8487064</v>
      </c>
      <c r="F10" s="30">
        <v>8487064</v>
      </c>
      <c r="G10" s="30">
        <v>766729</v>
      </c>
      <c r="H10" s="30">
        <v>759714</v>
      </c>
      <c r="I10" s="30">
        <v>715091</v>
      </c>
      <c r="J10" s="30">
        <v>2241534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2241534</v>
      </c>
      <c r="X10" s="30">
        <v>2121765</v>
      </c>
      <c r="Y10" s="30">
        <v>119769</v>
      </c>
      <c r="Z10" s="31">
        <v>5.64</v>
      </c>
      <c r="AA10" s="32">
        <v>8487064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435338</v>
      </c>
      <c r="D12" s="6">
        <v>0</v>
      </c>
      <c r="E12" s="7">
        <v>443861</v>
      </c>
      <c r="F12" s="8">
        <v>443861</v>
      </c>
      <c r="G12" s="8">
        <v>25167</v>
      </c>
      <c r="H12" s="8">
        <v>34489</v>
      </c>
      <c r="I12" s="8">
        <v>35108</v>
      </c>
      <c r="J12" s="8">
        <v>94764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94764</v>
      </c>
      <c r="X12" s="8">
        <v>110964</v>
      </c>
      <c r="Y12" s="8">
        <v>-16200</v>
      </c>
      <c r="Z12" s="2">
        <v>-14.6</v>
      </c>
      <c r="AA12" s="6">
        <v>443861</v>
      </c>
    </row>
    <row r="13" spans="1:27" ht="13.5">
      <c r="A13" s="27" t="s">
        <v>40</v>
      </c>
      <c r="B13" s="33"/>
      <c r="C13" s="6">
        <v>218287</v>
      </c>
      <c r="D13" s="6">
        <v>0</v>
      </c>
      <c r="E13" s="7">
        <v>216240</v>
      </c>
      <c r="F13" s="8">
        <v>216240</v>
      </c>
      <c r="G13" s="8">
        <v>10660</v>
      </c>
      <c r="H13" s="8">
        <v>27301</v>
      </c>
      <c r="I13" s="8">
        <v>65010</v>
      </c>
      <c r="J13" s="8">
        <v>102971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102971</v>
      </c>
      <c r="X13" s="8">
        <v>54060</v>
      </c>
      <c r="Y13" s="8">
        <v>48911</v>
      </c>
      <c r="Z13" s="2">
        <v>90.48</v>
      </c>
      <c r="AA13" s="6">
        <v>216240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9206921</v>
      </c>
      <c r="D16" s="6">
        <v>0</v>
      </c>
      <c r="E16" s="7">
        <v>5401225</v>
      </c>
      <c r="F16" s="8">
        <v>5401225</v>
      </c>
      <c r="G16" s="8">
        <v>14550</v>
      </c>
      <c r="H16" s="8">
        <v>7150</v>
      </c>
      <c r="I16" s="8">
        <v>15500</v>
      </c>
      <c r="J16" s="8">
        <v>37200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37200</v>
      </c>
      <c r="X16" s="8">
        <v>1350306</v>
      </c>
      <c r="Y16" s="8">
        <v>-1313106</v>
      </c>
      <c r="Z16" s="2">
        <v>-97.25</v>
      </c>
      <c r="AA16" s="6">
        <v>5401225</v>
      </c>
    </row>
    <row r="17" spans="1:27" ht="13.5">
      <c r="A17" s="27" t="s">
        <v>44</v>
      </c>
      <c r="B17" s="33"/>
      <c r="C17" s="6">
        <v>23172</v>
      </c>
      <c r="D17" s="6">
        <v>0</v>
      </c>
      <c r="E17" s="7">
        <v>32535</v>
      </c>
      <c r="F17" s="8">
        <v>32535</v>
      </c>
      <c r="G17" s="8">
        <v>5718</v>
      </c>
      <c r="H17" s="8">
        <v>6237</v>
      </c>
      <c r="I17" s="8">
        <v>63129</v>
      </c>
      <c r="J17" s="8">
        <v>75084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75084</v>
      </c>
      <c r="X17" s="8">
        <v>8133</v>
      </c>
      <c r="Y17" s="8">
        <v>66951</v>
      </c>
      <c r="Z17" s="2">
        <v>823.2</v>
      </c>
      <c r="AA17" s="6">
        <v>32535</v>
      </c>
    </row>
    <row r="18" spans="1:27" ht="13.5">
      <c r="A18" s="29" t="s">
        <v>45</v>
      </c>
      <c r="B18" s="28"/>
      <c r="C18" s="6">
        <v>2794432</v>
      </c>
      <c r="D18" s="6">
        <v>0</v>
      </c>
      <c r="E18" s="7">
        <v>2384080</v>
      </c>
      <c r="F18" s="8">
        <v>2384080</v>
      </c>
      <c r="G18" s="8">
        <v>0</v>
      </c>
      <c r="H18" s="8">
        <v>0</v>
      </c>
      <c r="I18" s="8">
        <v>122782</v>
      </c>
      <c r="J18" s="8">
        <v>122782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122782</v>
      </c>
      <c r="X18" s="8">
        <v>596019</v>
      </c>
      <c r="Y18" s="8">
        <v>-473237</v>
      </c>
      <c r="Z18" s="2">
        <v>-79.4</v>
      </c>
      <c r="AA18" s="6">
        <v>2384080</v>
      </c>
    </row>
    <row r="19" spans="1:27" ht="13.5">
      <c r="A19" s="27" t="s">
        <v>46</v>
      </c>
      <c r="B19" s="33"/>
      <c r="C19" s="6">
        <v>41975000</v>
      </c>
      <c r="D19" s="6">
        <v>0</v>
      </c>
      <c r="E19" s="7">
        <v>46402333</v>
      </c>
      <c r="F19" s="8">
        <v>46402333</v>
      </c>
      <c r="G19" s="8">
        <v>18536000</v>
      </c>
      <c r="H19" s="8">
        <v>1428000</v>
      </c>
      <c r="I19" s="8">
        <v>0</v>
      </c>
      <c r="J19" s="8">
        <v>19964000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19964000</v>
      </c>
      <c r="X19" s="8">
        <v>20040500</v>
      </c>
      <c r="Y19" s="8">
        <v>-76500</v>
      </c>
      <c r="Z19" s="2">
        <v>-0.38</v>
      </c>
      <c r="AA19" s="6">
        <v>46402333</v>
      </c>
    </row>
    <row r="20" spans="1:27" ht="13.5">
      <c r="A20" s="27" t="s">
        <v>47</v>
      </c>
      <c r="B20" s="33"/>
      <c r="C20" s="6">
        <v>14879914</v>
      </c>
      <c r="D20" s="6">
        <v>0</v>
      </c>
      <c r="E20" s="7">
        <v>1070250</v>
      </c>
      <c r="F20" s="30">
        <v>1070250</v>
      </c>
      <c r="G20" s="30">
        <v>54823</v>
      </c>
      <c r="H20" s="30">
        <v>1058147</v>
      </c>
      <c r="I20" s="30">
        <v>858301</v>
      </c>
      <c r="J20" s="30">
        <v>1971271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1971271</v>
      </c>
      <c r="X20" s="30">
        <v>267564</v>
      </c>
      <c r="Y20" s="30">
        <v>1703707</v>
      </c>
      <c r="Z20" s="31">
        <v>636.75</v>
      </c>
      <c r="AA20" s="32">
        <v>1070250</v>
      </c>
    </row>
    <row r="21" spans="1:27" ht="13.5">
      <c r="A21" s="27" t="s">
        <v>48</v>
      </c>
      <c r="B21" s="33"/>
      <c r="C21" s="6">
        <v>8167</v>
      </c>
      <c r="D21" s="6">
        <v>0</v>
      </c>
      <c r="E21" s="7">
        <v>204000</v>
      </c>
      <c r="F21" s="8">
        <v>204000</v>
      </c>
      <c r="G21" s="8">
        <v>0</v>
      </c>
      <c r="H21" s="8">
        <v>0</v>
      </c>
      <c r="I21" s="34">
        <v>18000</v>
      </c>
      <c r="J21" s="8">
        <v>18000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18000</v>
      </c>
      <c r="X21" s="8">
        <v>51000</v>
      </c>
      <c r="Y21" s="8">
        <v>-33000</v>
      </c>
      <c r="Z21" s="2">
        <v>-64.71</v>
      </c>
      <c r="AA21" s="6">
        <v>204000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189002472</v>
      </c>
      <c r="D22" s="37">
        <f>SUM(D5:D21)</f>
        <v>0</v>
      </c>
      <c r="E22" s="38">
        <f t="shared" si="0"/>
        <v>191766378</v>
      </c>
      <c r="F22" s="39">
        <f t="shared" si="0"/>
        <v>191766378</v>
      </c>
      <c r="G22" s="39">
        <f t="shared" si="0"/>
        <v>44238794</v>
      </c>
      <c r="H22" s="39">
        <f t="shared" si="0"/>
        <v>8571974</v>
      </c>
      <c r="I22" s="39">
        <f t="shared" si="0"/>
        <v>8799035</v>
      </c>
      <c r="J22" s="39">
        <f t="shared" si="0"/>
        <v>61609803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61609803</v>
      </c>
      <c r="X22" s="39">
        <f t="shared" si="0"/>
        <v>55453667</v>
      </c>
      <c r="Y22" s="39">
        <f t="shared" si="0"/>
        <v>6156136</v>
      </c>
      <c r="Z22" s="40">
        <f>+IF(X22&lt;&gt;0,+(Y22/X22)*100,0)</f>
        <v>11.101404709629032</v>
      </c>
      <c r="AA22" s="37">
        <f>SUM(AA5:AA21)</f>
        <v>191766378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60499221</v>
      </c>
      <c r="D25" s="6">
        <v>0</v>
      </c>
      <c r="E25" s="7">
        <v>78916214</v>
      </c>
      <c r="F25" s="8">
        <v>78916214</v>
      </c>
      <c r="G25" s="8">
        <v>4741370</v>
      </c>
      <c r="H25" s="8">
        <v>5123540</v>
      </c>
      <c r="I25" s="8">
        <v>5210143</v>
      </c>
      <c r="J25" s="8">
        <v>15075053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15075053</v>
      </c>
      <c r="X25" s="8">
        <v>19729053</v>
      </c>
      <c r="Y25" s="8">
        <v>-4654000</v>
      </c>
      <c r="Z25" s="2">
        <v>-23.59</v>
      </c>
      <c r="AA25" s="6">
        <v>78916214</v>
      </c>
    </row>
    <row r="26" spans="1:27" ht="13.5">
      <c r="A26" s="29" t="s">
        <v>52</v>
      </c>
      <c r="B26" s="28"/>
      <c r="C26" s="6">
        <v>4811990</v>
      </c>
      <c r="D26" s="6">
        <v>0</v>
      </c>
      <c r="E26" s="7">
        <v>5108645</v>
      </c>
      <c r="F26" s="8">
        <v>5108645</v>
      </c>
      <c r="G26" s="8">
        <v>354910</v>
      </c>
      <c r="H26" s="8">
        <v>376936</v>
      </c>
      <c r="I26" s="8">
        <v>407386</v>
      </c>
      <c r="J26" s="8">
        <v>1139232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1139232</v>
      </c>
      <c r="X26" s="8">
        <v>1277160</v>
      </c>
      <c r="Y26" s="8">
        <v>-137928</v>
      </c>
      <c r="Z26" s="2">
        <v>-10.8</v>
      </c>
      <c r="AA26" s="6">
        <v>5108645</v>
      </c>
    </row>
    <row r="27" spans="1:27" ht="13.5">
      <c r="A27" s="29" t="s">
        <v>53</v>
      </c>
      <c r="B27" s="28"/>
      <c r="C27" s="6">
        <v>31225459</v>
      </c>
      <c r="D27" s="6">
        <v>0</v>
      </c>
      <c r="E27" s="7">
        <v>9190200</v>
      </c>
      <c r="F27" s="8">
        <v>9190200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2297550</v>
      </c>
      <c r="Y27" s="8">
        <v>-2297550</v>
      </c>
      <c r="Z27" s="2">
        <v>-100</v>
      </c>
      <c r="AA27" s="6">
        <v>9190200</v>
      </c>
    </row>
    <row r="28" spans="1:27" ht="13.5">
      <c r="A28" s="29" t="s">
        <v>54</v>
      </c>
      <c r="B28" s="28"/>
      <c r="C28" s="6">
        <v>49319512</v>
      </c>
      <c r="D28" s="6">
        <v>0</v>
      </c>
      <c r="E28" s="7">
        <v>50979600</v>
      </c>
      <c r="F28" s="8">
        <v>50979600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12744900</v>
      </c>
      <c r="Y28" s="8">
        <v>-12744900</v>
      </c>
      <c r="Z28" s="2">
        <v>-100</v>
      </c>
      <c r="AA28" s="6">
        <v>50979600</v>
      </c>
    </row>
    <row r="29" spans="1:27" ht="13.5">
      <c r="A29" s="29" t="s">
        <v>55</v>
      </c>
      <c r="B29" s="28"/>
      <c r="C29" s="6">
        <v>2161754</v>
      </c>
      <c r="D29" s="6">
        <v>0</v>
      </c>
      <c r="E29" s="7">
        <v>1537000</v>
      </c>
      <c r="F29" s="8">
        <v>1537000</v>
      </c>
      <c r="G29" s="8">
        <v>0</v>
      </c>
      <c r="H29" s="8">
        <v>511509</v>
      </c>
      <c r="I29" s="8">
        <v>14539</v>
      </c>
      <c r="J29" s="8">
        <v>526048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526048</v>
      </c>
      <c r="X29" s="8">
        <v>384249</v>
      </c>
      <c r="Y29" s="8">
        <v>141799</v>
      </c>
      <c r="Z29" s="2">
        <v>36.9</v>
      </c>
      <c r="AA29" s="6">
        <v>1537000</v>
      </c>
    </row>
    <row r="30" spans="1:27" ht="13.5">
      <c r="A30" s="29" t="s">
        <v>56</v>
      </c>
      <c r="B30" s="28"/>
      <c r="C30" s="6">
        <v>34256229</v>
      </c>
      <c r="D30" s="6">
        <v>0</v>
      </c>
      <c r="E30" s="7">
        <v>40769696</v>
      </c>
      <c r="F30" s="8">
        <v>40769696</v>
      </c>
      <c r="G30" s="8">
        <v>110464</v>
      </c>
      <c r="H30" s="8">
        <v>10785615</v>
      </c>
      <c r="I30" s="8">
        <v>125595</v>
      </c>
      <c r="J30" s="8">
        <v>11021674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11021674</v>
      </c>
      <c r="X30" s="8">
        <v>10192425</v>
      </c>
      <c r="Y30" s="8">
        <v>829249</v>
      </c>
      <c r="Z30" s="2">
        <v>8.14</v>
      </c>
      <c r="AA30" s="6">
        <v>40769696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2276</v>
      </c>
      <c r="H31" s="8">
        <v>70735</v>
      </c>
      <c r="I31" s="8">
        <v>0</v>
      </c>
      <c r="J31" s="8">
        <v>73011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73011</v>
      </c>
      <c r="X31" s="8">
        <v>0</v>
      </c>
      <c r="Y31" s="8">
        <v>73011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3548460</v>
      </c>
      <c r="D32" s="6">
        <v>0</v>
      </c>
      <c r="E32" s="7">
        <v>3473604</v>
      </c>
      <c r="F32" s="8">
        <v>3473604</v>
      </c>
      <c r="G32" s="8">
        <v>0</v>
      </c>
      <c r="H32" s="8">
        <v>517693</v>
      </c>
      <c r="I32" s="8">
        <v>258847</v>
      </c>
      <c r="J32" s="8">
        <v>776540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776540</v>
      </c>
      <c r="X32" s="8">
        <v>868401</v>
      </c>
      <c r="Y32" s="8">
        <v>-91861</v>
      </c>
      <c r="Z32" s="2">
        <v>-10.58</v>
      </c>
      <c r="AA32" s="6">
        <v>3473604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37457353</v>
      </c>
      <c r="D34" s="6">
        <v>0</v>
      </c>
      <c r="E34" s="7">
        <v>43348515</v>
      </c>
      <c r="F34" s="8">
        <v>43348515</v>
      </c>
      <c r="G34" s="8">
        <v>1778606</v>
      </c>
      <c r="H34" s="8">
        <v>1021134</v>
      </c>
      <c r="I34" s="8">
        <v>2500510</v>
      </c>
      <c r="J34" s="8">
        <v>5300250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5300250</v>
      </c>
      <c r="X34" s="8">
        <v>10718379</v>
      </c>
      <c r="Y34" s="8">
        <v>-5418129</v>
      </c>
      <c r="Z34" s="2">
        <v>-50.55</v>
      </c>
      <c r="AA34" s="6">
        <v>43348515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223279978</v>
      </c>
      <c r="D36" s="37">
        <f>SUM(D25:D35)</f>
        <v>0</v>
      </c>
      <c r="E36" s="38">
        <f t="shared" si="1"/>
        <v>233323474</v>
      </c>
      <c r="F36" s="39">
        <f t="shared" si="1"/>
        <v>233323474</v>
      </c>
      <c r="G36" s="39">
        <f t="shared" si="1"/>
        <v>6987626</v>
      </c>
      <c r="H36" s="39">
        <f t="shared" si="1"/>
        <v>18407162</v>
      </c>
      <c r="I36" s="39">
        <f t="shared" si="1"/>
        <v>8517020</v>
      </c>
      <c r="J36" s="39">
        <f t="shared" si="1"/>
        <v>33911808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33911808</v>
      </c>
      <c r="X36" s="39">
        <f t="shared" si="1"/>
        <v>58212117</v>
      </c>
      <c r="Y36" s="39">
        <f t="shared" si="1"/>
        <v>-24300309</v>
      </c>
      <c r="Z36" s="40">
        <f>+IF(X36&lt;&gt;0,+(Y36/X36)*100,0)</f>
        <v>-41.744417231896925</v>
      </c>
      <c r="AA36" s="37">
        <f>SUM(AA25:AA35)</f>
        <v>233323474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-34277506</v>
      </c>
      <c r="D38" s="50">
        <f>+D22-D36</f>
        <v>0</v>
      </c>
      <c r="E38" s="51">
        <f t="shared" si="2"/>
        <v>-41557096</v>
      </c>
      <c r="F38" s="52">
        <f t="shared" si="2"/>
        <v>-41557096</v>
      </c>
      <c r="G38" s="52">
        <f t="shared" si="2"/>
        <v>37251168</v>
      </c>
      <c r="H38" s="52">
        <f t="shared" si="2"/>
        <v>-9835188</v>
      </c>
      <c r="I38" s="52">
        <f t="shared" si="2"/>
        <v>282015</v>
      </c>
      <c r="J38" s="52">
        <f t="shared" si="2"/>
        <v>27697995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27697995</v>
      </c>
      <c r="X38" s="52">
        <f>IF(F22=F36,0,X22-X36)</f>
        <v>-2758450</v>
      </c>
      <c r="Y38" s="52">
        <f t="shared" si="2"/>
        <v>30456445</v>
      </c>
      <c r="Z38" s="53">
        <f>+IF(X38&lt;&gt;0,+(Y38/X38)*100,0)</f>
        <v>-1104.1144483314906</v>
      </c>
      <c r="AA38" s="50">
        <f>+AA22-AA36</f>
        <v>-41557096</v>
      </c>
    </row>
    <row r="39" spans="1:27" ht="13.5">
      <c r="A39" s="27" t="s">
        <v>64</v>
      </c>
      <c r="B39" s="33"/>
      <c r="C39" s="6">
        <v>13322000</v>
      </c>
      <c r="D39" s="6">
        <v>0</v>
      </c>
      <c r="E39" s="7">
        <v>17232000</v>
      </c>
      <c r="F39" s="8">
        <v>17232000</v>
      </c>
      <c r="G39" s="8">
        <v>7139000</v>
      </c>
      <c r="H39" s="8">
        <v>0</v>
      </c>
      <c r="I39" s="8">
        <v>0</v>
      </c>
      <c r="J39" s="8">
        <v>7139000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7139000</v>
      </c>
      <c r="X39" s="8">
        <v>7139000</v>
      </c>
      <c r="Y39" s="8">
        <v>0</v>
      </c>
      <c r="Z39" s="2">
        <v>0</v>
      </c>
      <c r="AA39" s="6">
        <v>17232000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-20955506</v>
      </c>
      <c r="D42" s="59">
        <f>SUM(D38:D41)</f>
        <v>0</v>
      </c>
      <c r="E42" s="60">
        <f t="shared" si="3"/>
        <v>-24325096</v>
      </c>
      <c r="F42" s="61">
        <f t="shared" si="3"/>
        <v>-24325096</v>
      </c>
      <c r="G42" s="61">
        <f t="shared" si="3"/>
        <v>44390168</v>
      </c>
      <c r="H42" s="61">
        <f t="shared" si="3"/>
        <v>-9835188</v>
      </c>
      <c r="I42" s="61">
        <f t="shared" si="3"/>
        <v>282015</v>
      </c>
      <c r="J42" s="61">
        <f t="shared" si="3"/>
        <v>34836995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34836995</v>
      </c>
      <c r="X42" s="61">
        <f t="shared" si="3"/>
        <v>4380550</v>
      </c>
      <c r="Y42" s="61">
        <f t="shared" si="3"/>
        <v>30456445</v>
      </c>
      <c r="Z42" s="62">
        <f>+IF(X42&lt;&gt;0,+(Y42/X42)*100,0)</f>
        <v>695.2653205647692</v>
      </c>
      <c r="AA42" s="59">
        <f>SUM(AA38:AA41)</f>
        <v>-24325096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-20955506</v>
      </c>
      <c r="D44" s="67">
        <f>+D42-D43</f>
        <v>0</v>
      </c>
      <c r="E44" s="68">
        <f t="shared" si="4"/>
        <v>-24325096</v>
      </c>
      <c r="F44" s="69">
        <f t="shared" si="4"/>
        <v>-24325096</v>
      </c>
      <c r="G44" s="69">
        <f t="shared" si="4"/>
        <v>44390168</v>
      </c>
      <c r="H44" s="69">
        <f t="shared" si="4"/>
        <v>-9835188</v>
      </c>
      <c r="I44" s="69">
        <f t="shared" si="4"/>
        <v>282015</v>
      </c>
      <c r="J44" s="69">
        <f t="shared" si="4"/>
        <v>34836995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34836995</v>
      </c>
      <c r="X44" s="69">
        <f t="shared" si="4"/>
        <v>4380550</v>
      </c>
      <c r="Y44" s="69">
        <f t="shared" si="4"/>
        <v>30456445</v>
      </c>
      <c r="Z44" s="70">
        <f>+IF(X44&lt;&gt;0,+(Y44/X44)*100,0)</f>
        <v>695.2653205647692</v>
      </c>
      <c r="AA44" s="67">
        <f>+AA42-AA43</f>
        <v>-24325096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-20955506</v>
      </c>
      <c r="D46" s="59">
        <f>SUM(D44:D45)</f>
        <v>0</v>
      </c>
      <c r="E46" s="60">
        <f t="shared" si="5"/>
        <v>-24325096</v>
      </c>
      <c r="F46" s="61">
        <f t="shared" si="5"/>
        <v>-24325096</v>
      </c>
      <c r="G46" s="61">
        <f t="shared" si="5"/>
        <v>44390168</v>
      </c>
      <c r="H46" s="61">
        <f t="shared" si="5"/>
        <v>-9835188</v>
      </c>
      <c r="I46" s="61">
        <f t="shared" si="5"/>
        <v>282015</v>
      </c>
      <c r="J46" s="61">
        <f t="shared" si="5"/>
        <v>34836995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34836995</v>
      </c>
      <c r="X46" s="61">
        <f t="shared" si="5"/>
        <v>4380550</v>
      </c>
      <c r="Y46" s="61">
        <f t="shared" si="5"/>
        <v>30456445</v>
      </c>
      <c r="Z46" s="62">
        <f>+IF(X46&lt;&gt;0,+(Y46/X46)*100,0)</f>
        <v>695.2653205647692</v>
      </c>
      <c r="AA46" s="59">
        <f>SUM(AA44:AA45)</f>
        <v>-24325096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-20955506</v>
      </c>
      <c r="D48" s="75">
        <f>SUM(D46:D47)</f>
        <v>0</v>
      </c>
      <c r="E48" s="76">
        <f t="shared" si="6"/>
        <v>-24325096</v>
      </c>
      <c r="F48" s="77">
        <f t="shared" si="6"/>
        <v>-24325096</v>
      </c>
      <c r="G48" s="77">
        <f t="shared" si="6"/>
        <v>44390168</v>
      </c>
      <c r="H48" s="78">
        <f t="shared" si="6"/>
        <v>-9835188</v>
      </c>
      <c r="I48" s="78">
        <f t="shared" si="6"/>
        <v>282015</v>
      </c>
      <c r="J48" s="78">
        <f t="shared" si="6"/>
        <v>34836995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34836995</v>
      </c>
      <c r="X48" s="78">
        <f t="shared" si="6"/>
        <v>4380550</v>
      </c>
      <c r="Y48" s="78">
        <f t="shared" si="6"/>
        <v>30456445</v>
      </c>
      <c r="Z48" s="79">
        <f>+IF(X48&lt;&gt;0,+(Y48/X48)*100,0)</f>
        <v>695.2653205647692</v>
      </c>
      <c r="AA48" s="80">
        <f>SUM(AA46:AA47)</f>
        <v>-24325096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6656525</v>
      </c>
      <c r="F5" s="8">
        <v>6656525</v>
      </c>
      <c r="G5" s="8">
        <v>1125927</v>
      </c>
      <c r="H5" s="8">
        <v>1125927</v>
      </c>
      <c r="I5" s="8">
        <v>1125927</v>
      </c>
      <c r="J5" s="8">
        <v>3377781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3377781</v>
      </c>
      <c r="X5" s="8">
        <v>1619670</v>
      </c>
      <c r="Y5" s="8">
        <v>1758111</v>
      </c>
      <c r="Z5" s="2">
        <v>108.55</v>
      </c>
      <c r="AA5" s="6">
        <v>6656525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39931200</v>
      </c>
      <c r="F8" s="8">
        <v>39931200</v>
      </c>
      <c r="G8" s="8">
        <v>3223271</v>
      </c>
      <c r="H8" s="8">
        <v>3223269</v>
      </c>
      <c r="I8" s="8">
        <v>5314669</v>
      </c>
      <c r="J8" s="8">
        <v>11761209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11761209</v>
      </c>
      <c r="X8" s="8">
        <v>10205000</v>
      </c>
      <c r="Y8" s="8">
        <v>1556209</v>
      </c>
      <c r="Z8" s="2">
        <v>15.25</v>
      </c>
      <c r="AA8" s="6">
        <v>39931200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1533259</v>
      </c>
      <c r="F9" s="8">
        <v>1533259</v>
      </c>
      <c r="G9" s="8">
        <v>124520</v>
      </c>
      <c r="H9" s="8">
        <v>124520</v>
      </c>
      <c r="I9" s="8">
        <v>124579</v>
      </c>
      <c r="J9" s="8">
        <v>373619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373619</v>
      </c>
      <c r="X9" s="8">
        <v>354350</v>
      </c>
      <c r="Y9" s="8">
        <v>19269</v>
      </c>
      <c r="Z9" s="2">
        <v>5.44</v>
      </c>
      <c r="AA9" s="6">
        <v>1533259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3186000</v>
      </c>
      <c r="F10" s="30">
        <v>3186000</v>
      </c>
      <c r="G10" s="30">
        <v>1024220</v>
      </c>
      <c r="H10" s="30">
        <v>1024454</v>
      </c>
      <c r="I10" s="30">
        <v>1024467</v>
      </c>
      <c r="J10" s="30">
        <v>3073141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3073141</v>
      </c>
      <c r="X10" s="30">
        <v>786300</v>
      </c>
      <c r="Y10" s="30">
        <v>2286841</v>
      </c>
      <c r="Z10" s="31">
        <v>290.84</v>
      </c>
      <c r="AA10" s="32">
        <v>3186000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135201</v>
      </c>
      <c r="F12" s="8">
        <v>135201</v>
      </c>
      <c r="G12" s="8">
        <v>81958</v>
      </c>
      <c r="H12" s="8">
        <v>45725</v>
      </c>
      <c r="I12" s="8">
        <v>31832</v>
      </c>
      <c r="J12" s="8">
        <v>159515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159515</v>
      </c>
      <c r="X12" s="8">
        <v>34500</v>
      </c>
      <c r="Y12" s="8">
        <v>125015</v>
      </c>
      <c r="Z12" s="2">
        <v>362.36</v>
      </c>
      <c r="AA12" s="6">
        <v>135201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500000</v>
      </c>
      <c r="F13" s="8">
        <v>500000</v>
      </c>
      <c r="G13" s="8">
        <v>61440</v>
      </c>
      <c r="H13" s="8">
        <v>157792</v>
      </c>
      <c r="I13" s="8">
        <v>33628</v>
      </c>
      <c r="J13" s="8">
        <v>252860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252860</v>
      </c>
      <c r="X13" s="8">
        <v>0</v>
      </c>
      <c r="Y13" s="8">
        <v>252860</v>
      </c>
      <c r="Z13" s="2">
        <v>0</v>
      </c>
      <c r="AA13" s="6">
        <v>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21240000</v>
      </c>
      <c r="F14" s="8">
        <v>21240000</v>
      </c>
      <c r="G14" s="8">
        <v>1872659</v>
      </c>
      <c r="H14" s="8">
        <v>1908518</v>
      </c>
      <c r="I14" s="8">
        <v>1937302</v>
      </c>
      <c r="J14" s="8">
        <v>5718479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5718479</v>
      </c>
      <c r="X14" s="8">
        <v>5899065</v>
      </c>
      <c r="Y14" s="8">
        <v>-180586</v>
      </c>
      <c r="Z14" s="2">
        <v>-3.06</v>
      </c>
      <c r="AA14" s="6">
        <v>21240000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476927</v>
      </c>
      <c r="F16" s="8">
        <v>476927</v>
      </c>
      <c r="G16" s="8">
        <v>10451</v>
      </c>
      <c r="H16" s="8">
        <v>10956</v>
      </c>
      <c r="I16" s="8">
        <v>11285</v>
      </c>
      <c r="J16" s="8">
        <v>32692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32692</v>
      </c>
      <c r="X16" s="8">
        <v>107500</v>
      </c>
      <c r="Y16" s="8">
        <v>-74808</v>
      </c>
      <c r="Z16" s="2">
        <v>-69.59</v>
      </c>
      <c r="AA16" s="6">
        <v>476927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202713</v>
      </c>
      <c r="F17" s="8">
        <v>202713</v>
      </c>
      <c r="G17" s="8">
        <v>53857</v>
      </c>
      <c r="H17" s="8">
        <v>36400</v>
      </c>
      <c r="I17" s="8">
        <v>24156</v>
      </c>
      <c r="J17" s="8">
        <v>114413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114413</v>
      </c>
      <c r="X17" s="8">
        <v>38000</v>
      </c>
      <c r="Y17" s="8">
        <v>76413</v>
      </c>
      <c r="Z17" s="2">
        <v>201.09</v>
      </c>
      <c r="AA17" s="6">
        <v>202713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5800000</v>
      </c>
      <c r="F18" s="8">
        <v>5800000</v>
      </c>
      <c r="G18" s="8">
        <v>621443</v>
      </c>
      <c r="H18" s="8">
        <v>0</v>
      </c>
      <c r="I18" s="8">
        <v>603762</v>
      </c>
      <c r="J18" s="8">
        <v>1225205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1225205</v>
      </c>
      <c r="X18" s="8">
        <v>1025500</v>
      </c>
      <c r="Y18" s="8">
        <v>199705</v>
      </c>
      <c r="Z18" s="2">
        <v>19.47</v>
      </c>
      <c r="AA18" s="6">
        <v>5800000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280980000</v>
      </c>
      <c r="F19" s="8">
        <v>280980000</v>
      </c>
      <c r="G19" s="8">
        <v>104486000</v>
      </c>
      <c r="H19" s="8">
        <v>4937000</v>
      </c>
      <c r="I19" s="8">
        <v>0</v>
      </c>
      <c r="J19" s="8">
        <v>109423000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109423000</v>
      </c>
      <c r="X19" s="8">
        <v>133286000</v>
      </c>
      <c r="Y19" s="8">
        <v>-23863000</v>
      </c>
      <c r="Z19" s="2">
        <v>-17.9</v>
      </c>
      <c r="AA19" s="6">
        <v>280980000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2298011</v>
      </c>
      <c r="F20" s="30">
        <v>2298011</v>
      </c>
      <c r="G20" s="30">
        <v>907775</v>
      </c>
      <c r="H20" s="30">
        <v>339644</v>
      </c>
      <c r="I20" s="30">
        <v>398231</v>
      </c>
      <c r="J20" s="30">
        <v>1645650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1645650</v>
      </c>
      <c r="X20" s="30">
        <v>824000</v>
      </c>
      <c r="Y20" s="30">
        <v>821650</v>
      </c>
      <c r="Z20" s="31">
        <v>99.71</v>
      </c>
      <c r="AA20" s="32">
        <v>2298011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362939836</v>
      </c>
      <c r="F22" s="39">
        <f t="shared" si="0"/>
        <v>362939836</v>
      </c>
      <c r="G22" s="39">
        <f t="shared" si="0"/>
        <v>113593521</v>
      </c>
      <c r="H22" s="39">
        <f t="shared" si="0"/>
        <v>12934205</v>
      </c>
      <c r="I22" s="39">
        <f t="shared" si="0"/>
        <v>10629838</v>
      </c>
      <c r="J22" s="39">
        <f t="shared" si="0"/>
        <v>137157564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137157564</v>
      </c>
      <c r="X22" s="39">
        <f t="shared" si="0"/>
        <v>154179885</v>
      </c>
      <c r="Y22" s="39">
        <f t="shared" si="0"/>
        <v>-17022321</v>
      </c>
      <c r="Z22" s="40">
        <f>+IF(X22&lt;&gt;0,+(Y22/X22)*100,0)</f>
        <v>-11.040558890026412</v>
      </c>
      <c r="AA22" s="37">
        <f>SUM(AA5:AA21)</f>
        <v>362939836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101035795</v>
      </c>
      <c r="F25" s="8">
        <v>101035795</v>
      </c>
      <c r="G25" s="8">
        <v>7996917</v>
      </c>
      <c r="H25" s="8">
        <v>8547568</v>
      </c>
      <c r="I25" s="8">
        <v>7814669</v>
      </c>
      <c r="J25" s="8">
        <v>24359154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24359154</v>
      </c>
      <c r="X25" s="8">
        <v>24620500</v>
      </c>
      <c r="Y25" s="8">
        <v>-261346</v>
      </c>
      <c r="Z25" s="2">
        <v>-1.06</v>
      </c>
      <c r="AA25" s="6">
        <v>101035795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19092000</v>
      </c>
      <c r="F26" s="8">
        <v>19092000</v>
      </c>
      <c r="G26" s="8">
        <v>1458121</v>
      </c>
      <c r="H26" s="8">
        <v>1418235</v>
      </c>
      <c r="I26" s="8">
        <v>1488842</v>
      </c>
      <c r="J26" s="8">
        <v>4365198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4365198</v>
      </c>
      <c r="X26" s="8">
        <v>4772850</v>
      </c>
      <c r="Y26" s="8">
        <v>-407652</v>
      </c>
      <c r="Z26" s="2">
        <v>-8.54</v>
      </c>
      <c r="AA26" s="6">
        <v>19092000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55997199</v>
      </c>
      <c r="F27" s="8">
        <v>55997199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55997199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174084397</v>
      </c>
      <c r="F28" s="8">
        <v>174084397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174084397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52000</v>
      </c>
      <c r="Y29" s="8">
        <v>-52000</v>
      </c>
      <c r="Z29" s="2">
        <v>-100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100000000</v>
      </c>
      <c r="F30" s="8">
        <v>100000000</v>
      </c>
      <c r="G30" s="8">
        <v>0</v>
      </c>
      <c r="H30" s="8">
        <v>10053563</v>
      </c>
      <c r="I30" s="8">
        <v>6532965</v>
      </c>
      <c r="J30" s="8">
        <v>16586528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16586528</v>
      </c>
      <c r="X30" s="8">
        <v>26666666</v>
      </c>
      <c r="Y30" s="8">
        <v>-10080138</v>
      </c>
      <c r="Z30" s="2">
        <v>-37.8</v>
      </c>
      <c r="AA30" s="6">
        <v>100000000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2550000</v>
      </c>
      <c r="F31" s="8">
        <v>2550000</v>
      </c>
      <c r="G31" s="8">
        <v>0</v>
      </c>
      <c r="H31" s="8">
        <v>28914</v>
      </c>
      <c r="I31" s="8">
        <v>1902</v>
      </c>
      <c r="J31" s="8">
        <v>30816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30816</v>
      </c>
      <c r="X31" s="8">
        <v>405000</v>
      </c>
      <c r="Y31" s="8">
        <v>-374184</v>
      </c>
      <c r="Z31" s="2">
        <v>-92.39</v>
      </c>
      <c r="AA31" s="6">
        <v>2550000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6300000</v>
      </c>
      <c r="F32" s="8">
        <v>6300000</v>
      </c>
      <c r="G32" s="8">
        <v>873384</v>
      </c>
      <c r="H32" s="8">
        <v>862928</v>
      </c>
      <c r="I32" s="8">
        <v>0</v>
      </c>
      <c r="J32" s="8">
        <v>1736312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1736312</v>
      </c>
      <c r="X32" s="8">
        <v>1575000</v>
      </c>
      <c r="Y32" s="8">
        <v>161312</v>
      </c>
      <c r="Z32" s="2">
        <v>10.24</v>
      </c>
      <c r="AA32" s="6">
        <v>6300000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20101000</v>
      </c>
      <c r="F33" s="8">
        <v>20101000</v>
      </c>
      <c r="G33" s="8">
        <v>1411256</v>
      </c>
      <c r="H33" s="8">
        <v>1444996</v>
      </c>
      <c r="I33" s="8">
        <v>295398</v>
      </c>
      <c r="J33" s="8">
        <v>3151650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3151650</v>
      </c>
      <c r="X33" s="8">
        <v>5025500</v>
      </c>
      <c r="Y33" s="8">
        <v>-1873850</v>
      </c>
      <c r="Z33" s="2">
        <v>-37.29</v>
      </c>
      <c r="AA33" s="6">
        <v>20101000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63043534</v>
      </c>
      <c r="F34" s="8">
        <v>63043534</v>
      </c>
      <c r="G34" s="8">
        <v>289561</v>
      </c>
      <c r="H34" s="8">
        <v>2152355</v>
      </c>
      <c r="I34" s="8">
        <v>11897781</v>
      </c>
      <c r="J34" s="8">
        <v>14339697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14339697</v>
      </c>
      <c r="X34" s="8">
        <v>7189000</v>
      </c>
      <c r="Y34" s="8">
        <v>7150697</v>
      </c>
      <c r="Z34" s="2">
        <v>99.47</v>
      </c>
      <c r="AA34" s="6">
        <v>63043534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542203925</v>
      </c>
      <c r="F36" s="39">
        <f t="shared" si="1"/>
        <v>542203925</v>
      </c>
      <c r="G36" s="39">
        <f t="shared" si="1"/>
        <v>12029239</v>
      </c>
      <c r="H36" s="39">
        <f t="shared" si="1"/>
        <v>24508559</v>
      </c>
      <c r="I36" s="39">
        <f t="shared" si="1"/>
        <v>28031557</v>
      </c>
      <c r="J36" s="39">
        <f t="shared" si="1"/>
        <v>64569355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64569355</v>
      </c>
      <c r="X36" s="39">
        <f t="shared" si="1"/>
        <v>70306516</v>
      </c>
      <c r="Y36" s="39">
        <f t="shared" si="1"/>
        <v>-5737161</v>
      </c>
      <c r="Z36" s="40">
        <f>+IF(X36&lt;&gt;0,+(Y36/X36)*100,0)</f>
        <v>-8.160212347885365</v>
      </c>
      <c r="AA36" s="37">
        <f>SUM(AA25:AA35)</f>
        <v>542203925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-179264089</v>
      </c>
      <c r="F38" s="52">
        <f t="shared" si="2"/>
        <v>-179264089</v>
      </c>
      <c r="G38" s="52">
        <f t="shared" si="2"/>
        <v>101564282</v>
      </c>
      <c r="H38" s="52">
        <f t="shared" si="2"/>
        <v>-11574354</v>
      </c>
      <c r="I38" s="52">
        <f t="shared" si="2"/>
        <v>-17401719</v>
      </c>
      <c r="J38" s="52">
        <f t="shared" si="2"/>
        <v>72588209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72588209</v>
      </c>
      <c r="X38" s="52">
        <f>IF(F22=F36,0,X22-X36)</f>
        <v>83873369</v>
      </c>
      <c r="Y38" s="52">
        <f t="shared" si="2"/>
        <v>-11285160</v>
      </c>
      <c r="Z38" s="53">
        <f>+IF(X38&lt;&gt;0,+(Y38/X38)*100,0)</f>
        <v>-13.454997855159483</v>
      </c>
      <c r="AA38" s="50">
        <f>+AA22-AA36</f>
        <v>-179264089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110820000</v>
      </c>
      <c r="F39" s="8">
        <v>110820000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57642000</v>
      </c>
      <c r="Y39" s="8">
        <v>-57642000</v>
      </c>
      <c r="Z39" s="2">
        <v>-100</v>
      </c>
      <c r="AA39" s="6">
        <v>110820000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-68444089</v>
      </c>
      <c r="F42" s="61">
        <f t="shared" si="3"/>
        <v>-68444089</v>
      </c>
      <c r="G42" s="61">
        <f t="shared" si="3"/>
        <v>101564282</v>
      </c>
      <c r="H42" s="61">
        <f t="shared" si="3"/>
        <v>-11574354</v>
      </c>
      <c r="I42" s="61">
        <f t="shared" si="3"/>
        <v>-17401719</v>
      </c>
      <c r="J42" s="61">
        <f t="shared" si="3"/>
        <v>72588209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72588209</v>
      </c>
      <c r="X42" s="61">
        <f t="shared" si="3"/>
        <v>141515369</v>
      </c>
      <c r="Y42" s="61">
        <f t="shared" si="3"/>
        <v>-68927160</v>
      </c>
      <c r="Z42" s="62">
        <f>+IF(X42&lt;&gt;0,+(Y42/X42)*100,0)</f>
        <v>-48.70648360461824</v>
      </c>
      <c r="AA42" s="59">
        <f>SUM(AA38:AA41)</f>
        <v>-68444089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-68444089</v>
      </c>
      <c r="F44" s="69">
        <f t="shared" si="4"/>
        <v>-68444089</v>
      </c>
      <c r="G44" s="69">
        <f t="shared" si="4"/>
        <v>101564282</v>
      </c>
      <c r="H44" s="69">
        <f t="shared" si="4"/>
        <v>-11574354</v>
      </c>
      <c r="I44" s="69">
        <f t="shared" si="4"/>
        <v>-17401719</v>
      </c>
      <c r="J44" s="69">
        <f t="shared" si="4"/>
        <v>72588209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72588209</v>
      </c>
      <c r="X44" s="69">
        <f t="shared" si="4"/>
        <v>141515369</v>
      </c>
      <c r="Y44" s="69">
        <f t="shared" si="4"/>
        <v>-68927160</v>
      </c>
      <c r="Z44" s="70">
        <f>+IF(X44&lt;&gt;0,+(Y44/X44)*100,0)</f>
        <v>-48.70648360461824</v>
      </c>
      <c r="AA44" s="67">
        <f>+AA42-AA43</f>
        <v>-68444089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-68444089</v>
      </c>
      <c r="F46" s="61">
        <f t="shared" si="5"/>
        <v>-68444089</v>
      </c>
      <c r="G46" s="61">
        <f t="shared" si="5"/>
        <v>101564282</v>
      </c>
      <c r="H46" s="61">
        <f t="shared" si="5"/>
        <v>-11574354</v>
      </c>
      <c r="I46" s="61">
        <f t="shared" si="5"/>
        <v>-17401719</v>
      </c>
      <c r="J46" s="61">
        <f t="shared" si="5"/>
        <v>72588209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72588209</v>
      </c>
      <c r="X46" s="61">
        <f t="shared" si="5"/>
        <v>141515369</v>
      </c>
      <c r="Y46" s="61">
        <f t="shared" si="5"/>
        <v>-68927160</v>
      </c>
      <c r="Z46" s="62">
        <f>+IF(X46&lt;&gt;0,+(Y46/X46)*100,0)</f>
        <v>-48.70648360461824</v>
      </c>
      <c r="AA46" s="59">
        <f>SUM(AA44:AA45)</f>
        <v>-68444089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-68444089</v>
      </c>
      <c r="F48" s="77">
        <f t="shared" si="6"/>
        <v>-68444089</v>
      </c>
      <c r="G48" s="77">
        <f t="shared" si="6"/>
        <v>101564282</v>
      </c>
      <c r="H48" s="78">
        <f t="shared" si="6"/>
        <v>-11574354</v>
      </c>
      <c r="I48" s="78">
        <f t="shared" si="6"/>
        <v>-17401719</v>
      </c>
      <c r="J48" s="78">
        <f t="shared" si="6"/>
        <v>72588209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72588209</v>
      </c>
      <c r="X48" s="78">
        <f t="shared" si="6"/>
        <v>141515369</v>
      </c>
      <c r="Y48" s="78">
        <f t="shared" si="6"/>
        <v>-68927160</v>
      </c>
      <c r="Z48" s="79">
        <f>+IF(X48&lt;&gt;0,+(Y48/X48)*100,0)</f>
        <v>-48.70648360461824</v>
      </c>
      <c r="AA48" s="80">
        <f>SUM(AA46:AA47)</f>
        <v>-68444089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6862000</v>
      </c>
      <c r="F5" s="8">
        <v>6862000</v>
      </c>
      <c r="G5" s="8">
        <v>1320000</v>
      </c>
      <c r="H5" s="8">
        <v>1330454</v>
      </c>
      <c r="I5" s="8">
        <v>1258000</v>
      </c>
      <c r="J5" s="8">
        <v>3908454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3908454</v>
      </c>
      <c r="X5" s="8">
        <v>1715499</v>
      </c>
      <c r="Y5" s="8">
        <v>2192955</v>
      </c>
      <c r="Z5" s="2">
        <v>127.83</v>
      </c>
      <c r="AA5" s="6">
        <v>6862000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28657000</v>
      </c>
      <c r="F8" s="8">
        <v>28657000</v>
      </c>
      <c r="G8" s="8">
        <v>2025088</v>
      </c>
      <c r="H8" s="8">
        <v>8303176</v>
      </c>
      <c r="I8" s="8">
        <v>2984000</v>
      </c>
      <c r="J8" s="8">
        <v>13312264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13312264</v>
      </c>
      <c r="X8" s="8">
        <v>7164249</v>
      </c>
      <c r="Y8" s="8">
        <v>6148015</v>
      </c>
      <c r="Z8" s="2">
        <v>85.82</v>
      </c>
      <c r="AA8" s="6">
        <v>28657000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2547000</v>
      </c>
      <c r="F9" s="8">
        <v>2547000</v>
      </c>
      <c r="G9" s="8">
        <v>1002849</v>
      </c>
      <c r="H9" s="8">
        <v>306798</v>
      </c>
      <c r="I9" s="8">
        <v>307000</v>
      </c>
      <c r="J9" s="8">
        <v>1616647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1616647</v>
      </c>
      <c r="X9" s="8">
        <v>636750</v>
      </c>
      <c r="Y9" s="8">
        <v>979897</v>
      </c>
      <c r="Z9" s="2">
        <v>153.89</v>
      </c>
      <c r="AA9" s="6">
        <v>2547000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2700000</v>
      </c>
      <c r="F10" s="30">
        <v>2700000</v>
      </c>
      <c r="G10" s="30">
        <v>326657</v>
      </c>
      <c r="H10" s="30">
        <v>672781</v>
      </c>
      <c r="I10" s="30">
        <v>345000</v>
      </c>
      <c r="J10" s="30">
        <v>1344438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1344438</v>
      </c>
      <c r="X10" s="30">
        <v>675000</v>
      </c>
      <c r="Y10" s="30">
        <v>669438</v>
      </c>
      <c r="Z10" s="31">
        <v>99.18</v>
      </c>
      <c r="AA10" s="32">
        <v>2700000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187443</v>
      </c>
      <c r="F11" s="8">
        <v>187443</v>
      </c>
      <c r="G11" s="8">
        <v>28369</v>
      </c>
      <c r="H11" s="8">
        <v>27410</v>
      </c>
      <c r="I11" s="8">
        <v>17000</v>
      </c>
      <c r="J11" s="8">
        <v>72779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72779</v>
      </c>
      <c r="X11" s="8">
        <v>46749</v>
      </c>
      <c r="Y11" s="8">
        <v>26030</v>
      </c>
      <c r="Z11" s="2">
        <v>55.68</v>
      </c>
      <c r="AA11" s="6">
        <v>187443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172363</v>
      </c>
      <c r="F12" s="8">
        <v>172363</v>
      </c>
      <c r="G12" s="8">
        <v>8607</v>
      </c>
      <c r="H12" s="8">
        <v>5948</v>
      </c>
      <c r="I12" s="8">
        <v>5000</v>
      </c>
      <c r="J12" s="8">
        <v>19555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19555</v>
      </c>
      <c r="X12" s="8">
        <v>42999</v>
      </c>
      <c r="Y12" s="8">
        <v>-23444</v>
      </c>
      <c r="Z12" s="2">
        <v>-54.52</v>
      </c>
      <c r="AA12" s="6">
        <v>172363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14161000</v>
      </c>
      <c r="F13" s="8">
        <v>14161000</v>
      </c>
      <c r="G13" s="8">
        <v>729000</v>
      </c>
      <c r="H13" s="8">
        <v>343877</v>
      </c>
      <c r="I13" s="8">
        <v>378000</v>
      </c>
      <c r="J13" s="8">
        <v>1450877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1450877</v>
      </c>
      <c r="X13" s="8">
        <v>3540249</v>
      </c>
      <c r="Y13" s="8">
        <v>-2089372</v>
      </c>
      <c r="Z13" s="2">
        <v>-59.02</v>
      </c>
      <c r="AA13" s="6">
        <v>14161000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9450000</v>
      </c>
      <c r="F14" s="8">
        <v>9450000</v>
      </c>
      <c r="G14" s="8">
        <v>1292655</v>
      </c>
      <c r="H14" s="8">
        <v>1473019</v>
      </c>
      <c r="I14" s="8">
        <v>1311000</v>
      </c>
      <c r="J14" s="8">
        <v>4076674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4076674</v>
      </c>
      <c r="X14" s="8">
        <v>2362500</v>
      </c>
      <c r="Y14" s="8">
        <v>1714174</v>
      </c>
      <c r="Z14" s="2">
        <v>72.56</v>
      </c>
      <c r="AA14" s="6">
        <v>9450000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195915</v>
      </c>
      <c r="F16" s="8">
        <v>195915</v>
      </c>
      <c r="G16" s="8">
        <v>11250</v>
      </c>
      <c r="H16" s="8">
        <v>4600</v>
      </c>
      <c r="I16" s="8">
        <v>19000</v>
      </c>
      <c r="J16" s="8">
        <v>34850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34850</v>
      </c>
      <c r="X16" s="8">
        <v>48999</v>
      </c>
      <c r="Y16" s="8">
        <v>-14149</v>
      </c>
      <c r="Z16" s="2">
        <v>-28.88</v>
      </c>
      <c r="AA16" s="6">
        <v>195915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2651543</v>
      </c>
      <c r="F17" s="8">
        <v>2651543</v>
      </c>
      <c r="G17" s="8">
        <v>0</v>
      </c>
      <c r="H17" s="8">
        <v>580514</v>
      </c>
      <c r="I17" s="8">
        <v>520000</v>
      </c>
      <c r="J17" s="8">
        <v>1100514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1100514</v>
      </c>
      <c r="X17" s="8">
        <v>660501</v>
      </c>
      <c r="Y17" s="8">
        <v>440013</v>
      </c>
      <c r="Z17" s="2">
        <v>66.62</v>
      </c>
      <c r="AA17" s="6">
        <v>2651543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982000</v>
      </c>
      <c r="F18" s="8">
        <v>982000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245499</v>
      </c>
      <c r="Y18" s="8">
        <v>-245499</v>
      </c>
      <c r="Z18" s="2">
        <v>-100</v>
      </c>
      <c r="AA18" s="6">
        <v>982000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296776000</v>
      </c>
      <c r="F19" s="8">
        <v>296776000</v>
      </c>
      <c r="G19" s="8">
        <v>113822000</v>
      </c>
      <c r="H19" s="8">
        <v>0</v>
      </c>
      <c r="I19" s="8">
        <v>0</v>
      </c>
      <c r="J19" s="8">
        <v>113822000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113822000</v>
      </c>
      <c r="X19" s="8">
        <v>74268999</v>
      </c>
      <c r="Y19" s="8">
        <v>39553001</v>
      </c>
      <c r="Z19" s="2">
        <v>53.26</v>
      </c>
      <c r="AA19" s="6">
        <v>296776000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2456000</v>
      </c>
      <c r="F20" s="30">
        <v>2456000</v>
      </c>
      <c r="G20" s="30">
        <v>756525</v>
      </c>
      <c r="H20" s="30">
        <v>285426</v>
      </c>
      <c r="I20" s="30">
        <v>1330000</v>
      </c>
      <c r="J20" s="30">
        <v>2371951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2371951</v>
      </c>
      <c r="X20" s="30">
        <v>614001</v>
      </c>
      <c r="Y20" s="30">
        <v>1757950</v>
      </c>
      <c r="Z20" s="31">
        <v>286.31</v>
      </c>
      <c r="AA20" s="32">
        <v>2456000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367798264</v>
      </c>
      <c r="F22" s="39">
        <f t="shared" si="0"/>
        <v>367798264</v>
      </c>
      <c r="G22" s="39">
        <f t="shared" si="0"/>
        <v>121323000</v>
      </c>
      <c r="H22" s="39">
        <f t="shared" si="0"/>
        <v>13334003</v>
      </c>
      <c r="I22" s="39">
        <f t="shared" si="0"/>
        <v>8474000</v>
      </c>
      <c r="J22" s="39">
        <f t="shared" si="0"/>
        <v>143131003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143131003</v>
      </c>
      <c r="X22" s="39">
        <f t="shared" si="0"/>
        <v>92021994</v>
      </c>
      <c r="Y22" s="39">
        <f t="shared" si="0"/>
        <v>51109009</v>
      </c>
      <c r="Z22" s="40">
        <f>+IF(X22&lt;&gt;0,+(Y22/X22)*100,0)</f>
        <v>55.53999297168023</v>
      </c>
      <c r="AA22" s="37">
        <f>SUM(AA5:AA21)</f>
        <v>367798264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138681952</v>
      </c>
      <c r="F25" s="8">
        <v>138681952</v>
      </c>
      <c r="G25" s="8">
        <v>9481524</v>
      </c>
      <c r="H25" s="8">
        <v>10850757</v>
      </c>
      <c r="I25" s="8">
        <v>11325281</v>
      </c>
      <c r="J25" s="8">
        <v>31657562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31657562</v>
      </c>
      <c r="X25" s="8">
        <v>38650500</v>
      </c>
      <c r="Y25" s="8">
        <v>-6992938</v>
      </c>
      <c r="Z25" s="2">
        <v>-18.09</v>
      </c>
      <c r="AA25" s="6">
        <v>138681952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18583255</v>
      </c>
      <c r="F26" s="8">
        <v>18583255</v>
      </c>
      <c r="G26" s="8">
        <v>1290441</v>
      </c>
      <c r="H26" s="8">
        <v>1296911</v>
      </c>
      <c r="I26" s="8">
        <v>1290441</v>
      </c>
      <c r="J26" s="8">
        <v>3877793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3877793</v>
      </c>
      <c r="X26" s="8">
        <v>4645749</v>
      </c>
      <c r="Y26" s="8">
        <v>-767956</v>
      </c>
      <c r="Z26" s="2">
        <v>-16.53</v>
      </c>
      <c r="AA26" s="6">
        <v>18583255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35700000</v>
      </c>
      <c r="F27" s="8">
        <v>35700000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35700000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140000000</v>
      </c>
      <c r="F28" s="8">
        <v>140000000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140000000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350000</v>
      </c>
      <c r="F29" s="8">
        <v>350000</v>
      </c>
      <c r="G29" s="8">
        <v>0</v>
      </c>
      <c r="H29" s="8">
        <v>0</v>
      </c>
      <c r="I29" s="8">
        <v>20900</v>
      </c>
      <c r="J29" s="8">
        <v>20900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20900</v>
      </c>
      <c r="X29" s="8">
        <v>87501</v>
      </c>
      <c r="Y29" s="8">
        <v>-66601</v>
      </c>
      <c r="Z29" s="2">
        <v>-76.11</v>
      </c>
      <c r="AA29" s="6">
        <v>350000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36275700</v>
      </c>
      <c r="F31" s="8">
        <v>36275700</v>
      </c>
      <c r="G31" s="8">
        <v>1035996</v>
      </c>
      <c r="H31" s="8">
        <v>2070088</v>
      </c>
      <c r="I31" s="8">
        <v>781989</v>
      </c>
      <c r="J31" s="8">
        <v>3888073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3888073</v>
      </c>
      <c r="X31" s="8">
        <v>9069000</v>
      </c>
      <c r="Y31" s="8">
        <v>-5180927</v>
      </c>
      <c r="Z31" s="2">
        <v>-57.13</v>
      </c>
      <c r="AA31" s="6">
        <v>36275700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24220018</v>
      </c>
      <c r="F32" s="8">
        <v>24220018</v>
      </c>
      <c r="G32" s="8">
        <v>1054000</v>
      </c>
      <c r="H32" s="8">
        <v>1249136</v>
      </c>
      <c r="I32" s="8">
        <v>1472201</v>
      </c>
      <c r="J32" s="8">
        <v>3775337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3775337</v>
      </c>
      <c r="X32" s="8">
        <v>6054999</v>
      </c>
      <c r="Y32" s="8">
        <v>-2279662</v>
      </c>
      <c r="Z32" s="2">
        <v>-37.65</v>
      </c>
      <c r="AA32" s="6">
        <v>24220018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5465075</v>
      </c>
      <c r="F33" s="8">
        <v>5465075</v>
      </c>
      <c r="G33" s="8">
        <v>0</v>
      </c>
      <c r="H33" s="8">
        <v>182880</v>
      </c>
      <c r="I33" s="8">
        <v>2779</v>
      </c>
      <c r="J33" s="8">
        <v>185659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185659</v>
      </c>
      <c r="X33" s="8">
        <v>1366251</v>
      </c>
      <c r="Y33" s="8">
        <v>-1180592</v>
      </c>
      <c r="Z33" s="2">
        <v>-86.41</v>
      </c>
      <c r="AA33" s="6">
        <v>5465075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123267000</v>
      </c>
      <c r="F34" s="8">
        <v>123267000</v>
      </c>
      <c r="G34" s="8">
        <v>6151129</v>
      </c>
      <c r="H34" s="8">
        <v>7268346</v>
      </c>
      <c r="I34" s="8">
        <v>9555588</v>
      </c>
      <c r="J34" s="8">
        <v>22975063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22975063</v>
      </c>
      <c r="X34" s="8">
        <v>30816750</v>
      </c>
      <c r="Y34" s="8">
        <v>-7841687</v>
      </c>
      <c r="Z34" s="2">
        <v>-25.45</v>
      </c>
      <c r="AA34" s="6">
        <v>123267000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522543000</v>
      </c>
      <c r="F36" s="39">
        <f t="shared" si="1"/>
        <v>522543000</v>
      </c>
      <c r="G36" s="39">
        <f t="shared" si="1"/>
        <v>19013090</v>
      </c>
      <c r="H36" s="39">
        <f t="shared" si="1"/>
        <v>22918118</v>
      </c>
      <c r="I36" s="39">
        <f t="shared" si="1"/>
        <v>24449179</v>
      </c>
      <c r="J36" s="39">
        <f t="shared" si="1"/>
        <v>66380387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66380387</v>
      </c>
      <c r="X36" s="39">
        <f t="shared" si="1"/>
        <v>90690750</v>
      </c>
      <c r="Y36" s="39">
        <f t="shared" si="1"/>
        <v>-24310363</v>
      </c>
      <c r="Z36" s="40">
        <f>+IF(X36&lt;&gt;0,+(Y36/X36)*100,0)</f>
        <v>-26.805780082312697</v>
      </c>
      <c r="AA36" s="37">
        <f>SUM(AA25:AA35)</f>
        <v>522543000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-154744736</v>
      </c>
      <c r="F38" s="52">
        <f t="shared" si="2"/>
        <v>-154744736</v>
      </c>
      <c r="G38" s="52">
        <f t="shared" si="2"/>
        <v>102309910</v>
      </c>
      <c r="H38" s="52">
        <f t="shared" si="2"/>
        <v>-9584115</v>
      </c>
      <c r="I38" s="52">
        <f t="shared" si="2"/>
        <v>-15975179</v>
      </c>
      <c r="J38" s="52">
        <f t="shared" si="2"/>
        <v>76750616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76750616</v>
      </c>
      <c r="X38" s="52">
        <f>IF(F22=F36,0,X22-X36)</f>
        <v>1331244</v>
      </c>
      <c r="Y38" s="52">
        <f t="shared" si="2"/>
        <v>75419372</v>
      </c>
      <c r="Z38" s="53">
        <f>+IF(X38&lt;&gt;0,+(Y38/X38)*100,0)</f>
        <v>5665.330472850957</v>
      </c>
      <c r="AA38" s="50">
        <f>+AA22-AA36</f>
        <v>-154744736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111849375</v>
      </c>
      <c r="F39" s="8">
        <v>111849375</v>
      </c>
      <c r="G39" s="8">
        <v>88141000</v>
      </c>
      <c r="H39" s="8">
        <v>2296000</v>
      </c>
      <c r="I39" s="8">
        <v>0</v>
      </c>
      <c r="J39" s="8">
        <v>90437000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90437000</v>
      </c>
      <c r="X39" s="8">
        <v>0</v>
      </c>
      <c r="Y39" s="8">
        <v>90437000</v>
      </c>
      <c r="Z39" s="2">
        <v>0</v>
      </c>
      <c r="AA39" s="6">
        <v>111849375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-42895361</v>
      </c>
      <c r="F42" s="61">
        <f t="shared" si="3"/>
        <v>-42895361</v>
      </c>
      <c r="G42" s="61">
        <f t="shared" si="3"/>
        <v>190450910</v>
      </c>
      <c r="H42" s="61">
        <f t="shared" si="3"/>
        <v>-7288115</v>
      </c>
      <c r="I42" s="61">
        <f t="shared" si="3"/>
        <v>-15975179</v>
      </c>
      <c r="J42" s="61">
        <f t="shared" si="3"/>
        <v>167187616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167187616</v>
      </c>
      <c r="X42" s="61">
        <f t="shared" si="3"/>
        <v>1331244</v>
      </c>
      <c r="Y42" s="61">
        <f t="shared" si="3"/>
        <v>165856372</v>
      </c>
      <c r="Z42" s="62">
        <f>+IF(X42&lt;&gt;0,+(Y42/X42)*100,0)</f>
        <v>12458.750762444752</v>
      </c>
      <c r="AA42" s="59">
        <f>SUM(AA38:AA41)</f>
        <v>-42895361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-42895361</v>
      </c>
      <c r="F44" s="69">
        <f t="shared" si="4"/>
        <v>-42895361</v>
      </c>
      <c r="G44" s="69">
        <f t="shared" si="4"/>
        <v>190450910</v>
      </c>
      <c r="H44" s="69">
        <f t="shared" si="4"/>
        <v>-7288115</v>
      </c>
      <c r="I44" s="69">
        <f t="shared" si="4"/>
        <v>-15975179</v>
      </c>
      <c r="J44" s="69">
        <f t="shared" si="4"/>
        <v>167187616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167187616</v>
      </c>
      <c r="X44" s="69">
        <f t="shared" si="4"/>
        <v>1331244</v>
      </c>
      <c r="Y44" s="69">
        <f t="shared" si="4"/>
        <v>165856372</v>
      </c>
      <c r="Z44" s="70">
        <f>+IF(X44&lt;&gt;0,+(Y44/X44)*100,0)</f>
        <v>12458.750762444752</v>
      </c>
      <c r="AA44" s="67">
        <f>+AA42-AA43</f>
        <v>-42895361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-42895361</v>
      </c>
      <c r="F46" s="61">
        <f t="shared" si="5"/>
        <v>-42895361</v>
      </c>
      <c r="G46" s="61">
        <f t="shared" si="5"/>
        <v>190450910</v>
      </c>
      <c r="H46" s="61">
        <f t="shared" si="5"/>
        <v>-7288115</v>
      </c>
      <c r="I46" s="61">
        <f t="shared" si="5"/>
        <v>-15975179</v>
      </c>
      <c r="J46" s="61">
        <f t="shared" si="5"/>
        <v>167187616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167187616</v>
      </c>
      <c r="X46" s="61">
        <f t="shared" si="5"/>
        <v>1331244</v>
      </c>
      <c r="Y46" s="61">
        <f t="shared" si="5"/>
        <v>165856372</v>
      </c>
      <c r="Z46" s="62">
        <f>+IF(X46&lt;&gt;0,+(Y46/X46)*100,0)</f>
        <v>12458.750762444752</v>
      </c>
      <c r="AA46" s="59">
        <f>SUM(AA44:AA45)</f>
        <v>-42895361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-42895361</v>
      </c>
      <c r="F48" s="77">
        <f t="shared" si="6"/>
        <v>-42895361</v>
      </c>
      <c r="G48" s="77">
        <f t="shared" si="6"/>
        <v>190450910</v>
      </c>
      <c r="H48" s="78">
        <f t="shared" si="6"/>
        <v>-7288115</v>
      </c>
      <c r="I48" s="78">
        <f t="shared" si="6"/>
        <v>-15975179</v>
      </c>
      <c r="J48" s="78">
        <f t="shared" si="6"/>
        <v>167187616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167187616</v>
      </c>
      <c r="X48" s="78">
        <f t="shared" si="6"/>
        <v>1331244</v>
      </c>
      <c r="Y48" s="78">
        <f t="shared" si="6"/>
        <v>165856372</v>
      </c>
      <c r="Z48" s="79">
        <f>+IF(X48&lt;&gt;0,+(Y48/X48)*100,0)</f>
        <v>12458.750762444752</v>
      </c>
      <c r="AA48" s="80">
        <f>SUM(AA46:AA47)</f>
        <v>-42895361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86454</v>
      </c>
      <c r="D12" s="6">
        <v>0</v>
      </c>
      <c r="E12" s="7">
        <v>110000</v>
      </c>
      <c r="F12" s="8">
        <v>110000</v>
      </c>
      <c r="G12" s="8">
        <v>678</v>
      </c>
      <c r="H12" s="8">
        <v>6380</v>
      </c>
      <c r="I12" s="8">
        <v>13356</v>
      </c>
      <c r="J12" s="8">
        <v>20414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20414</v>
      </c>
      <c r="X12" s="8">
        <v>25500</v>
      </c>
      <c r="Y12" s="8">
        <v>-5086</v>
      </c>
      <c r="Z12" s="2">
        <v>-19.95</v>
      </c>
      <c r="AA12" s="6">
        <v>110000</v>
      </c>
    </row>
    <row r="13" spans="1:27" ht="13.5">
      <c r="A13" s="27" t="s">
        <v>40</v>
      </c>
      <c r="B13" s="33"/>
      <c r="C13" s="6">
        <v>28430598</v>
      </c>
      <c r="D13" s="6">
        <v>0</v>
      </c>
      <c r="E13" s="7">
        <v>17435000</v>
      </c>
      <c r="F13" s="8">
        <v>17435000</v>
      </c>
      <c r="G13" s="8">
        <v>2016515</v>
      </c>
      <c r="H13" s="8">
        <v>831595</v>
      </c>
      <c r="I13" s="8">
        <v>475517</v>
      </c>
      <c r="J13" s="8">
        <v>3323627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3323627</v>
      </c>
      <c r="X13" s="8">
        <v>4358751</v>
      </c>
      <c r="Y13" s="8">
        <v>-1035124</v>
      </c>
      <c r="Z13" s="2">
        <v>-23.75</v>
      </c>
      <c r="AA13" s="6">
        <v>17435000</v>
      </c>
    </row>
    <row r="14" spans="1:27" ht="13.5">
      <c r="A14" s="27" t="s">
        <v>41</v>
      </c>
      <c r="B14" s="33"/>
      <c r="C14" s="6">
        <v>174</v>
      </c>
      <c r="D14" s="6">
        <v>0</v>
      </c>
      <c r="E14" s="7">
        <v>5000</v>
      </c>
      <c r="F14" s="8">
        <v>5000</v>
      </c>
      <c r="G14" s="8">
        <v>130</v>
      </c>
      <c r="H14" s="8">
        <v>-130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5000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5563200</v>
      </c>
      <c r="I18" s="8">
        <v>0</v>
      </c>
      <c r="J18" s="8">
        <v>5563200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5563200</v>
      </c>
      <c r="X18" s="8">
        <v>0</v>
      </c>
      <c r="Y18" s="8">
        <v>5563200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313652000</v>
      </c>
      <c r="D19" s="6">
        <v>0</v>
      </c>
      <c r="E19" s="7">
        <v>324272000</v>
      </c>
      <c r="F19" s="8">
        <v>324272000</v>
      </c>
      <c r="G19" s="8">
        <v>125881000</v>
      </c>
      <c r="H19" s="8">
        <v>988350</v>
      </c>
      <c r="I19" s="8">
        <v>598919</v>
      </c>
      <c r="J19" s="8">
        <v>127468269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127468269</v>
      </c>
      <c r="X19" s="8">
        <v>108090666</v>
      </c>
      <c r="Y19" s="8">
        <v>19377603</v>
      </c>
      <c r="Z19" s="2">
        <v>17.93</v>
      </c>
      <c r="AA19" s="6">
        <v>324272000</v>
      </c>
    </row>
    <row r="20" spans="1:27" ht="13.5">
      <c r="A20" s="27" t="s">
        <v>47</v>
      </c>
      <c r="B20" s="33"/>
      <c r="C20" s="6">
        <v>9669996</v>
      </c>
      <c r="D20" s="6">
        <v>0</v>
      </c>
      <c r="E20" s="7">
        <v>1885000</v>
      </c>
      <c r="F20" s="30">
        <v>1885000</v>
      </c>
      <c r="G20" s="30">
        <v>65205</v>
      </c>
      <c r="H20" s="30">
        <v>156956</v>
      </c>
      <c r="I20" s="30">
        <v>17888</v>
      </c>
      <c r="J20" s="30">
        <v>240049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240049</v>
      </c>
      <c r="X20" s="30">
        <v>540333</v>
      </c>
      <c r="Y20" s="30">
        <v>-300284</v>
      </c>
      <c r="Z20" s="31">
        <v>-55.57</v>
      </c>
      <c r="AA20" s="32">
        <v>1885000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351839222</v>
      </c>
      <c r="D22" s="37">
        <f>SUM(D5:D21)</f>
        <v>0</v>
      </c>
      <c r="E22" s="38">
        <f t="shared" si="0"/>
        <v>343707000</v>
      </c>
      <c r="F22" s="39">
        <f t="shared" si="0"/>
        <v>343707000</v>
      </c>
      <c r="G22" s="39">
        <f t="shared" si="0"/>
        <v>127963528</v>
      </c>
      <c r="H22" s="39">
        <f t="shared" si="0"/>
        <v>7546351</v>
      </c>
      <c r="I22" s="39">
        <f t="shared" si="0"/>
        <v>1105680</v>
      </c>
      <c r="J22" s="39">
        <f t="shared" si="0"/>
        <v>136615559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136615559</v>
      </c>
      <c r="X22" s="39">
        <f t="shared" si="0"/>
        <v>113015250</v>
      </c>
      <c r="Y22" s="39">
        <f t="shared" si="0"/>
        <v>23600309</v>
      </c>
      <c r="Z22" s="40">
        <f>+IF(X22&lt;&gt;0,+(Y22/X22)*100,0)</f>
        <v>20.882411002055033</v>
      </c>
      <c r="AA22" s="37">
        <f>SUM(AA5:AA21)</f>
        <v>343707000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64144070</v>
      </c>
      <c r="D25" s="6">
        <v>0</v>
      </c>
      <c r="E25" s="7">
        <v>117698706</v>
      </c>
      <c r="F25" s="8">
        <v>117698706</v>
      </c>
      <c r="G25" s="8">
        <v>6178316</v>
      </c>
      <c r="H25" s="8">
        <v>5185675</v>
      </c>
      <c r="I25" s="8">
        <v>5514052</v>
      </c>
      <c r="J25" s="8">
        <v>16878043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16878043</v>
      </c>
      <c r="X25" s="8">
        <v>29424678</v>
      </c>
      <c r="Y25" s="8">
        <v>-12546635</v>
      </c>
      <c r="Z25" s="2">
        <v>-42.64</v>
      </c>
      <c r="AA25" s="6">
        <v>117698706</v>
      </c>
    </row>
    <row r="26" spans="1:27" ht="13.5">
      <c r="A26" s="29" t="s">
        <v>52</v>
      </c>
      <c r="B26" s="28"/>
      <c r="C26" s="6">
        <v>11734599</v>
      </c>
      <c r="D26" s="6">
        <v>0</v>
      </c>
      <c r="E26" s="7">
        <v>16826270</v>
      </c>
      <c r="F26" s="8">
        <v>16826270</v>
      </c>
      <c r="G26" s="8">
        <v>990294</v>
      </c>
      <c r="H26" s="8">
        <v>986826</v>
      </c>
      <c r="I26" s="8">
        <v>984316</v>
      </c>
      <c r="J26" s="8">
        <v>2961436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2961436</v>
      </c>
      <c r="X26" s="8">
        <v>4206567</v>
      </c>
      <c r="Y26" s="8">
        <v>-1245131</v>
      </c>
      <c r="Z26" s="2">
        <v>-29.6</v>
      </c>
      <c r="AA26" s="6">
        <v>16826270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15000</v>
      </c>
      <c r="F27" s="8">
        <v>15000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3750</v>
      </c>
      <c r="Y27" s="8">
        <v>-3750</v>
      </c>
      <c r="Z27" s="2">
        <v>-100</v>
      </c>
      <c r="AA27" s="6">
        <v>15000</v>
      </c>
    </row>
    <row r="28" spans="1:27" ht="13.5">
      <c r="A28" s="29" t="s">
        <v>54</v>
      </c>
      <c r="B28" s="28"/>
      <c r="C28" s="6">
        <v>8277059</v>
      </c>
      <c r="D28" s="6">
        <v>0</v>
      </c>
      <c r="E28" s="7">
        <v>9572172</v>
      </c>
      <c r="F28" s="8">
        <v>9572172</v>
      </c>
      <c r="G28" s="8">
        <v>0</v>
      </c>
      <c r="H28" s="8">
        <v>1308643</v>
      </c>
      <c r="I28" s="8">
        <v>620573</v>
      </c>
      <c r="J28" s="8">
        <v>1929216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1929216</v>
      </c>
      <c r="X28" s="8">
        <v>2393043</v>
      </c>
      <c r="Y28" s="8">
        <v>-463827</v>
      </c>
      <c r="Z28" s="2">
        <v>-19.38</v>
      </c>
      <c r="AA28" s="6">
        <v>9572172</v>
      </c>
    </row>
    <row r="29" spans="1:27" ht="13.5">
      <c r="A29" s="29" t="s">
        <v>55</v>
      </c>
      <c r="B29" s="28"/>
      <c r="C29" s="6">
        <v>4557206</v>
      </c>
      <c r="D29" s="6">
        <v>0</v>
      </c>
      <c r="E29" s="7">
        <v>4399607</v>
      </c>
      <c r="F29" s="8">
        <v>4399607</v>
      </c>
      <c r="G29" s="8">
        <v>0</v>
      </c>
      <c r="H29" s="8">
        <v>0</v>
      </c>
      <c r="I29" s="8">
        <v>505094</v>
      </c>
      <c r="J29" s="8">
        <v>505094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505094</v>
      </c>
      <c r="X29" s="8">
        <v>1093343</v>
      </c>
      <c r="Y29" s="8">
        <v>-588249</v>
      </c>
      <c r="Z29" s="2">
        <v>-53.8</v>
      </c>
      <c r="AA29" s="6">
        <v>4399607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299120</v>
      </c>
      <c r="D31" s="6">
        <v>0</v>
      </c>
      <c r="E31" s="7">
        <v>804072</v>
      </c>
      <c r="F31" s="8">
        <v>804072</v>
      </c>
      <c r="G31" s="8">
        <v>1707</v>
      </c>
      <c r="H31" s="8">
        <v>995</v>
      </c>
      <c r="I31" s="8">
        <v>13708</v>
      </c>
      <c r="J31" s="8">
        <v>16410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16410</v>
      </c>
      <c r="X31" s="8">
        <v>160914</v>
      </c>
      <c r="Y31" s="8">
        <v>-144504</v>
      </c>
      <c r="Z31" s="2">
        <v>-89.8</v>
      </c>
      <c r="AA31" s="6">
        <v>804072</v>
      </c>
    </row>
    <row r="32" spans="1:27" ht="13.5">
      <c r="A32" s="29" t="s">
        <v>58</v>
      </c>
      <c r="B32" s="28"/>
      <c r="C32" s="6">
        <v>4405346</v>
      </c>
      <c r="D32" s="6">
        <v>0</v>
      </c>
      <c r="E32" s="7">
        <v>15014877</v>
      </c>
      <c r="F32" s="8">
        <v>15014877</v>
      </c>
      <c r="G32" s="8">
        <v>423476</v>
      </c>
      <c r="H32" s="8">
        <v>332767</v>
      </c>
      <c r="I32" s="8">
        <v>403605</v>
      </c>
      <c r="J32" s="8">
        <v>1159848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1159848</v>
      </c>
      <c r="X32" s="8">
        <v>3753712</v>
      </c>
      <c r="Y32" s="8">
        <v>-2593864</v>
      </c>
      <c r="Z32" s="2">
        <v>-69.1</v>
      </c>
      <c r="AA32" s="6">
        <v>15014877</v>
      </c>
    </row>
    <row r="33" spans="1:27" ht="13.5">
      <c r="A33" s="29" t="s">
        <v>59</v>
      </c>
      <c r="B33" s="28"/>
      <c r="C33" s="6">
        <v>233689812</v>
      </c>
      <c r="D33" s="6">
        <v>0</v>
      </c>
      <c r="E33" s="7">
        <v>245808825</v>
      </c>
      <c r="F33" s="8">
        <v>245808825</v>
      </c>
      <c r="G33" s="8">
        <v>2276503</v>
      </c>
      <c r="H33" s="8">
        <v>9777679</v>
      </c>
      <c r="I33" s="8">
        <v>5934315</v>
      </c>
      <c r="J33" s="8">
        <v>17988497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17988497</v>
      </c>
      <c r="X33" s="8">
        <v>80835710</v>
      </c>
      <c r="Y33" s="8">
        <v>-62847213</v>
      </c>
      <c r="Z33" s="2">
        <v>-77.75</v>
      </c>
      <c r="AA33" s="6">
        <v>245808825</v>
      </c>
    </row>
    <row r="34" spans="1:27" ht="13.5">
      <c r="A34" s="29" t="s">
        <v>60</v>
      </c>
      <c r="B34" s="28"/>
      <c r="C34" s="6">
        <v>91120773</v>
      </c>
      <c r="D34" s="6">
        <v>0</v>
      </c>
      <c r="E34" s="7">
        <v>78250449</v>
      </c>
      <c r="F34" s="8">
        <v>78250449</v>
      </c>
      <c r="G34" s="8">
        <v>4163466</v>
      </c>
      <c r="H34" s="8">
        <v>3403485</v>
      </c>
      <c r="I34" s="8">
        <v>4189961</v>
      </c>
      <c r="J34" s="8">
        <v>11756912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11756912</v>
      </c>
      <c r="X34" s="8">
        <v>17991301</v>
      </c>
      <c r="Y34" s="8">
        <v>-6234389</v>
      </c>
      <c r="Z34" s="2">
        <v>-34.65</v>
      </c>
      <c r="AA34" s="6">
        <v>78250449</v>
      </c>
    </row>
    <row r="35" spans="1:27" ht="13.5">
      <c r="A35" s="27" t="s">
        <v>61</v>
      </c>
      <c r="B35" s="33"/>
      <c r="C35" s="6">
        <v>6928416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425156401</v>
      </c>
      <c r="D36" s="37">
        <f>SUM(D25:D35)</f>
        <v>0</v>
      </c>
      <c r="E36" s="38">
        <f t="shared" si="1"/>
        <v>488389978</v>
      </c>
      <c r="F36" s="39">
        <f t="shared" si="1"/>
        <v>488389978</v>
      </c>
      <c r="G36" s="39">
        <f t="shared" si="1"/>
        <v>14033762</v>
      </c>
      <c r="H36" s="39">
        <f t="shared" si="1"/>
        <v>20996070</v>
      </c>
      <c r="I36" s="39">
        <f t="shared" si="1"/>
        <v>18165624</v>
      </c>
      <c r="J36" s="39">
        <f t="shared" si="1"/>
        <v>53195456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53195456</v>
      </c>
      <c r="X36" s="39">
        <f t="shared" si="1"/>
        <v>139863018</v>
      </c>
      <c r="Y36" s="39">
        <f t="shared" si="1"/>
        <v>-86667562</v>
      </c>
      <c r="Z36" s="40">
        <f>+IF(X36&lt;&gt;0,+(Y36/X36)*100,0)</f>
        <v>-61.96603164962448</v>
      </c>
      <c r="AA36" s="37">
        <f>SUM(AA25:AA35)</f>
        <v>488389978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-73317179</v>
      </c>
      <c r="D38" s="50">
        <f>+D22-D36</f>
        <v>0</v>
      </c>
      <c r="E38" s="51">
        <f t="shared" si="2"/>
        <v>-144682978</v>
      </c>
      <c r="F38" s="52">
        <f t="shared" si="2"/>
        <v>-144682978</v>
      </c>
      <c r="G38" s="52">
        <f t="shared" si="2"/>
        <v>113929766</v>
      </c>
      <c r="H38" s="52">
        <f t="shared" si="2"/>
        <v>-13449719</v>
      </c>
      <c r="I38" s="52">
        <f t="shared" si="2"/>
        <v>-17059944</v>
      </c>
      <c r="J38" s="52">
        <f t="shared" si="2"/>
        <v>83420103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83420103</v>
      </c>
      <c r="X38" s="52">
        <f>IF(F22=F36,0,X22-X36)</f>
        <v>-26847768</v>
      </c>
      <c r="Y38" s="52">
        <f t="shared" si="2"/>
        <v>110267871</v>
      </c>
      <c r="Z38" s="53">
        <f>+IF(X38&lt;&gt;0,+(Y38/X38)*100,0)</f>
        <v>-410.7152259361001</v>
      </c>
      <c r="AA38" s="50">
        <f>+AA22-AA36</f>
        <v>-144682978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-73317179</v>
      </c>
      <c r="D42" s="59">
        <f>SUM(D38:D41)</f>
        <v>0</v>
      </c>
      <c r="E42" s="60">
        <f t="shared" si="3"/>
        <v>-144682978</v>
      </c>
      <c r="F42" s="61">
        <f t="shared" si="3"/>
        <v>-144682978</v>
      </c>
      <c r="G42" s="61">
        <f t="shared" si="3"/>
        <v>113929766</v>
      </c>
      <c r="H42" s="61">
        <f t="shared" si="3"/>
        <v>-13449719</v>
      </c>
      <c r="I42" s="61">
        <f t="shared" si="3"/>
        <v>-17059944</v>
      </c>
      <c r="J42" s="61">
        <f t="shared" si="3"/>
        <v>83420103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83420103</v>
      </c>
      <c r="X42" s="61">
        <f t="shared" si="3"/>
        <v>-26847768</v>
      </c>
      <c r="Y42" s="61">
        <f t="shared" si="3"/>
        <v>110267871</v>
      </c>
      <c r="Z42" s="62">
        <f>+IF(X42&lt;&gt;0,+(Y42/X42)*100,0)</f>
        <v>-410.7152259361001</v>
      </c>
      <c r="AA42" s="59">
        <f>SUM(AA38:AA41)</f>
        <v>-144682978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-73317179</v>
      </c>
      <c r="D44" s="67">
        <f>+D42-D43</f>
        <v>0</v>
      </c>
      <c r="E44" s="68">
        <f t="shared" si="4"/>
        <v>-144682978</v>
      </c>
      <c r="F44" s="69">
        <f t="shared" si="4"/>
        <v>-144682978</v>
      </c>
      <c r="G44" s="69">
        <f t="shared" si="4"/>
        <v>113929766</v>
      </c>
      <c r="H44" s="69">
        <f t="shared" si="4"/>
        <v>-13449719</v>
      </c>
      <c r="I44" s="69">
        <f t="shared" si="4"/>
        <v>-17059944</v>
      </c>
      <c r="J44" s="69">
        <f t="shared" si="4"/>
        <v>83420103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83420103</v>
      </c>
      <c r="X44" s="69">
        <f t="shared" si="4"/>
        <v>-26847768</v>
      </c>
      <c r="Y44" s="69">
        <f t="shared" si="4"/>
        <v>110267871</v>
      </c>
      <c r="Z44" s="70">
        <f>+IF(X44&lt;&gt;0,+(Y44/X44)*100,0)</f>
        <v>-410.7152259361001</v>
      </c>
      <c r="AA44" s="67">
        <f>+AA42-AA43</f>
        <v>-144682978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-73317179</v>
      </c>
      <c r="D46" s="59">
        <f>SUM(D44:D45)</f>
        <v>0</v>
      </c>
      <c r="E46" s="60">
        <f t="shared" si="5"/>
        <v>-144682978</v>
      </c>
      <c r="F46" s="61">
        <f t="shared" si="5"/>
        <v>-144682978</v>
      </c>
      <c r="G46" s="61">
        <f t="shared" si="5"/>
        <v>113929766</v>
      </c>
      <c r="H46" s="61">
        <f t="shared" si="5"/>
        <v>-13449719</v>
      </c>
      <c r="I46" s="61">
        <f t="shared" si="5"/>
        <v>-17059944</v>
      </c>
      <c r="J46" s="61">
        <f t="shared" si="5"/>
        <v>83420103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83420103</v>
      </c>
      <c r="X46" s="61">
        <f t="shared" si="5"/>
        <v>-26847768</v>
      </c>
      <c r="Y46" s="61">
        <f t="shared" si="5"/>
        <v>110267871</v>
      </c>
      <c r="Z46" s="62">
        <f>+IF(X46&lt;&gt;0,+(Y46/X46)*100,0)</f>
        <v>-410.7152259361001</v>
      </c>
      <c r="AA46" s="59">
        <f>SUM(AA44:AA45)</f>
        <v>-144682978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-73317179</v>
      </c>
      <c r="D48" s="75">
        <f>SUM(D46:D47)</f>
        <v>0</v>
      </c>
      <c r="E48" s="76">
        <f t="shared" si="6"/>
        <v>-144682978</v>
      </c>
      <c r="F48" s="77">
        <f t="shared" si="6"/>
        <v>-144682978</v>
      </c>
      <c r="G48" s="77">
        <f t="shared" si="6"/>
        <v>113929766</v>
      </c>
      <c r="H48" s="78">
        <f t="shared" si="6"/>
        <v>-13449719</v>
      </c>
      <c r="I48" s="78">
        <f t="shared" si="6"/>
        <v>-17059944</v>
      </c>
      <c r="J48" s="78">
        <f t="shared" si="6"/>
        <v>83420103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83420103</v>
      </c>
      <c r="X48" s="78">
        <f t="shared" si="6"/>
        <v>-26847768</v>
      </c>
      <c r="Y48" s="78">
        <f t="shared" si="6"/>
        <v>110267871</v>
      </c>
      <c r="Z48" s="79">
        <f>+IF(X48&lt;&gt;0,+(Y48/X48)*100,0)</f>
        <v>-410.7152259361001</v>
      </c>
      <c r="AA48" s="80">
        <f>SUM(AA46:AA47)</f>
        <v>-144682978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60329441</v>
      </c>
      <c r="F5" s="8">
        <v>60329441</v>
      </c>
      <c r="G5" s="8">
        <v>52184091</v>
      </c>
      <c r="H5" s="8">
        <v>42850080</v>
      </c>
      <c r="I5" s="8">
        <v>1597039</v>
      </c>
      <c r="J5" s="8">
        <v>96631210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96631210</v>
      </c>
      <c r="X5" s="8">
        <v>15082251</v>
      </c>
      <c r="Y5" s="8">
        <v>81548959</v>
      </c>
      <c r="Z5" s="2">
        <v>540.69</v>
      </c>
      <c r="AA5" s="6">
        <v>60329441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144700382</v>
      </c>
      <c r="F7" s="8">
        <v>144700382</v>
      </c>
      <c r="G7" s="8">
        <v>10683854</v>
      </c>
      <c r="H7" s="8">
        <v>11082770</v>
      </c>
      <c r="I7" s="8">
        <v>10401034</v>
      </c>
      <c r="J7" s="8">
        <v>32167658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32167658</v>
      </c>
      <c r="X7" s="8">
        <v>28674999</v>
      </c>
      <c r="Y7" s="8">
        <v>3492659</v>
      </c>
      <c r="Z7" s="2">
        <v>12.18</v>
      </c>
      <c r="AA7" s="6">
        <v>144700382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25709234</v>
      </c>
      <c r="F8" s="8">
        <v>25709234</v>
      </c>
      <c r="G8" s="8">
        <v>2432196</v>
      </c>
      <c r="H8" s="8">
        <v>2748870</v>
      </c>
      <c r="I8" s="8">
        <v>2432349</v>
      </c>
      <c r="J8" s="8">
        <v>7613415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7613415</v>
      </c>
      <c r="X8" s="8">
        <v>6427251</v>
      </c>
      <c r="Y8" s="8">
        <v>1186164</v>
      </c>
      <c r="Z8" s="2">
        <v>18.46</v>
      </c>
      <c r="AA8" s="6">
        <v>25709234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10079090</v>
      </c>
      <c r="F9" s="8">
        <v>10079090</v>
      </c>
      <c r="G9" s="8">
        <v>893562</v>
      </c>
      <c r="H9" s="8">
        <v>893330</v>
      </c>
      <c r="I9" s="8">
        <v>897730</v>
      </c>
      <c r="J9" s="8">
        <v>2684622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2684622</v>
      </c>
      <c r="X9" s="8">
        <v>2519751</v>
      </c>
      <c r="Y9" s="8">
        <v>164871</v>
      </c>
      <c r="Z9" s="2">
        <v>6.54</v>
      </c>
      <c r="AA9" s="6">
        <v>10079090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11562244</v>
      </c>
      <c r="F10" s="30">
        <v>11562244</v>
      </c>
      <c r="G10" s="30">
        <v>1002563</v>
      </c>
      <c r="H10" s="30">
        <v>1011463</v>
      </c>
      <c r="I10" s="30">
        <v>1013227</v>
      </c>
      <c r="J10" s="30">
        <v>3027253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3027253</v>
      </c>
      <c r="X10" s="30">
        <v>2890500</v>
      </c>
      <c r="Y10" s="30">
        <v>136753</v>
      </c>
      <c r="Z10" s="31">
        <v>4.73</v>
      </c>
      <c r="AA10" s="32">
        <v>11562244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50808</v>
      </c>
      <c r="I11" s="8">
        <v>0</v>
      </c>
      <c r="J11" s="8">
        <v>50808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50808</v>
      </c>
      <c r="X11" s="8">
        <v>0</v>
      </c>
      <c r="Y11" s="8">
        <v>50808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1805662</v>
      </c>
      <c r="F12" s="8">
        <v>1805662</v>
      </c>
      <c r="G12" s="8">
        <v>194431</v>
      </c>
      <c r="H12" s="8">
        <v>191608</v>
      </c>
      <c r="I12" s="8">
        <v>206365</v>
      </c>
      <c r="J12" s="8">
        <v>592404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592404</v>
      </c>
      <c r="X12" s="8">
        <v>451500</v>
      </c>
      <c r="Y12" s="8">
        <v>140904</v>
      </c>
      <c r="Z12" s="2">
        <v>31.21</v>
      </c>
      <c r="AA12" s="6">
        <v>1805662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1500000</v>
      </c>
      <c r="F13" s="8">
        <v>1500000</v>
      </c>
      <c r="G13" s="8">
        <v>13268</v>
      </c>
      <c r="H13" s="8">
        <v>56984</v>
      </c>
      <c r="I13" s="8">
        <v>32212</v>
      </c>
      <c r="J13" s="8">
        <v>102464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102464</v>
      </c>
      <c r="X13" s="8">
        <v>375000</v>
      </c>
      <c r="Y13" s="8">
        <v>-272536</v>
      </c>
      <c r="Z13" s="2">
        <v>-72.68</v>
      </c>
      <c r="AA13" s="6">
        <v>1500000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5197929</v>
      </c>
      <c r="F14" s="8">
        <v>5197929</v>
      </c>
      <c r="G14" s="8">
        <v>502442</v>
      </c>
      <c r="H14" s="8">
        <v>576675</v>
      </c>
      <c r="I14" s="8">
        <v>653014</v>
      </c>
      <c r="J14" s="8">
        <v>1732131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1732131</v>
      </c>
      <c r="X14" s="8">
        <v>1299501</v>
      </c>
      <c r="Y14" s="8">
        <v>432630</v>
      </c>
      <c r="Z14" s="2">
        <v>33.29</v>
      </c>
      <c r="AA14" s="6">
        <v>5197929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1495163</v>
      </c>
      <c r="F16" s="8">
        <v>1495163</v>
      </c>
      <c r="G16" s="8">
        <v>139830</v>
      </c>
      <c r="H16" s="8">
        <v>75645</v>
      </c>
      <c r="I16" s="8">
        <v>201559</v>
      </c>
      <c r="J16" s="8">
        <v>417034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417034</v>
      </c>
      <c r="X16" s="8">
        <v>373749</v>
      </c>
      <c r="Y16" s="8">
        <v>43285</v>
      </c>
      <c r="Z16" s="2">
        <v>11.58</v>
      </c>
      <c r="AA16" s="6">
        <v>1495163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23450886</v>
      </c>
      <c r="F18" s="8">
        <v>23450886</v>
      </c>
      <c r="G18" s="8">
        <v>1973673</v>
      </c>
      <c r="H18" s="8">
        <v>1090425</v>
      </c>
      <c r="I18" s="8">
        <v>1875931</v>
      </c>
      <c r="J18" s="8">
        <v>4940029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4940029</v>
      </c>
      <c r="X18" s="8">
        <v>5862750</v>
      </c>
      <c r="Y18" s="8">
        <v>-922721</v>
      </c>
      <c r="Z18" s="2">
        <v>-15.74</v>
      </c>
      <c r="AA18" s="6">
        <v>23450886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94676000</v>
      </c>
      <c r="F19" s="8">
        <v>94676000</v>
      </c>
      <c r="G19" s="8">
        <v>35820228</v>
      </c>
      <c r="H19" s="8">
        <v>0</v>
      </c>
      <c r="I19" s="8">
        <v>0</v>
      </c>
      <c r="J19" s="8">
        <v>35820228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35820228</v>
      </c>
      <c r="X19" s="8">
        <v>23090499</v>
      </c>
      <c r="Y19" s="8">
        <v>12729729</v>
      </c>
      <c r="Z19" s="2">
        <v>55.13</v>
      </c>
      <c r="AA19" s="6">
        <v>94676000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1852100</v>
      </c>
      <c r="F20" s="30">
        <v>1852100</v>
      </c>
      <c r="G20" s="30">
        <v>217623</v>
      </c>
      <c r="H20" s="30">
        <v>615433</v>
      </c>
      <c r="I20" s="30">
        <v>94770</v>
      </c>
      <c r="J20" s="30">
        <v>927826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927826</v>
      </c>
      <c r="X20" s="30">
        <v>462999</v>
      </c>
      <c r="Y20" s="30">
        <v>464827</v>
      </c>
      <c r="Z20" s="31">
        <v>100.39</v>
      </c>
      <c r="AA20" s="32">
        <v>1852100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382358131</v>
      </c>
      <c r="F22" s="39">
        <f t="shared" si="0"/>
        <v>382358131</v>
      </c>
      <c r="G22" s="39">
        <f t="shared" si="0"/>
        <v>106057761</v>
      </c>
      <c r="H22" s="39">
        <f t="shared" si="0"/>
        <v>61244091</v>
      </c>
      <c r="I22" s="39">
        <f t="shared" si="0"/>
        <v>19405230</v>
      </c>
      <c r="J22" s="39">
        <f t="shared" si="0"/>
        <v>186707082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186707082</v>
      </c>
      <c r="X22" s="39">
        <f t="shared" si="0"/>
        <v>87510750</v>
      </c>
      <c r="Y22" s="39">
        <f t="shared" si="0"/>
        <v>99196332</v>
      </c>
      <c r="Z22" s="40">
        <f>+IF(X22&lt;&gt;0,+(Y22/X22)*100,0)</f>
        <v>113.35331030759077</v>
      </c>
      <c r="AA22" s="37">
        <f>SUM(AA5:AA21)</f>
        <v>382358131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101341704</v>
      </c>
      <c r="F25" s="8">
        <v>101341704</v>
      </c>
      <c r="G25" s="8">
        <v>9328980</v>
      </c>
      <c r="H25" s="8">
        <v>9551431</v>
      </c>
      <c r="I25" s="8">
        <v>9315857</v>
      </c>
      <c r="J25" s="8">
        <v>28196268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28196268</v>
      </c>
      <c r="X25" s="8">
        <v>25323750</v>
      </c>
      <c r="Y25" s="8">
        <v>2872518</v>
      </c>
      <c r="Z25" s="2">
        <v>11.34</v>
      </c>
      <c r="AA25" s="6">
        <v>101341704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8166520</v>
      </c>
      <c r="F26" s="8">
        <v>8166520</v>
      </c>
      <c r="G26" s="8">
        <v>601976</v>
      </c>
      <c r="H26" s="8">
        <v>0</v>
      </c>
      <c r="I26" s="8">
        <v>637486</v>
      </c>
      <c r="J26" s="8">
        <v>1239462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1239462</v>
      </c>
      <c r="X26" s="8">
        <v>2041749</v>
      </c>
      <c r="Y26" s="8">
        <v>-802287</v>
      </c>
      <c r="Z26" s="2">
        <v>-39.29</v>
      </c>
      <c r="AA26" s="6">
        <v>8166520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500001</v>
      </c>
      <c r="Y27" s="8">
        <v>-500001</v>
      </c>
      <c r="Z27" s="2">
        <v>-100</v>
      </c>
      <c r="AA27" s="6">
        <v>2000000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44187172</v>
      </c>
      <c r="F28" s="8">
        <v>44187172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11046750</v>
      </c>
      <c r="Y28" s="8">
        <v>-11046750</v>
      </c>
      <c r="Z28" s="2">
        <v>-100</v>
      </c>
      <c r="AA28" s="6">
        <v>44187172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600000</v>
      </c>
      <c r="F29" s="8">
        <v>600000</v>
      </c>
      <c r="G29" s="8">
        <v>3062087</v>
      </c>
      <c r="H29" s="8">
        <v>2518095</v>
      </c>
      <c r="I29" s="8">
        <v>98799</v>
      </c>
      <c r="J29" s="8">
        <v>5678981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5678981</v>
      </c>
      <c r="X29" s="8">
        <v>762501</v>
      </c>
      <c r="Y29" s="8">
        <v>4916480</v>
      </c>
      <c r="Z29" s="2">
        <v>644.78</v>
      </c>
      <c r="AA29" s="6">
        <v>600000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172896000</v>
      </c>
      <c r="F30" s="8">
        <v>172896000</v>
      </c>
      <c r="G30" s="8">
        <v>14949897</v>
      </c>
      <c r="H30" s="8">
        <v>13528316</v>
      </c>
      <c r="I30" s="8">
        <v>238000</v>
      </c>
      <c r="J30" s="8">
        <v>28716213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28716213</v>
      </c>
      <c r="X30" s="8">
        <v>65223999</v>
      </c>
      <c r="Y30" s="8">
        <v>-36507786</v>
      </c>
      <c r="Z30" s="2">
        <v>-55.97</v>
      </c>
      <c r="AA30" s="6">
        <v>172896000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47292507</v>
      </c>
      <c r="F32" s="8">
        <v>47292507</v>
      </c>
      <c r="G32" s="8">
        <v>2944669</v>
      </c>
      <c r="H32" s="8">
        <v>1708527</v>
      </c>
      <c r="I32" s="8">
        <v>5445239</v>
      </c>
      <c r="J32" s="8">
        <v>10098435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10098435</v>
      </c>
      <c r="X32" s="8">
        <v>12394251</v>
      </c>
      <c r="Y32" s="8">
        <v>-2295816</v>
      </c>
      <c r="Z32" s="2">
        <v>-18.52</v>
      </c>
      <c r="AA32" s="6">
        <v>47292507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477821</v>
      </c>
      <c r="H33" s="8">
        <v>407603</v>
      </c>
      <c r="I33" s="8">
        <v>2054489</v>
      </c>
      <c r="J33" s="8">
        <v>2939913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2939913</v>
      </c>
      <c r="X33" s="8">
        <v>0</v>
      </c>
      <c r="Y33" s="8">
        <v>2939913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51306632</v>
      </c>
      <c r="F34" s="8">
        <v>51306632</v>
      </c>
      <c r="G34" s="8">
        <v>6098460</v>
      </c>
      <c r="H34" s="8">
        <v>5497002</v>
      </c>
      <c r="I34" s="8">
        <v>5223687</v>
      </c>
      <c r="J34" s="8">
        <v>16819149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16819149</v>
      </c>
      <c r="X34" s="8">
        <v>11736501</v>
      </c>
      <c r="Y34" s="8">
        <v>5082648</v>
      </c>
      <c r="Z34" s="2">
        <v>43.31</v>
      </c>
      <c r="AA34" s="6">
        <v>51306632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427790535</v>
      </c>
      <c r="F36" s="39">
        <f t="shared" si="1"/>
        <v>427790535</v>
      </c>
      <c r="G36" s="39">
        <f t="shared" si="1"/>
        <v>37463890</v>
      </c>
      <c r="H36" s="39">
        <f t="shared" si="1"/>
        <v>33210974</v>
      </c>
      <c r="I36" s="39">
        <f t="shared" si="1"/>
        <v>23013557</v>
      </c>
      <c r="J36" s="39">
        <f t="shared" si="1"/>
        <v>93688421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93688421</v>
      </c>
      <c r="X36" s="39">
        <f t="shared" si="1"/>
        <v>129029502</v>
      </c>
      <c r="Y36" s="39">
        <f t="shared" si="1"/>
        <v>-35341081</v>
      </c>
      <c r="Z36" s="40">
        <f>+IF(X36&lt;&gt;0,+(Y36/X36)*100,0)</f>
        <v>-27.389922810056262</v>
      </c>
      <c r="AA36" s="37">
        <f>SUM(AA25:AA35)</f>
        <v>427790535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-45432404</v>
      </c>
      <c r="F38" s="52">
        <f t="shared" si="2"/>
        <v>-45432404</v>
      </c>
      <c r="G38" s="52">
        <f t="shared" si="2"/>
        <v>68593871</v>
      </c>
      <c r="H38" s="52">
        <f t="shared" si="2"/>
        <v>28033117</v>
      </c>
      <c r="I38" s="52">
        <f t="shared" si="2"/>
        <v>-3608327</v>
      </c>
      <c r="J38" s="52">
        <f t="shared" si="2"/>
        <v>93018661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93018661</v>
      </c>
      <c r="X38" s="52">
        <f>IF(F22=F36,0,X22-X36)</f>
        <v>-41518752</v>
      </c>
      <c r="Y38" s="52">
        <f t="shared" si="2"/>
        <v>134537413</v>
      </c>
      <c r="Z38" s="53">
        <f>+IF(X38&lt;&gt;0,+(Y38/X38)*100,0)</f>
        <v>-324.04011806520583</v>
      </c>
      <c r="AA38" s="50">
        <f>+AA22-AA36</f>
        <v>-45432404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46004000</v>
      </c>
      <c r="F39" s="8">
        <v>46004000</v>
      </c>
      <c r="G39" s="8">
        <v>0</v>
      </c>
      <c r="H39" s="8">
        <v>25755</v>
      </c>
      <c r="I39" s="8">
        <v>0</v>
      </c>
      <c r="J39" s="8">
        <v>25755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25755</v>
      </c>
      <c r="X39" s="8">
        <v>11250999</v>
      </c>
      <c r="Y39" s="8">
        <v>-11225244</v>
      </c>
      <c r="Z39" s="2">
        <v>-99.77</v>
      </c>
      <c r="AA39" s="6">
        <v>46004000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571596</v>
      </c>
      <c r="F42" s="61">
        <f t="shared" si="3"/>
        <v>571596</v>
      </c>
      <c r="G42" s="61">
        <f t="shared" si="3"/>
        <v>68593871</v>
      </c>
      <c r="H42" s="61">
        <f t="shared" si="3"/>
        <v>28058872</v>
      </c>
      <c r="I42" s="61">
        <f t="shared" si="3"/>
        <v>-3608327</v>
      </c>
      <c r="J42" s="61">
        <f t="shared" si="3"/>
        <v>93044416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93044416</v>
      </c>
      <c r="X42" s="61">
        <f t="shared" si="3"/>
        <v>-30267753</v>
      </c>
      <c r="Y42" s="61">
        <f t="shared" si="3"/>
        <v>123312169</v>
      </c>
      <c r="Z42" s="62">
        <f>+IF(X42&lt;&gt;0,+(Y42/X42)*100,0)</f>
        <v>-407.4044379838834</v>
      </c>
      <c r="AA42" s="59">
        <f>SUM(AA38:AA41)</f>
        <v>571596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571596</v>
      </c>
      <c r="F44" s="69">
        <f t="shared" si="4"/>
        <v>571596</v>
      </c>
      <c r="G44" s="69">
        <f t="shared" si="4"/>
        <v>68593871</v>
      </c>
      <c r="H44" s="69">
        <f t="shared" si="4"/>
        <v>28058872</v>
      </c>
      <c r="I44" s="69">
        <f t="shared" si="4"/>
        <v>-3608327</v>
      </c>
      <c r="J44" s="69">
        <f t="shared" si="4"/>
        <v>93044416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93044416</v>
      </c>
      <c r="X44" s="69">
        <f t="shared" si="4"/>
        <v>-30267753</v>
      </c>
      <c r="Y44" s="69">
        <f t="shared" si="4"/>
        <v>123312169</v>
      </c>
      <c r="Z44" s="70">
        <f>+IF(X44&lt;&gt;0,+(Y44/X44)*100,0)</f>
        <v>-407.4044379838834</v>
      </c>
      <c r="AA44" s="67">
        <f>+AA42-AA43</f>
        <v>571596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571596</v>
      </c>
      <c r="F46" s="61">
        <f t="shared" si="5"/>
        <v>571596</v>
      </c>
      <c r="G46" s="61">
        <f t="shared" si="5"/>
        <v>68593871</v>
      </c>
      <c r="H46" s="61">
        <f t="shared" si="5"/>
        <v>28058872</v>
      </c>
      <c r="I46" s="61">
        <f t="shared" si="5"/>
        <v>-3608327</v>
      </c>
      <c r="J46" s="61">
        <f t="shared" si="5"/>
        <v>93044416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93044416</v>
      </c>
      <c r="X46" s="61">
        <f t="shared" si="5"/>
        <v>-30267753</v>
      </c>
      <c r="Y46" s="61">
        <f t="shared" si="5"/>
        <v>123312169</v>
      </c>
      <c r="Z46" s="62">
        <f>+IF(X46&lt;&gt;0,+(Y46/X46)*100,0)</f>
        <v>-407.4044379838834</v>
      </c>
      <c r="AA46" s="59">
        <f>SUM(AA44:AA45)</f>
        <v>571596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571596</v>
      </c>
      <c r="F48" s="77">
        <f t="shared" si="6"/>
        <v>571596</v>
      </c>
      <c r="G48" s="77">
        <f t="shared" si="6"/>
        <v>68593871</v>
      </c>
      <c r="H48" s="78">
        <f t="shared" si="6"/>
        <v>28058872</v>
      </c>
      <c r="I48" s="78">
        <f t="shared" si="6"/>
        <v>-3608327</v>
      </c>
      <c r="J48" s="78">
        <f t="shared" si="6"/>
        <v>93044416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93044416</v>
      </c>
      <c r="X48" s="78">
        <f t="shared" si="6"/>
        <v>-30267753</v>
      </c>
      <c r="Y48" s="78">
        <f t="shared" si="6"/>
        <v>123312169</v>
      </c>
      <c r="Z48" s="79">
        <f>+IF(X48&lt;&gt;0,+(Y48/X48)*100,0)</f>
        <v>-407.4044379838834</v>
      </c>
      <c r="AA48" s="80">
        <f>SUM(AA46:AA47)</f>
        <v>571596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324307862</v>
      </c>
      <c r="F5" s="8">
        <v>324307862</v>
      </c>
      <c r="G5" s="8">
        <v>29394315</v>
      </c>
      <c r="H5" s="8">
        <v>29258828</v>
      </c>
      <c r="I5" s="8">
        <v>28349194</v>
      </c>
      <c r="J5" s="8">
        <v>87002337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87002337</v>
      </c>
      <c r="X5" s="8">
        <v>71702135</v>
      </c>
      <c r="Y5" s="8">
        <v>15300202</v>
      </c>
      <c r="Z5" s="2">
        <v>21.34</v>
      </c>
      <c r="AA5" s="6">
        <v>324307862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681348254</v>
      </c>
      <c r="F7" s="8">
        <v>681348254</v>
      </c>
      <c r="G7" s="8">
        <v>54956148</v>
      </c>
      <c r="H7" s="8">
        <v>61306202</v>
      </c>
      <c r="I7" s="8">
        <v>57903260</v>
      </c>
      <c r="J7" s="8">
        <v>174165610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174165610</v>
      </c>
      <c r="X7" s="8">
        <v>164102417</v>
      </c>
      <c r="Y7" s="8">
        <v>10063193</v>
      </c>
      <c r="Z7" s="2">
        <v>6.13</v>
      </c>
      <c r="AA7" s="6">
        <v>681348254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30074473</v>
      </c>
      <c r="F8" s="8">
        <v>30074473</v>
      </c>
      <c r="G8" s="8">
        <v>2437390</v>
      </c>
      <c r="H8" s="8">
        <v>2412152</v>
      </c>
      <c r="I8" s="8">
        <v>2879835</v>
      </c>
      <c r="J8" s="8">
        <v>7729377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7729377</v>
      </c>
      <c r="X8" s="8">
        <v>7363224</v>
      </c>
      <c r="Y8" s="8">
        <v>366153</v>
      </c>
      <c r="Z8" s="2">
        <v>4.97</v>
      </c>
      <c r="AA8" s="6">
        <v>30074473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19652618</v>
      </c>
      <c r="F9" s="8">
        <v>19652618</v>
      </c>
      <c r="G9" s="8">
        <v>1643225</v>
      </c>
      <c r="H9" s="8">
        <v>1532202</v>
      </c>
      <c r="I9" s="8">
        <v>1941756</v>
      </c>
      <c r="J9" s="8">
        <v>5117183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5117183</v>
      </c>
      <c r="X9" s="8">
        <v>4369478</v>
      </c>
      <c r="Y9" s="8">
        <v>747705</v>
      </c>
      <c r="Z9" s="2">
        <v>17.11</v>
      </c>
      <c r="AA9" s="6">
        <v>19652618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69157718</v>
      </c>
      <c r="F10" s="30">
        <v>69157718</v>
      </c>
      <c r="G10" s="30">
        <v>6023670</v>
      </c>
      <c r="H10" s="30">
        <v>6080873</v>
      </c>
      <c r="I10" s="30">
        <v>6034217</v>
      </c>
      <c r="J10" s="30">
        <v>18138760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18138760</v>
      </c>
      <c r="X10" s="30">
        <v>14742266</v>
      </c>
      <c r="Y10" s="30">
        <v>3396494</v>
      </c>
      <c r="Z10" s="31">
        <v>23.04</v>
      </c>
      <c r="AA10" s="32">
        <v>69157718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18849394</v>
      </c>
      <c r="F12" s="8">
        <v>18849394</v>
      </c>
      <c r="G12" s="8">
        <v>679397</v>
      </c>
      <c r="H12" s="8">
        <v>646748</v>
      </c>
      <c r="I12" s="8">
        <v>1375535</v>
      </c>
      <c r="J12" s="8">
        <v>2701680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2701680</v>
      </c>
      <c r="X12" s="8">
        <v>607125</v>
      </c>
      <c r="Y12" s="8">
        <v>2094555</v>
      </c>
      <c r="Z12" s="2">
        <v>345</v>
      </c>
      <c r="AA12" s="6">
        <v>18849394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6225821</v>
      </c>
      <c r="F13" s="8">
        <v>6225821</v>
      </c>
      <c r="G13" s="8">
        <v>64663</v>
      </c>
      <c r="H13" s="8">
        <v>928684</v>
      </c>
      <c r="I13" s="8">
        <v>260447</v>
      </c>
      <c r="J13" s="8">
        <v>1253794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1253794</v>
      </c>
      <c r="X13" s="8">
        <v>2624</v>
      </c>
      <c r="Y13" s="8">
        <v>1251170</v>
      </c>
      <c r="Z13" s="2">
        <v>47681.78</v>
      </c>
      <c r="AA13" s="6">
        <v>6225821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27716216</v>
      </c>
      <c r="F14" s="8">
        <v>27716216</v>
      </c>
      <c r="G14" s="8">
        <v>1430672</v>
      </c>
      <c r="H14" s="8">
        <v>1324177</v>
      </c>
      <c r="I14" s="8">
        <v>339559</v>
      </c>
      <c r="J14" s="8">
        <v>3094408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3094408</v>
      </c>
      <c r="X14" s="8">
        <v>4566433</v>
      </c>
      <c r="Y14" s="8">
        <v>-1472025</v>
      </c>
      <c r="Z14" s="2">
        <v>-32.24</v>
      </c>
      <c r="AA14" s="6">
        <v>27716216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4011559</v>
      </c>
      <c r="F16" s="8">
        <v>4011559</v>
      </c>
      <c r="G16" s="8">
        <v>391495</v>
      </c>
      <c r="H16" s="8">
        <v>214183</v>
      </c>
      <c r="I16" s="8">
        <v>233241</v>
      </c>
      <c r="J16" s="8">
        <v>838919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838919</v>
      </c>
      <c r="X16" s="8">
        <v>755905</v>
      </c>
      <c r="Y16" s="8">
        <v>83014</v>
      </c>
      <c r="Z16" s="2">
        <v>10.98</v>
      </c>
      <c r="AA16" s="6">
        <v>4011559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49636</v>
      </c>
      <c r="F17" s="8">
        <v>49636</v>
      </c>
      <c r="G17" s="8">
        <v>0</v>
      </c>
      <c r="H17" s="8">
        <v>210</v>
      </c>
      <c r="I17" s="8">
        <v>270</v>
      </c>
      <c r="J17" s="8">
        <v>480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480</v>
      </c>
      <c r="X17" s="8">
        <v>21651</v>
      </c>
      <c r="Y17" s="8">
        <v>-21171</v>
      </c>
      <c r="Z17" s="2">
        <v>-97.78</v>
      </c>
      <c r="AA17" s="6">
        <v>49636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119451645</v>
      </c>
      <c r="F18" s="8">
        <v>119451645</v>
      </c>
      <c r="G18" s="8">
        <v>8654111</v>
      </c>
      <c r="H18" s="8">
        <v>11677500</v>
      </c>
      <c r="I18" s="8">
        <v>12340510</v>
      </c>
      <c r="J18" s="8">
        <v>32672121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32672121</v>
      </c>
      <c r="X18" s="8">
        <v>0</v>
      </c>
      <c r="Y18" s="8">
        <v>32672121</v>
      </c>
      <c r="Z18" s="2">
        <v>0</v>
      </c>
      <c r="AA18" s="6">
        <v>119451645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397237000</v>
      </c>
      <c r="F19" s="8">
        <v>397237000</v>
      </c>
      <c r="G19" s="8">
        <v>154661060</v>
      </c>
      <c r="H19" s="8">
        <v>1525913</v>
      </c>
      <c r="I19" s="8">
        <v>2987426</v>
      </c>
      <c r="J19" s="8">
        <v>159174399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159174399</v>
      </c>
      <c r="X19" s="8">
        <v>102594240</v>
      </c>
      <c r="Y19" s="8">
        <v>56580159</v>
      </c>
      <c r="Z19" s="2">
        <v>55.15</v>
      </c>
      <c r="AA19" s="6">
        <v>397237000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26149076</v>
      </c>
      <c r="F20" s="30">
        <v>26149076</v>
      </c>
      <c r="G20" s="30">
        <v>2054362</v>
      </c>
      <c r="H20" s="30">
        <v>922113</v>
      </c>
      <c r="I20" s="30">
        <v>266468</v>
      </c>
      <c r="J20" s="30">
        <v>3242943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3242943</v>
      </c>
      <c r="X20" s="30">
        <v>4738538</v>
      </c>
      <c r="Y20" s="30">
        <v>-1495595</v>
      </c>
      <c r="Z20" s="31">
        <v>-31.56</v>
      </c>
      <c r="AA20" s="32">
        <v>26149076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3920000</v>
      </c>
      <c r="F21" s="8">
        <v>3920000</v>
      </c>
      <c r="G21" s="8">
        <v>19897143</v>
      </c>
      <c r="H21" s="8">
        <v>-19895649</v>
      </c>
      <c r="I21" s="34">
        <v>0</v>
      </c>
      <c r="J21" s="8">
        <v>1494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1494</v>
      </c>
      <c r="X21" s="8">
        <v>0</v>
      </c>
      <c r="Y21" s="8">
        <v>1494</v>
      </c>
      <c r="Z21" s="2">
        <v>0</v>
      </c>
      <c r="AA21" s="6">
        <v>3920000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1728151272</v>
      </c>
      <c r="F22" s="39">
        <f t="shared" si="0"/>
        <v>1728151272</v>
      </c>
      <c r="G22" s="39">
        <f t="shared" si="0"/>
        <v>282287651</v>
      </c>
      <c r="H22" s="39">
        <f t="shared" si="0"/>
        <v>97934136</v>
      </c>
      <c r="I22" s="39">
        <f t="shared" si="0"/>
        <v>114911718</v>
      </c>
      <c r="J22" s="39">
        <f t="shared" si="0"/>
        <v>495133505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495133505</v>
      </c>
      <c r="X22" s="39">
        <f t="shared" si="0"/>
        <v>375566036</v>
      </c>
      <c r="Y22" s="39">
        <f t="shared" si="0"/>
        <v>119567469</v>
      </c>
      <c r="Z22" s="40">
        <f>+IF(X22&lt;&gt;0,+(Y22/X22)*100,0)</f>
        <v>31.836603297109644</v>
      </c>
      <c r="AA22" s="37">
        <f>SUM(AA5:AA21)</f>
        <v>1728151272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483443112</v>
      </c>
      <c r="F25" s="8">
        <v>483443112</v>
      </c>
      <c r="G25" s="8">
        <v>34635112</v>
      </c>
      <c r="H25" s="8">
        <v>40571711</v>
      </c>
      <c r="I25" s="8">
        <v>40482219</v>
      </c>
      <c r="J25" s="8">
        <v>115689042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115689042</v>
      </c>
      <c r="X25" s="8">
        <v>97496299</v>
      </c>
      <c r="Y25" s="8">
        <v>18192743</v>
      </c>
      <c r="Z25" s="2">
        <v>18.66</v>
      </c>
      <c r="AA25" s="6">
        <v>483443112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27723928</v>
      </c>
      <c r="F26" s="8">
        <v>27723928</v>
      </c>
      <c r="G26" s="8">
        <v>2163647</v>
      </c>
      <c r="H26" s="8">
        <v>2163647</v>
      </c>
      <c r="I26" s="8">
        <v>2163647</v>
      </c>
      <c r="J26" s="8">
        <v>6490941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6490941</v>
      </c>
      <c r="X26" s="8">
        <v>4585281</v>
      </c>
      <c r="Y26" s="8">
        <v>1905660</v>
      </c>
      <c r="Z26" s="2">
        <v>41.56</v>
      </c>
      <c r="AA26" s="6">
        <v>27723928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101208684</v>
      </c>
      <c r="F27" s="8">
        <v>101208684</v>
      </c>
      <c r="G27" s="8">
        <v>0</v>
      </c>
      <c r="H27" s="8">
        <v>16868114</v>
      </c>
      <c r="I27" s="8">
        <v>8434057</v>
      </c>
      <c r="J27" s="8">
        <v>25302171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25302171</v>
      </c>
      <c r="X27" s="8">
        <v>18126750</v>
      </c>
      <c r="Y27" s="8">
        <v>7175421</v>
      </c>
      <c r="Z27" s="2">
        <v>39.58</v>
      </c>
      <c r="AA27" s="6">
        <v>101208684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234411102</v>
      </c>
      <c r="F28" s="8">
        <v>234411102</v>
      </c>
      <c r="G28" s="8">
        <v>0</v>
      </c>
      <c r="H28" s="8">
        <v>0</v>
      </c>
      <c r="I28" s="8">
        <v>53311726</v>
      </c>
      <c r="J28" s="8">
        <v>53311726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53311726</v>
      </c>
      <c r="X28" s="8">
        <v>62787251</v>
      </c>
      <c r="Y28" s="8">
        <v>-9475525</v>
      </c>
      <c r="Z28" s="2">
        <v>-15.09</v>
      </c>
      <c r="AA28" s="6">
        <v>234411102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51682413</v>
      </c>
      <c r="F29" s="8">
        <v>51682413</v>
      </c>
      <c r="G29" s="8">
        <v>60000</v>
      </c>
      <c r="H29" s="8">
        <v>79833</v>
      </c>
      <c r="I29" s="8">
        <v>635228</v>
      </c>
      <c r="J29" s="8">
        <v>775061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775061</v>
      </c>
      <c r="X29" s="8">
        <v>3120468</v>
      </c>
      <c r="Y29" s="8">
        <v>-2345407</v>
      </c>
      <c r="Z29" s="2">
        <v>-75.16</v>
      </c>
      <c r="AA29" s="6">
        <v>51682413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446195293</v>
      </c>
      <c r="F30" s="8">
        <v>446195293</v>
      </c>
      <c r="G30" s="8">
        <v>0</v>
      </c>
      <c r="H30" s="8">
        <v>30338491</v>
      </c>
      <c r="I30" s="8">
        <v>54888559</v>
      </c>
      <c r="J30" s="8">
        <v>85227050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85227050</v>
      </c>
      <c r="X30" s="8">
        <v>138432586</v>
      </c>
      <c r="Y30" s="8">
        <v>-53205536</v>
      </c>
      <c r="Z30" s="2">
        <v>-38.43</v>
      </c>
      <c r="AA30" s="6">
        <v>446195293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43035117</v>
      </c>
      <c r="F31" s="8">
        <v>43035117</v>
      </c>
      <c r="G31" s="8">
        <v>2626389</v>
      </c>
      <c r="H31" s="8">
        <v>3564282</v>
      </c>
      <c r="I31" s="8">
        <v>4179951</v>
      </c>
      <c r="J31" s="8">
        <v>10370622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10370622</v>
      </c>
      <c r="X31" s="8">
        <v>4095801</v>
      </c>
      <c r="Y31" s="8">
        <v>6274821</v>
      </c>
      <c r="Z31" s="2">
        <v>153.2</v>
      </c>
      <c r="AA31" s="6">
        <v>43035117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218204107</v>
      </c>
      <c r="F32" s="8">
        <v>218204107</v>
      </c>
      <c r="G32" s="8">
        <v>5906856</v>
      </c>
      <c r="H32" s="8">
        <v>15365699</v>
      </c>
      <c r="I32" s="8">
        <v>14248928</v>
      </c>
      <c r="J32" s="8">
        <v>35521483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35521483</v>
      </c>
      <c r="X32" s="8">
        <v>29007828</v>
      </c>
      <c r="Y32" s="8">
        <v>6513655</v>
      </c>
      <c r="Z32" s="2">
        <v>22.45</v>
      </c>
      <c r="AA32" s="6">
        <v>218204107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138362950</v>
      </c>
      <c r="F33" s="8">
        <v>138362950</v>
      </c>
      <c r="G33" s="8">
        <v>67716</v>
      </c>
      <c r="H33" s="8">
        <v>6843649</v>
      </c>
      <c r="I33" s="8">
        <v>13773473</v>
      </c>
      <c r="J33" s="8">
        <v>20684838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20684838</v>
      </c>
      <c r="X33" s="8">
        <v>16400332</v>
      </c>
      <c r="Y33" s="8">
        <v>4284506</v>
      </c>
      <c r="Z33" s="2">
        <v>26.12</v>
      </c>
      <c r="AA33" s="6">
        <v>138362950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174186808</v>
      </c>
      <c r="F34" s="8">
        <v>174186808</v>
      </c>
      <c r="G34" s="8">
        <v>8085395</v>
      </c>
      <c r="H34" s="8">
        <v>19431318</v>
      </c>
      <c r="I34" s="8">
        <v>16031733</v>
      </c>
      <c r="J34" s="8">
        <v>43548446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43548446</v>
      </c>
      <c r="X34" s="8">
        <v>14633171</v>
      </c>
      <c r="Y34" s="8">
        <v>28915275</v>
      </c>
      <c r="Z34" s="2">
        <v>197.6</v>
      </c>
      <c r="AA34" s="6">
        <v>174186808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1918453514</v>
      </c>
      <c r="F36" s="39">
        <f t="shared" si="1"/>
        <v>1918453514</v>
      </c>
      <c r="G36" s="39">
        <f t="shared" si="1"/>
        <v>53545115</v>
      </c>
      <c r="H36" s="39">
        <f t="shared" si="1"/>
        <v>135226744</v>
      </c>
      <c r="I36" s="39">
        <f t="shared" si="1"/>
        <v>208149521</v>
      </c>
      <c r="J36" s="39">
        <f t="shared" si="1"/>
        <v>396921380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396921380</v>
      </c>
      <c r="X36" s="39">
        <f t="shared" si="1"/>
        <v>388685767</v>
      </c>
      <c r="Y36" s="39">
        <f t="shared" si="1"/>
        <v>8235613</v>
      </c>
      <c r="Z36" s="40">
        <f>+IF(X36&lt;&gt;0,+(Y36/X36)*100,0)</f>
        <v>2.1188357535098525</v>
      </c>
      <c r="AA36" s="37">
        <f>SUM(AA25:AA35)</f>
        <v>1918453514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-190302242</v>
      </c>
      <c r="F38" s="52">
        <f t="shared" si="2"/>
        <v>-190302242</v>
      </c>
      <c r="G38" s="52">
        <f t="shared" si="2"/>
        <v>228742536</v>
      </c>
      <c r="H38" s="52">
        <f t="shared" si="2"/>
        <v>-37292608</v>
      </c>
      <c r="I38" s="52">
        <f t="shared" si="2"/>
        <v>-93237803</v>
      </c>
      <c r="J38" s="52">
        <f t="shared" si="2"/>
        <v>98212125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98212125</v>
      </c>
      <c r="X38" s="52">
        <f>IF(F22=F36,0,X22-X36)</f>
        <v>-13119731</v>
      </c>
      <c r="Y38" s="52">
        <f t="shared" si="2"/>
        <v>111331856</v>
      </c>
      <c r="Z38" s="53">
        <f>+IF(X38&lt;&gt;0,+(Y38/X38)*100,0)</f>
        <v>-848.5833741560707</v>
      </c>
      <c r="AA38" s="50">
        <f>+AA22-AA36</f>
        <v>-190302242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511234000</v>
      </c>
      <c r="F39" s="8">
        <v>511234000</v>
      </c>
      <c r="G39" s="8">
        <v>27955</v>
      </c>
      <c r="H39" s="8">
        <v>-27955</v>
      </c>
      <c r="I39" s="8">
        <v>24643766</v>
      </c>
      <c r="J39" s="8">
        <v>24643766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24643766</v>
      </c>
      <c r="X39" s="8">
        <v>39007766</v>
      </c>
      <c r="Y39" s="8">
        <v>-14364000</v>
      </c>
      <c r="Z39" s="2">
        <v>-36.82</v>
      </c>
      <c r="AA39" s="6">
        <v>511234000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320931758</v>
      </c>
      <c r="F42" s="61">
        <f t="shared" si="3"/>
        <v>320931758</v>
      </c>
      <c r="G42" s="61">
        <f t="shared" si="3"/>
        <v>228770491</v>
      </c>
      <c r="H42" s="61">
        <f t="shared" si="3"/>
        <v>-37320563</v>
      </c>
      <c r="I42" s="61">
        <f t="shared" si="3"/>
        <v>-68594037</v>
      </c>
      <c r="J42" s="61">
        <f t="shared" si="3"/>
        <v>122855891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122855891</v>
      </c>
      <c r="X42" s="61">
        <f t="shared" si="3"/>
        <v>25888035</v>
      </c>
      <c r="Y42" s="61">
        <f t="shared" si="3"/>
        <v>96967856</v>
      </c>
      <c r="Z42" s="62">
        <f>+IF(X42&lt;&gt;0,+(Y42/X42)*100,0)</f>
        <v>374.56630447231703</v>
      </c>
      <c r="AA42" s="59">
        <f>SUM(AA38:AA41)</f>
        <v>320931758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320931758</v>
      </c>
      <c r="F44" s="69">
        <f t="shared" si="4"/>
        <v>320931758</v>
      </c>
      <c r="G44" s="69">
        <f t="shared" si="4"/>
        <v>228770491</v>
      </c>
      <c r="H44" s="69">
        <f t="shared" si="4"/>
        <v>-37320563</v>
      </c>
      <c r="I44" s="69">
        <f t="shared" si="4"/>
        <v>-68594037</v>
      </c>
      <c r="J44" s="69">
        <f t="shared" si="4"/>
        <v>122855891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122855891</v>
      </c>
      <c r="X44" s="69">
        <f t="shared" si="4"/>
        <v>25888035</v>
      </c>
      <c r="Y44" s="69">
        <f t="shared" si="4"/>
        <v>96967856</v>
      </c>
      <c r="Z44" s="70">
        <f>+IF(X44&lt;&gt;0,+(Y44/X44)*100,0)</f>
        <v>374.56630447231703</v>
      </c>
      <c r="AA44" s="67">
        <f>+AA42-AA43</f>
        <v>320931758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320931758</v>
      </c>
      <c r="F46" s="61">
        <f t="shared" si="5"/>
        <v>320931758</v>
      </c>
      <c r="G46" s="61">
        <f t="shared" si="5"/>
        <v>228770491</v>
      </c>
      <c r="H46" s="61">
        <f t="shared" si="5"/>
        <v>-37320563</v>
      </c>
      <c r="I46" s="61">
        <f t="shared" si="5"/>
        <v>-68594037</v>
      </c>
      <c r="J46" s="61">
        <f t="shared" si="5"/>
        <v>122855891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122855891</v>
      </c>
      <c r="X46" s="61">
        <f t="shared" si="5"/>
        <v>25888035</v>
      </c>
      <c r="Y46" s="61">
        <f t="shared" si="5"/>
        <v>96967856</v>
      </c>
      <c r="Z46" s="62">
        <f>+IF(X46&lt;&gt;0,+(Y46/X46)*100,0)</f>
        <v>374.56630447231703</v>
      </c>
      <c r="AA46" s="59">
        <f>SUM(AA44:AA45)</f>
        <v>320931758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320931758</v>
      </c>
      <c r="F48" s="77">
        <f t="shared" si="6"/>
        <v>320931758</v>
      </c>
      <c r="G48" s="77">
        <f t="shared" si="6"/>
        <v>228770491</v>
      </c>
      <c r="H48" s="78">
        <f t="shared" si="6"/>
        <v>-37320563</v>
      </c>
      <c r="I48" s="78">
        <f t="shared" si="6"/>
        <v>-68594037</v>
      </c>
      <c r="J48" s="78">
        <f t="shared" si="6"/>
        <v>122855891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122855891</v>
      </c>
      <c r="X48" s="78">
        <f t="shared" si="6"/>
        <v>25888035</v>
      </c>
      <c r="Y48" s="78">
        <f t="shared" si="6"/>
        <v>96967856</v>
      </c>
      <c r="Z48" s="79">
        <f>+IF(X48&lt;&gt;0,+(Y48/X48)*100,0)</f>
        <v>374.56630447231703</v>
      </c>
      <c r="AA48" s="80">
        <f>SUM(AA46:AA47)</f>
        <v>320931758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22306340</v>
      </c>
      <c r="D5" s="6">
        <v>0</v>
      </c>
      <c r="E5" s="7">
        <v>17362016</v>
      </c>
      <c r="F5" s="8">
        <v>17362016</v>
      </c>
      <c r="G5" s="8">
        <v>2428800</v>
      </c>
      <c r="H5" s="8">
        <v>0</v>
      </c>
      <c r="I5" s="8">
        <v>2251569</v>
      </c>
      <c r="J5" s="8">
        <v>4680369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4680369</v>
      </c>
      <c r="X5" s="8">
        <v>4340499</v>
      </c>
      <c r="Y5" s="8">
        <v>339870</v>
      </c>
      <c r="Z5" s="2">
        <v>7.83</v>
      </c>
      <c r="AA5" s="6">
        <v>17362016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66031446</v>
      </c>
      <c r="D7" s="6">
        <v>0</v>
      </c>
      <c r="E7" s="7">
        <v>78772006</v>
      </c>
      <c r="F7" s="8">
        <v>78772006</v>
      </c>
      <c r="G7" s="8">
        <v>6654560</v>
      </c>
      <c r="H7" s="8">
        <v>6282241</v>
      </c>
      <c r="I7" s="8">
        <v>6165268</v>
      </c>
      <c r="J7" s="8">
        <v>19102069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19102069</v>
      </c>
      <c r="X7" s="8">
        <v>19693001</v>
      </c>
      <c r="Y7" s="8">
        <v>-590932</v>
      </c>
      <c r="Z7" s="2">
        <v>-3</v>
      </c>
      <c r="AA7" s="6">
        <v>78772006</v>
      </c>
    </row>
    <row r="8" spans="1:27" ht="13.5">
      <c r="A8" s="29" t="s">
        <v>35</v>
      </c>
      <c r="B8" s="28"/>
      <c r="C8" s="6">
        <v>21035902</v>
      </c>
      <c r="D8" s="6">
        <v>0</v>
      </c>
      <c r="E8" s="7">
        <v>29931182</v>
      </c>
      <c r="F8" s="8">
        <v>29931182</v>
      </c>
      <c r="G8" s="8">
        <v>5027891</v>
      </c>
      <c r="H8" s="8">
        <v>0</v>
      </c>
      <c r="I8" s="8">
        <v>1788995</v>
      </c>
      <c r="J8" s="8">
        <v>6816886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6816886</v>
      </c>
      <c r="X8" s="8">
        <v>7482795</v>
      </c>
      <c r="Y8" s="8">
        <v>-665909</v>
      </c>
      <c r="Z8" s="2">
        <v>-8.9</v>
      </c>
      <c r="AA8" s="6">
        <v>29931182</v>
      </c>
    </row>
    <row r="9" spans="1:27" ht="13.5">
      <c r="A9" s="29" t="s">
        <v>36</v>
      </c>
      <c r="B9" s="28"/>
      <c r="C9" s="6">
        <v>17145452</v>
      </c>
      <c r="D9" s="6">
        <v>0</v>
      </c>
      <c r="E9" s="7">
        <v>5972712</v>
      </c>
      <c r="F9" s="8">
        <v>5972712</v>
      </c>
      <c r="G9" s="8">
        <v>497618</v>
      </c>
      <c r="H9" s="8">
        <v>489748</v>
      </c>
      <c r="I9" s="8">
        <v>489754</v>
      </c>
      <c r="J9" s="8">
        <v>1477120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1477120</v>
      </c>
      <c r="X9" s="8">
        <v>1493178</v>
      </c>
      <c r="Y9" s="8">
        <v>-16058</v>
      </c>
      <c r="Z9" s="2">
        <v>-1.08</v>
      </c>
      <c r="AA9" s="6">
        <v>5972712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12396998</v>
      </c>
      <c r="F10" s="30">
        <v>12396998</v>
      </c>
      <c r="G10" s="30">
        <v>1042794</v>
      </c>
      <c r="H10" s="30">
        <v>1055406</v>
      </c>
      <c r="I10" s="30">
        <v>1060568</v>
      </c>
      <c r="J10" s="30">
        <v>3158768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3158768</v>
      </c>
      <c r="X10" s="30">
        <v>3099249</v>
      </c>
      <c r="Y10" s="30">
        <v>59519</v>
      </c>
      <c r="Z10" s="31">
        <v>1.92</v>
      </c>
      <c r="AA10" s="32">
        <v>12396998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535811</v>
      </c>
      <c r="D12" s="6">
        <v>0</v>
      </c>
      <c r="E12" s="7">
        <v>1092412</v>
      </c>
      <c r="F12" s="8">
        <v>1092412</v>
      </c>
      <c r="G12" s="8">
        <v>46162</v>
      </c>
      <c r="H12" s="8">
        <v>62558</v>
      </c>
      <c r="I12" s="8">
        <v>39756</v>
      </c>
      <c r="J12" s="8">
        <v>148476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148476</v>
      </c>
      <c r="X12" s="8">
        <v>273060</v>
      </c>
      <c r="Y12" s="8">
        <v>-124584</v>
      </c>
      <c r="Z12" s="2">
        <v>-45.63</v>
      </c>
      <c r="AA12" s="6">
        <v>1092412</v>
      </c>
    </row>
    <row r="13" spans="1:27" ht="13.5">
      <c r="A13" s="27" t="s">
        <v>40</v>
      </c>
      <c r="B13" s="33"/>
      <c r="C13" s="6">
        <v>509136</v>
      </c>
      <c r="D13" s="6">
        <v>0</v>
      </c>
      <c r="E13" s="7">
        <v>350000</v>
      </c>
      <c r="F13" s="8">
        <v>350000</v>
      </c>
      <c r="G13" s="8">
        <v>24852</v>
      </c>
      <c r="H13" s="8">
        <v>29551</v>
      </c>
      <c r="I13" s="8">
        <v>69501</v>
      </c>
      <c r="J13" s="8">
        <v>123904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123904</v>
      </c>
      <c r="X13" s="8">
        <v>87501</v>
      </c>
      <c r="Y13" s="8">
        <v>36403</v>
      </c>
      <c r="Z13" s="2">
        <v>41.6</v>
      </c>
      <c r="AA13" s="6">
        <v>350000</v>
      </c>
    </row>
    <row r="14" spans="1:27" ht="13.5">
      <c r="A14" s="27" t="s">
        <v>41</v>
      </c>
      <c r="B14" s="33"/>
      <c r="C14" s="6">
        <v>4648416</v>
      </c>
      <c r="D14" s="6">
        <v>0</v>
      </c>
      <c r="E14" s="7">
        <v>2000000</v>
      </c>
      <c r="F14" s="8">
        <v>2000000</v>
      </c>
      <c r="G14" s="8">
        <v>494826</v>
      </c>
      <c r="H14" s="8">
        <v>521667</v>
      </c>
      <c r="I14" s="8">
        <v>492229</v>
      </c>
      <c r="J14" s="8">
        <v>1508722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1508722</v>
      </c>
      <c r="X14" s="8">
        <v>500001</v>
      </c>
      <c r="Y14" s="8">
        <v>1008721</v>
      </c>
      <c r="Z14" s="2">
        <v>201.74</v>
      </c>
      <c r="AA14" s="6">
        <v>2000000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732750</v>
      </c>
      <c r="D16" s="6">
        <v>0</v>
      </c>
      <c r="E16" s="7">
        <v>252977</v>
      </c>
      <c r="F16" s="8">
        <v>252977</v>
      </c>
      <c r="G16" s="8">
        <v>6000</v>
      </c>
      <c r="H16" s="8">
        <v>7630</v>
      </c>
      <c r="I16" s="8">
        <v>12375</v>
      </c>
      <c r="J16" s="8">
        <v>26005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26005</v>
      </c>
      <c r="X16" s="8">
        <v>63243</v>
      </c>
      <c r="Y16" s="8">
        <v>-37238</v>
      </c>
      <c r="Z16" s="2">
        <v>-58.88</v>
      </c>
      <c r="AA16" s="6">
        <v>252977</v>
      </c>
    </row>
    <row r="17" spans="1:27" ht="13.5">
      <c r="A17" s="27" t="s">
        <v>44</v>
      </c>
      <c r="B17" s="33"/>
      <c r="C17" s="6">
        <v>2728658</v>
      </c>
      <c r="D17" s="6">
        <v>0</v>
      </c>
      <c r="E17" s="7">
        <v>12545</v>
      </c>
      <c r="F17" s="8">
        <v>12545</v>
      </c>
      <c r="G17" s="8">
        <v>244</v>
      </c>
      <c r="H17" s="8">
        <v>401</v>
      </c>
      <c r="I17" s="8">
        <v>489</v>
      </c>
      <c r="J17" s="8">
        <v>1134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1134</v>
      </c>
      <c r="X17" s="8">
        <v>3135</v>
      </c>
      <c r="Y17" s="8">
        <v>-2001</v>
      </c>
      <c r="Z17" s="2">
        <v>-63.83</v>
      </c>
      <c r="AA17" s="6">
        <v>12545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2818129</v>
      </c>
      <c r="F18" s="8">
        <v>2818129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704532</v>
      </c>
      <c r="Y18" s="8">
        <v>-704532</v>
      </c>
      <c r="Z18" s="2">
        <v>-100</v>
      </c>
      <c r="AA18" s="6">
        <v>2818129</v>
      </c>
    </row>
    <row r="19" spans="1:27" ht="13.5">
      <c r="A19" s="27" t="s">
        <v>46</v>
      </c>
      <c r="B19" s="33"/>
      <c r="C19" s="6">
        <v>52417019</v>
      </c>
      <c r="D19" s="6">
        <v>0</v>
      </c>
      <c r="E19" s="7">
        <v>64208200</v>
      </c>
      <c r="F19" s="8">
        <v>64208200</v>
      </c>
      <c r="G19" s="8">
        <v>23084000</v>
      </c>
      <c r="H19" s="8">
        <v>0</v>
      </c>
      <c r="I19" s="8">
        <v>0</v>
      </c>
      <c r="J19" s="8">
        <v>23084000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23084000</v>
      </c>
      <c r="X19" s="8">
        <v>23000000</v>
      </c>
      <c r="Y19" s="8">
        <v>84000</v>
      </c>
      <c r="Z19" s="2">
        <v>0.37</v>
      </c>
      <c r="AA19" s="6">
        <v>64208200</v>
      </c>
    </row>
    <row r="20" spans="1:27" ht="13.5">
      <c r="A20" s="27" t="s">
        <v>47</v>
      </c>
      <c r="B20" s="33"/>
      <c r="C20" s="6">
        <v>8354701</v>
      </c>
      <c r="D20" s="6">
        <v>0</v>
      </c>
      <c r="E20" s="7">
        <v>5819205</v>
      </c>
      <c r="F20" s="30">
        <v>5819205</v>
      </c>
      <c r="G20" s="30">
        <v>318461</v>
      </c>
      <c r="H20" s="30">
        <v>224880</v>
      </c>
      <c r="I20" s="30">
        <v>328360</v>
      </c>
      <c r="J20" s="30">
        <v>871701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871701</v>
      </c>
      <c r="X20" s="30">
        <v>1454802</v>
      </c>
      <c r="Y20" s="30">
        <v>-583101</v>
      </c>
      <c r="Z20" s="31">
        <v>-40.08</v>
      </c>
      <c r="AA20" s="32">
        <v>5819205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196445631</v>
      </c>
      <c r="D22" s="37">
        <f>SUM(D5:D21)</f>
        <v>0</v>
      </c>
      <c r="E22" s="38">
        <f t="shared" si="0"/>
        <v>220988382</v>
      </c>
      <c r="F22" s="39">
        <f t="shared" si="0"/>
        <v>220988382</v>
      </c>
      <c r="G22" s="39">
        <f t="shared" si="0"/>
        <v>39626208</v>
      </c>
      <c r="H22" s="39">
        <f t="shared" si="0"/>
        <v>8674082</v>
      </c>
      <c r="I22" s="39">
        <f t="shared" si="0"/>
        <v>12698864</v>
      </c>
      <c r="J22" s="39">
        <f t="shared" si="0"/>
        <v>60999154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60999154</v>
      </c>
      <c r="X22" s="39">
        <f t="shared" si="0"/>
        <v>62194996</v>
      </c>
      <c r="Y22" s="39">
        <f t="shared" si="0"/>
        <v>-1195842</v>
      </c>
      <c r="Z22" s="40">
        <f>+IF(X22&lt;&gt;0,+(Y22/X22)*100,0)</f>
        <v>-1.922730246658429</v>
      </c>
      <c r="AA22" s="37">
        <f>SUM(AA5:AA21)</f>
        <v>220988382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71511066</v>
      </c>
      <c r="D25" s="6">
        <v>0</v>
      </c>
      <c r="E25" s="7">
        <v>85778993</v>
      </c>
      <c r="F25" s="8">
        <v>85778993</v>
      </c>
      <c r="G25" s="8">
        <v>6650210</v>
      </c>
      <c r="H25" s="8">
        <v>5951072</v>
      </c>
      <c r="I25" s="8">
        <v>6808160</v>
      </c>
      <c r="J25" s="8">
        <v>19409442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19409442</v>
      </c>
      <c r="X25" s="8">
        <v>21407247</v>
      </c>
      <c r="Y25" s="8">
        <v>-1997805</v>
      </c>
      <c r="Z25" s="2">
        <v>-9.33</v>
      </c>
      <c r="AA25" s="6">
        <v>85778993</v>
      </c>
    </row>
    <row r="26" spans="1:27" ht="13.5">
      <c r="A26" s="29" t="s">
        <v>52</v>
      </c>
      <c r="B26" s="28"/>
      <c r="C26" s="6">
        <v>5574553</v>
      </c>
      <c r="D26" s="6">
        <v>0</v>
      </c>
      <c r="E26" s="7">
        <v>7040104</v>
      </c>
      <c r="F26" s="8">
        <v>7040104</v>
      </c>
      <c r="G26" s="8">
        <v>453861</v>
      </c>
      <c r="H26" s="8">
        <v>453861</v>
      </c>
      <c r="I26" s="8">
        <v>453861</v>
      </c>
      <c r="J26" s="8">
        <v>1361583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1361583</v>
      </c>
      <c r="X26" s="8">
        <v>1760025</v>
      </c>
      <c r="Y26" s="8">
        <v>-398442</v>
      </c>
      <c r="Z26" s="2">
        <v>-22.64</v>
      </c>
      <c r="AA26" s="6">
        <v>7040104</v>
      </c>
    </row>
    <row r="27" spans="1:27" ht="13.5">
      <c r="A27" s="29" t="s">
        <v>53</v>
      </c>
      <c r="B27" s="28"/>
      <c r="C27" s="6">
        <v>12928483</v>
      </c>
      <c r="D27" s="6">
        <v>0</v>
      </c>
      <c r="E27" s="7">
        <v>15371596</v>
      </c>
      <c r="F27" s="8">
        <v>15371596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3842898</v>
      </c>
      <c r="Y27" s="8">
        <v>-3842898</v>
      </c>
      <c r="Z27" s="2">
        <v>-100</v>
      </c>
      <c r="AA27" s="6">
        <v>15371596</v>
      </c>
    </row>
    <row r="28" spans="1:27" ht="13.5">
      <c r="A28" s="29" t="s">
        <v>54</v>
      </c>
      <c r="B28" s="28"/>
      <c r="C28" s="6">
        <v>25778210</v>
      </c>
      <c r="D28" s="6">
        <v>0</v>
      </c>
      <c r="E28" s="7">
        <v>23000000</v>
      </c>
      <c r="F28" s="8">
        <v>23000000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5750001</v>
      </c>
      <c r="Y28" s="8">
        <v>-5750001</v>
      </c>
      <c r="Z28" s="2">
        <v>-100</v>
      </c>
      <c r="AA28" s="6">
        <v>23000000</v>
      </c>
    </row>
    <row r="29" spans="1:27" ht="13.5">
      <c r="A29" s="29" t="s">
        <v>55</v>
      </c>
      <c r="B29" s="28"/>
      <c r="C29" s="6">
        <v>1128853</v>
      </c>
      <c r="D29" s="6">
        <v>0</v>
      </c>
      <c r="E29" s="7">
        <v>1785095</v>
      </c>
      <c r="F29" s="8">
        <v>1785095</v>
      </c>
      <c r="G29" s="8">
        <v>0</v>
      </c>
      <c r="H29" s="8">
        <v>22380</v>
      </c>
      <c r="I29" s="8">
        <v>0</v>
      </c>
      <c r="J29" s="8">
        <v>22380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22380</v>
      </c>
      <c r="X29" s="8">
        <v>446274</v>
      </c>
      <c r="Y29" s="8">
        <v>-423894</v>
      </c>
      <c r="Z29" s="2">
        <v>-94.99</v>
      </c>
      <c r="AA29" s="6">
        <v>1785095</v>
      </c>
    </row>
    <row r="30" spans="1:27" ht="13.5">
      <c r="A30" s="29" t="s">
        <v>56</v>
      </c>
      <c r="B30" s="28"/>
      <c r="C30" s="6">
        <v>62856670</v>
      </c>
      <c r="D30" s="6">
        <v>0</v>
      </c>
      <c r="E30" s="7">
        <v>62535000</v>
      </c>
      <c r="F30" s="8">
        <v>62535000</v>
      </c>
      <c r="G30" s="8">
        <v>8809606</v>
      </c>
      <c r="H30" s="8">
        <v>70552</v>
      </c>
      <c r="I30" s="8">
        <v>8154439</v>
      </c>
      <c r="J30" s="8">
        <v>17034597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17034597</v>
      </c>
      <c r="X30" s="8">
        <v>15633750</v>
      </c>
      <c r="Y30" s="8">
        <v>1400847</v>
      </c>
      <c r="Z30" s="2">
        <v>8.96</v>
      </c>
      <c r="AA30" s="6">
        <v>62535000</v>
      </c>
    </row>
    <row r="31" spans="1:27" ht="13.5">
      <c r="A31" s="29" t="s">
        <v>57</v>
      </c>
      <c r="B31" s="28"/>
      <c r="C31" s="6">
        <v>1891474</v>
      </c>
      <c r="D31" s="6">
        <v>0</v>
      </c>
      <c r="E31" s="7">
        <v>4170707</v>
      </c>
      <c r="F31" s="8">
        <v>4170707</v>
      </c>
      <c r="G31" s="8">
        <v>0</v>
      </c>
      <c r="H31" s="8">
        <v>380329</v>
      </c>
      <c r="I31" s="8">
        <v>334474</v>
      </c>
      <c r="J31" s="8">
        <v>714803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714803</v>
      </c>
      <c r="X31" s="8">
        <v>0</v>
      </c>
      <c r="Y31" s="8">
        <v>714803</v>
      </c>
      <c r="Z31" s="2">
        <v>0</v>
      </c>
      <c r="AA31" s="6">
        <v>4170707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11847822</v>
      </c>
      <c r="F32" s="8">
        <v>11847822</v>
      </c>
      <c r="G32" s="8">
        <v>397036</v>
      </c>
      <c r="H32" s="8">
        <v>0</v>
      </c>
      <c r="I32" s="8">
        <v>274389</v>
      </c>
      <c r="J32" s="8">
        <v>671425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671425</v>
      </c>
      <c r="X32" s="8">
        <v>2713947</v>
      </c>
      <c r="Y32" s="8">
        <v>-2042522</v>
      </c>
      <c r="Z32" s="2">
        <v>-75.26</v>
      </c>
      <c r="AA32" s="6">
        <v>11847822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8294307</v>
      </c>
      <c r="F33" s="8">
        <v>8294307</v>
      </c>
      <c r="G33" s="8">
        <v>45000</v>
      </c>
      <c r="H33" s="8">
        <v>365152</v>
      </c>
      <c r="I33" s="8">
        <v>64881</v>
      </c>
      <c r="J33" s="8">
        <v>475033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475033</v>
      </c>
      <c r="X33" s="8">
        <v>0</v>
      </c>
      <c r="Y33" s="8">
        <v>475033</v>
      </c>
      <c r="Z33" s="2">
        <v>0</v>
      </c>
      <c r="AA33" s="6">
        <v>8294307</v>
      </c>
    </row>
    <row r="34" spans="1:27" ht="13.5">
      <c r="A34" s="29" t="s">
        <v>60</v>
      </c>
      <c r="B34" s="28"/>
      <c r="C34" s="6">
        <v>52125866</v>
      </c>
      <c r="D34" s="6">
        <v>0</v>
      </c>
      <c r="E34" s="7">
        <v>34863059</v>
      </c>
      <c r="F34" s="8">
        <v>34863059</v>
      </c>
      <c r="G34" s="8">
        <v>585098</v>
      </c>
      <c r="H34" s="8">
        <v>1042465</v>
      </c>
      <c r="I34" s="8">
        <v>1133778</v>
      </c>
      <c r="J34" s="8">
        <v>2761341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2761341</v>
      </c>
      <c r="X34" s="8">
        <v>8715765</v>
      </c>
      <c r="Y34" s="8">
        <v>-5954424</v>
      </c>
      <c r="Z34" s="2">
        <v>-68.32</v>
      </c>
      <c r="AA34" s="6">
        <v>34863059</v>
      </c>
    </row>
    <row r="35" spans="1:27" ht="13.5">
      <c r="A35" s="27" t="s">
        <v>61</v>
      </c>
      <c r="B35" s="33"/>
      <c r="C35" s="6">
        <v>3198720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236993895</v>
      </c>
      <c r="D36" s="37">
        <f>SUM(D25:D35)</f>
        <v>0</v>
      </c>
      <c r="E36" s="38">
        <f t="shared" si="1"/>
        <v>254686683</v>
      </c>
      <c r="F36" s="39">
        <f t="shared" si="1"/>
        <v>254686683</v>
      </c>
      <c r="G36" s="39">
        <f t="shared" si="1"/>
        <v>16940811</v>
      </c>
      <c r="H36" s="39">
        <f t="shared" si="1"/>
        <v>8285811</v>
      </c>
      <c r="I36" s="39">
        <f t="shared" si="1"/>
        <v>17223982</v>
      </c>
      <c r="J36" s="39">
        <f t="shared" si="1"/>
        <v>42450604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42450604</v>
      </c>
      <c r="X36" s="39">
        <f t="shared" si="1"/>
        <v>60269907</v>
      </c>
      <c r="Y36" s="39">
        <f t="shared" si="1"/>
        <v>-17819303</v>
      </c>
      <c r="Z36" s="40">
        <f>+IF(X36&lt;&gt;0,+(Y36/X36)*100,0)</f>
        <v>-29.56583788987761</v>
      </c>
      <c r="AA36" s="37">
        <f>SUM(AA25:AA35)</f>
        <v>254686683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-40548264</v>
      </c>
      <c r="D38" s="50">
        <f>+D22-D36</f>
        <v>0</v>
      </c>
      <c r="E38" s="51">
        <f t="shared" si="2"/>
        <v>-33698301</v>
      </c>
      <c r="F38" s="52">
        <f t="shared" si="2"/>
        <v>-33698301</v>
      </c>
      <c r="G38" s="52">
        <f t="shared" si="2"/>
        <v>22685397</v>
      </c>
      <c r="H38" s="52">
        <f t="shared" si="2"/>
        <v>388271</v>
      </c>
      <c r="I38" s="52">
        <f t="shared" si="2"/>
        <v>-4525118</v>
      </c>
      <c r="J38" s="52">
        <f t="shared" si="2"/>
        <v>18548550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18548550</v>
      </c>
      <c r="X38" s="52">
        <f>IF(F22=F36,0,X22-X36)</f>
        <v>1925089</v>
      </c>
      <c r="Y38" s="52">
        <f t="shared" si="2"/>
        <v>16623461</v>
      </c>
      <c r="Z38" s="53">
        <f>+IF(X38&lt;&gt;0,+(Y38/X38)*100,0)</f>
        <v>863.5164919647871</v>
      </c>
      <c r="AA38" s="50">
        <f>+AA22-AA36</f>
        <v>-33698301</v>
      </c>
    </row>
    <row r="39" spans="1:27" ht="13.5">
      <c r="A39" s="27" t="s">
        <v>64</v>
      </c>
      <c r="B39" s="33"/>
      <c r="C39" s="6">
        <v>67697527</v>
      </c>
      <c r="D39" s="6">
        <v>0</v>
      </c>
      <c r="E39" s="7">
        <v>54799800</v>
      </c>
      <c r="F39" s="8">
        <v>54799800</v>
      </c>
      <c r="G39" s="8">
        <v>7009000</v>
      </c>
      <c r="H39" s="8">
        <v>0</v>
      </c>
      <c r="I39" s="8">
        <v>0</v>
      </c>
      <c r="J39" s="8">
        <v>7009000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7009000</v>
      </c>
      <c r="X39" s="8">
        <v>25000000</v>
      </c>
      <c r="Y39" s="8">
        <v>-17991000</v>
      </c>
      <c r="Z39" s="2">
        <v>-71.96</v>
      </c>
      <c r="AA39" s="6">
        <v>54799800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27149263</v>
      </c>
      <c r="D42" s="59">
        <f>SUM(D38:D41)</f>
        <v>0</v>
      </c>
      <c r="E42" s="60">
        <f t="shared" si="3"/>
        <v>21101499</v>
      </c>
      <c r="F42" s="61">
        <f t="shared" si="3"/>
        <v>21101499</v>
      </c>
      <c r="G42" s="61">
        <f t="shared" si="3"/>
        <v>29694397</v>
      </c>
      <c r="H42" s="61">
        <f t="shared" si="3"/>
        <v>388271</v>
      </c>
      <c r="I42" s="61">
        <f t="shared" si="3"/>
        <v>-4525118</v>
      </c>
      <c r="J42" s="61">
        <f t="shared" si="3"/>
        <v>25557550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25557550</v>
      </c>
      <c r="X42" s="61">
        <f t="shared" si="3"/>
        <v>26925089</v>
      </c>
      <c r="Y42" s="61">
        <f t="shared" si="3"/>
        <v>-1367539</v>
      </c>
      <c r="Z42" s="62">
        <f>+IF(X42&lt;&gt;0,+(Y42/X42)*100,0)</f>
        <v>-5.079050992180564</v>
      </c>
      <c r="AA42" s="59">
        <f>SUM(AA38:AA41)</f>
        <v>21101499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27149263</v>
      </c>
      <c r="D44" s="67">
        <f>+D42-D43</f>
        <v>0</v>
      </c>
      <c r="E44" s="68">
        <f t="shared" si="4"/>
        <v>21101499</v>
      </c>
      <c r="F44" s="69">
        <f t="shared" si="4"/>
        <v>21101499</v>
      </c>
      <c r="G44" s="69">
        <f t="shared" si="4"/>
        <v>29694397</v>
      </c>
      <c r="H44" s="69">
        <f t="shared" si="4"/>
        <v>388271</v>
      </c>
      <c r="I44" s="69">
        <f t="shared" si="4"/>
        <v>-4525118</v>
      </c>
      <c r="J44" s="69">
        <f t="shared" si="4"/>
        <v>25557550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25557550</v>
      </c>
      <c r="X44" s="69">
        <f t="shared" si="4"/>
        <v>26925089</v>
      </c>
      <c r="Y44" s="69">
        <f t="shared" si="4"/>
        <v>-1367539</v>
      </c>
      <c r="Z44" s="70">
        <f>+IF(X44&lt;&gt;0,+(Y44/X44)*100,0)</f>
        <v>-5.079050992180564</v>
      </c>
      <c r="AA44" s="67">
        <f>+AA42-AA43</f>
        <v>21101499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27149263</v>
      </c>
      <c r="D46" s="59">
        <f>SUM(D44:D45)</f>
        <v>0</v>
      </c>
      <c r="E46" s="60">
        <f t="shared" si="5"/>
        <v>21101499</v>
      </c>
      <c r="F46" s="61">
        <f t="shared" si="5"/>
        <v>21101499</v>
      </c>
      <c r="G46" s="61">
        <f t="shared" si="5"/>
        <v>29694397</v>
      </c>
      <c r="H46" s="61">
        <f t="shared" si="5"/>
        <v>388271</v>
      </c>
      <c r="I46" s="61">
        <f t="shared" si="5"/>
        <v>-4525118</v>
      </c>
      <c r="J46" s="61">
        <f t="shared" si="5"/>
        <v>25557550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25557550</v>
      </c>
      <c r="X46" s="61">
        <f t="shared" si="5"/>
        <v>26925089</v>
      </c>
      <c r="Y46" s="61">
        <f t="shared" si="5"/>
        <v>-1367539</v>
      </c>
      <c r="Z46" s="62">
        <f>+IF(X46&lt;&gt;0,+(Y46/X46)*100,0)</f>
        <v>-5.079050992180564</v>
      </c>
      <c r="AA46" s="59">
        <f>SUM(AA44:AA45)</f>
        <v>21101499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27149263</v>
      </c>
      <c r="D48" s="75">
        <f>SUM(D46:D47)</f>
        <v>0</v>
      </c>
      <c r="E48" s="76">
        <f t="shared" si="6"/>
        <v>21101499</v>
      </c>
      <c r="F48" s="77">
        <f t="shared" si="6"/>
        <v>21101499</v>
      </c>
      <c r="G48" s="77">
        <f t="shared" si="6"/>
        <v>29694397</v>
      </c>
      <c r="H48" s="78">
        <f t="shared" si="6"/>
        <v>388271</v>
      </c>
      <c r="I48" s="78">
        <f t="shared" si="6"/>
        <v>-4525118</v>
      </c>
      <c r="J48" s="78">
        <f t="shared" si="6"/>
        <v>25557550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25557550</v>
      </c>
      <c r="X48" s="78">
        <f t="shared" si="6"/>
        <v>26925089</v>
      </c>
      <c r="Y48" s="78">
        <f t="shared" si="6"/>
        <v>-1367539</v>
      </c>
      <c r="Z48" s="79">
        <f>+IF(X48&lt;&gt;0,+(Y48/X48)*100,0)</f>
        <v>-5.079050992180564</v>
      </c>
      <c r="AA48" s="80">
        <f>SUM(AA46:AA47)</f>
        <v>21101499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64117324</v>
      </c>
      <c r="D5" s="6">
        <v>0</v>
      </c>
      <c r="E5" s="7">
        <v>81773272</v>
      </c>
      <c r="F5" s="8">
        <v>81773272</v>
      </c>
      <c r="G5" s="8">
        <v>12359304</v>
      </c>
      <c r="H5" s="8">
        <v>10771281</v>
      </c>
      <c r="I5" s="8">
        <v>10223476</v>
      </c>
      <c r="J5" s="8">
        <v>33354061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33354061</v>
      </c>
      <c r="X5" s="8">
        <v>15536922</v>
      </c>
      <c r="Y5" s="8">
        <v>17817139</v>
      </c>
      <c r="Z5" s="2">
        <v>114.68</v>
      </c>
      <c r="AA5" s="6">
        <v>81773272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55892235</v>
      </c>
      <c r="D7" s="6">
        <v>0</v>
      </c>
      <c r="E7" s="7">
        <v>68342371</v>
      </c>
      <c r="F7" s="8">
        <v>68342371</v>
      </c>
      <c r="G7" s="8">
        <v>4421532</v>
      </c>
      <c r="H7" s="8">
        <v>5190435</v>
      </c>
      <c r="I7" s="8">
        <v>3811060</v>
      </c>
      <c r="J7" s="8">
        <v>13423027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13423027</v>
      </c>
      <c r="X7" s="8">
        <v>17085593</v>
      </c>
      <c r="Y7" s="8">
        <v>-3662566</v>
      </c>
      <c r="Z7" s="2">
        <v>-21.44</v>
      </c>
      <c r="AA7" s="6">
        <v>68342371</v>
      </c>
    </row>
    <row r="8" spans="1:27" ht="13.5">
      <c r="A8" s="29" t="s">
        <v>35</v>
      </c>
      <c r="B8" s="28"/>
      <c r="C8" s="6">
        <v>12385237</v>
      </c>
      <c r="D8" s="6">
        <v>0</v>
      </c>
      <c r="E8" s="7">
        <v>19360181</v>
      </c>
      <c r="F8" s="8">
        <v>19360181</v>
      </c>
      <c r="G8" s="8">
        <v>1104824</v>
      </c>
      <c r="H8" s="8">
        <v>1346266</v>
      </c>
      <c r="I8" s="8">
        <v>1401544</v>
      </c>
      <c r="J8" s="8">
        <v>3852634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3852634</v>
      </c>
      <c r="X8" s="8">
        <v>5033647</v>
      </c>
      <c r="Y8" s="8">
        <v>-1181013</v>
      </c>
      <c r="Z8" s="2">
        <v>-23.46</v>
      </c>
      <c r="AA8" s="6">
        <v>19360181</v>
      </c>
    </row>
    <row r="9" spans="1:27" ht="13.5">
      <c r="A9" s="29" t="s">
        <v>36</v>
      </c>
      <c r="B9" s="28"/>
      <c r="C9" s="6">
        <v>3468359</v>
      </c>
      <c r="D9" s="6">
        <v>0</v>
      </c>
      <c r="E9" s="7">
        <v>3960840</v>
      </c>
      <c r="F9" s="8">
        <v>3960840</v>
      </c>
      <c r="G9" s="8">
        <v>319816</v>
      </c>
      <c r="H9" s="8">
        <v>318764</v>
      </c>
      <c r="I9" s="8">
        <v>319761</v>
      </c>
      <c r="J9" s="8">
        <v>958341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958341</v>
      </c>
      <c r="X9" s="8">
        <v>1029819</v>
      </c>
      <c r="Y9" s="8">
        <v>-71478</v>
      </c>
      <c r="Z9" s="2">
        <v>-6.94</v>
      </c>
      <c r="AA9" s="6">
        <v>3960840</v>
      </c>
    </row>
    <row r="10" spans="1:27" ht="13.5">
      <c r="A10" s="29" t="s">
        <v>37</v>
      </c>
      <c r="B10" s="28"/>
      <c r="C10" s="6">
        <v>5106381</v>
      </c>
      <c r="D10" s="6">
        <v>0</v>
      </c>
      <c r="E10" s="7">
        <v>5916606</v>
      </c>
      <c r="F10" s="30">
        <v>5916606</v>
      </c>
      <c r="G10" s="30">
        <v>459389</v>
      </c>
      <c r="H10" s="30">
        <v>450251</v>
      </c>
      <c r="I10" s="30">
        <v>458428</v>
      </c>
      <c r="J10" s="30">
        <v>1368068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1368068</v>
      </c>
      <c r="X10" s="30">
        <v>1597485</v>
      </c>
      <c r="Y10" s="30">
        <v>-229417</v>
      </c>
      <c r="Z10" s="31">
        <v>-14.36</v>
      </c>
      <c r="AA10" s="32">
        <v>5916606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3609558</v>
      </c>
      <c r="D12" s="6">
        <v>0</v>
      </c>
      <c r="E12" s="7">
        <v>4573913</v>
      </c>
      <c r="F12" s="8">
        <v>4573913</v>
      </c>
      <c r="G12" s="8">
        <v>1826852</v>
      </c>
      <c r="H12" s="8">
        <v>123014</v>
      </c>
      <c r="I12" s="8">
        <v>105767</v>
      </c>
      <c r="J12" s="8">
        <v>2055633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2055633</v>
      </c>
      <c r="X12" s="8">
        <v>960522</v>
      </c>
      <c r="Y12" s="8">
        <v>1095111</v>
      </c>
      <c r="Z12" s="2">
        <v>114.01</v>
      </c>
      <c r="AA12" s="6">
        <v>4573913</v>
      </c>
    </row>
    <row r="13" spans="1:27" ht="13.5">
      <c r="A13" s="27" t="s">
        <v>40</v>
      </c>
      <c r="B13" s="33"/>
      <c r="C13" s="6">
        <v>1794382</v>
      </c>
      <c r="D13" s="6">
        <v>0</v>
      </c>
      <c r="E13" s="7">
        <v>2662000</v>
      </c>
      <c r="F13" s="8">
        <v>2662000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452540</v>
      </c>
      <c r="Y13" s="8">
        <v>-452540</v>
      </c>
      <c r="Z13" s="2">
        <v>-100</v>
      </c>
      <c r="AA13" s="6">
        <v>2662000</v>
      </c>
    </row>
    <row r="14" spans="1:27" ht="13.5">
      <c r="A14" s="27" t="s">
        <v>41</v>
      </c>
      <c r="B14" s="33"/>
      <c r="C14" s="6">
        <v>5220039</v>
      </c>
      <c r="D14" s="6">
        <v>0</v>
      </c>
      <c r="E14" s="7">
        <v>5463491</v>
      </c>
      <c r="F14" s="8">
        <v>5463491</v>
      </c>
      <c r="G14" s="8">
        <v>469926</v>
      </c>
      <c r="H14" s="8">
        <v>-181229</v>
      </c>
      <c r="I14" s="8">
        <v>529112</v>
      </c>
      <c r="J14" s="8">
        <v>817809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817809</v>
      </c>
      <c r="X14" s="8">
        <v>1360410</v>
      </c>
      <c r="Y14" s="8">
        <v>-542601</v>
      </c>
      <c r="Z14" s="2">
        <v>-39.89</v>
      </c>
      <c r="AA14" s="6">
        <v>5463491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2690234</v>
      </c>
      <c r="D16" s="6">
        <v>0</v>
      </c>
      <c r="E16" s="7">
        <v>665500</v>
      </c>
      <c r="F16" s="8">
        <v>665500</v>
      </c>
      <c r="G16" s="8">
        <v>420360</v>
      </c>
      <c r="H16" s="8">
        <v>744772</v>
      </c>
      <c r="I16" s="8">
        <v>678059</v>
      </c>
      <c r="J16" s="8">
        <v>1843191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1843191</v>
      </c>
      <c r="X16" s="8">
        <v>146410</v>
      </c>
      <c r="Y16" s="8">
        <v>1696781</v>
      </c>
      <c r="Z16" s="2">
        <v>1158.92</v>
      </c>
      <c r="AA16" s="6">
        <v>665500</v>
      </c>
    </row>
    <row r="17" spans="1:27" ht="13.5">
      <c r="A17" s="27" t="s">
        <v>44</v>
      </c>
      <c r="B17" s="33"/>
      <c r="C17" s="6">
        <v>19295</v>
      </c>
      <c r="D17" s="6">
        <v>0</v>
      </c>
      <c r="E17" s="7">
        <v>29282</v>
      </c>
      <c r="F17" s="8">
        <v>29282</v>
      </c>
      <c r="G17" s="8">
        <v>866</v>
      </c>
      <c r="H17" s="8">
        <v>285</v>
      </c>
      <c r="I17" s="8">
        <v>573</v>
      </c>
      <c r="J17" s="8">
        <v>1724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1724</v>
      </c>
      <c r="X17" s="8">
        <v>29282</v>
      </c>
      <c r="Y17" s="8">
        <v>-27558</v>
      </c>
      <c r="Z17" s="2">
        <v>-94.11</v>
      </c>
      <c r="AA17" s="6">
        <v>29282</v>
      </c>
    </row>
    <row r="18" spans="1:27" ht="13.5">
      <c r="A18" s="29" t="s">
        <v>45</v>
      </c>
      <c r="B18" s="28"/>
      <c r="C18" s="6">
        <v>7847619</v>
      </c>
      <c r="D18" s="6">
        <v>0</v>
      </c>
      <c r="E18" s="7">
        <v>13333627</v>
      </c>
      <c r="F18" s="8">
        <v>13333627</v>
      </c>
      <c r="G18" s="8">
        <v>2313958</v>
      </c>
      <c r="H18" s="8">
        <v>2622823</v>
      </c>
      <c r="I18" s="8">
        <v>862026</v>
      </c>
      <c r="J18" s="8">
        <v>5798807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5798807</v>
      </c>
      <c r="X18" s="8">
        <v>3200070</v>
      </c>
      <c r="Y18" s="8">
        <v>2598737</v>
      </c>
      <c r="Z18" s="2">
        <v>81.21</v>
      </c>
      <c r="AA18" s="6">
        <v>13333627</v>
      </c>
    </row>
    <row r="19" spans="1:27" ht="13.5">
      <c r="A19" s="27" t="s">
        <v>46</v>
      </c>
      <c r="B19" s="33"/>
      <c r="C19" s="6">
        <v>314427664</v>
      </c>
      <c r="D19" s="6">
        <v>0</v>
      </c>
      <c r="E19" s="7">
        <v>364477493</v>
      </c>
      <c r="F19" s="8">
        <v>364477493</v>
      </c>
      <c r="G19" s="8">
        <v>134535000</v>
      </c>
      <c r="H19" s="8">
        <v>0</v>
      </c>
      <c r="I19" s="8">
        <v>0</v>
      </c>
      <c r="J19" s="8">
        <v>134535000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134535000</v>
      </c>
      <c r="X19" s="8">
        <v>145790997</v>
      </c>
      <c r="Y19" s="8">
        <v>-11255997</v>
      </c>
      <c r="Z19" s="2">
        <v>-7.72</v>
      </c>
      <c r="AA19" s="6">
        <v>364477493</v>
      </c>
    </row>
    <row r="20" spans="1:27" ht="13.5">
      <c r="A20" s="27" t="s">
        <v>47</v>
      </c>
      <c r="B20" s="33"/>
      <c r="C20" s="6">
        <v>11126794</v>
      </c>
      <c r="D20" s="6">
        <v>0</v>
      </c>
      <c r="E20" s="7">
        <v>7112740</v>
      </c>
      <c r="F20" s="30">
        <v>7112740</v>
      </c>
      <c r="G20" s="30">
        <v>606376</v>
      </c>
      <c r="H20" s="30">
        <v>305040</v>
      </c>
      <c r="I20" s="30">
        <v>417452</v>
      </c>
      <c r="J20" s="30">
        <v>1328868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1328868</v>
      </c>
      <c r="X20" s="30">
        <v>1771074</v>
      </c>
      <c r="Y20" s="30">
        <v>-442206</v>
      </c>
      <c r="Z20" s="31">
        <v>-24.97</v>
      </c>
      <c r="AA20" s="32">
        <v>7112740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487705121</v>
      </c>
      <c r="D22" s="37">
        <f>SUM(D5:D21)</f>
        <v>0</v>
      </c>
      <c r="E22" s="38">
        <f t="shared" si="0"/>
        <v>577671316</v>
      </c>
      <c r="F22" s="39">
        <f t="shared" si="0"/>
        <v>577671316</v>
      </c>
      <c r="G22" s="39">
        <f t="shared" si="0"/>
        <v>158838203</v>
      </c>
      <c r="H22" s="39">
        <f t="shared" si="0"/>
        <v>21691702</v>
      </c>
      <c r="I22" s="39">
        <f t="shared" si="0"/>
        <v>18807258</v>
      </c>
      <c r="J22" s="39">
        <f t="shared" si="0"/>
        <v>199337163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199337163</v>
      </c>
      <c r="X22" s="39">
        <f t="shared" si="0"/>
        <v>193994771</v>
      </c>
      <c r="Y22" s="39">
        <f t="shared" si="0"/>
        <v>5342392</v>
      </c>
      <c r="Z22" s="40">
        <f>+IF(X22&lt;&gt;0,+(Y22/X22)*100,0)</f>
        <v>2.7538845364033033</v>
      </c>
      <c r="AA22" s="37">
        <f>SUM(AA5:AA21)</f>
        <v>577671316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224272049</v>
      </c>
      <c r="D25" s="6">
        <v>0</v>
      </c>
      <c r="E25" s="7">
        <v>226291538</v>
      </c>
      <c r="F25" s="8">
        <v>226291538</v>
      </c>
      <c r="G25" s="8">
        <v>36290888</v>
      </c>
      <c r="H25" s="8">
        <v>678248</v>
      </c>
      <c r="I25" s="8">
        <v>19167253</v>
      </c>
      <c r="J25" s="8">
        <v>56136389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56136389</v>
      </c>
      <c r="X25" s="8">
        <v>53621130</v>
      </c>
      <c r="Y25" s="8">
        <v>2515259</v>
      </c>
      <c r="Z25" s="2">
        <v>4.69</v>
      </c>
      <c r="AA25" s="6">
        <v>226291538</v>
      </c>
    </row>
    <row r="26" spans="1:27" ht="13.5">
      <c r="A26" s="29" t="s">
        <v>52</v>
      </c>
      <c r="B26" s="28"/>
      <c r="C26" s="6">
        <v>18741315</v>
      </c>
      <c r="D26" s="6">
        <v>0</v>
      </c>
      <c r="E26" s="7">
        <v>19121117</v>
      </c>
      <c r="F26" s="8">
        <v>19121117</v>
      </c>
      <c r="G26" s="8">
        <v>1630779</v>
      </c>
      <c r="H26" s="8">
        <v>1631122</v>
      </c>
      <c r="I26" s="8">
        <v>1630188</v>
      </c>
      <c r="J26" s="8">
        <v>4892089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4892089</v>
      </c>
      <c r="X26" s="8">
        <v>4780278</v>
      </c>
      <c r="Y26" s="8">
        <v>111811</v>
      </c>
      <c r="Z26" s="2">
        <v>2.34</v>
      </c>
      <c r="AA26" s="6">
        <v>19121117</v>
      </c>
    </row>
    <row r="27" spans="1:27" ht="13.5">
      <c r="A27" s="29" t="s">
        <v>53</v>
      </c>
      <c r="B27" s="28"/>
      <c r="C27" s="6">
        <v>4800584</v>
      </c>
      <c r="D27" s="6">
        <v>0</v>
      </c>
      <c r="E27" s="7">
        <v>17045171</v>
      </c>
      <c r="F27" s="8">
        <v>17045171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17045171</v>
      </c>
    </row>
    <row r="28" spans="1:27" ht="13.5">
      <c r="A28" s="29" t="s">
        <v>54</v>
      </c>
      <c r="B28" s="28"/>
      <c r="C28" s="6">
        <v>49578323</v>
      </c>
      <c r="D28" s="6">
        <v>0</v>
      </c>
      <c r="E28" s="7">
        <v>64396900</v>
      </c>
      <c r="F28" s="8">
        <v>64396900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64396900</v>
      </c>
    </row>
    <row r="29" spans="1:27" ht="13.5">
      <c r="A29" s="29" t="s">
        <v>55</v>
      </c>
      <c r="B29" s="28"/>
      <c r="C29" s="6">
        <v>1822487</v>
      </c>
      <c r="D29" s="6">
        <v>0</v>
      </c>
      <c r="E29" s="7">
        <v>930352</v>
      </c>
      <c r="F29" s="8">
        <v>930352</v>
      </c>
      <c r="G29" s="8">
        <v>130415</v>
      </c>
      <c r="H29" s="8">
        <v>12492</v>
      </c>
      <c r="I29" s="8">
        <v>0</v>
      </c>
      <c r="J29" s="8">
        <v>142907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142907</v>
      </c>
      <c r="X29" s="8">
        <v>232588</v>
      </c>
      <c r="Y29" s="8">
        <v>-89681</v>
      </c>
      <c r="Z29" s="2">
        <v>-38.56</v>
      </c>
      <c r="AA29" s="6">
        <v>930352</v>
      </c>
    </row>
    <row r="30" spans="1:27" ht="13.5">
      <c r="A30" s="29" t="s">
        <v>56</v>
      </c>
      <c r="B30" s="28"/>
      <c r="C30" s="6">
        <v>58159340</v>
      </c>
      <c r="D30" s="6">
        <v>0</v>
      </c>
      <c r="E30" s="7">
        <v>71542723</v>
      </c>
      <c r="F30" s="8">
        <v>71542723</v>
      </c>
      <c r="G30" s="8">
        <v>4831358</v>
      </c>
      <c r="H30" s="8">
        <v>805207</v>
      </c>
      <c r="I30" s="8">
        <v>0</v>
      </c>
      <c r="J30" s="8">
        <v>5636565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5636565</v>
      </c>
      <c r="X30" s="8">
        <v>17885682</v>
      </c>
      <c r="Y30" s="8">
        <v>-12249117</v>
      </c>
      <c r="Z30" s="2">
        <v>-68.49</v>
      </c>
      <c r="AA30" s="6">
        <v>71542723</v>
      </c>
    </row>
    <row r="31" spans="1:27" ht="13.5">
      <c r="A31" s="29" t="s">
        <v>57</v>
      </c>
      <c r="B31" s="28"/>
      <c r="C31" s="6">
        <v>1192581</v>
      </c>
      <c r="D31" s="6">
        <v>0</v>
      </c>
      <c r="E31" s="7">
        <v>1653156</v>
      </c>
      <c r="F31" s="8">
        <v>1653156</v>
      </c>
      <c r="G31" s="8">
        <v>25001</v>
      </c>
      <c r="H31" s="8">
        <v>25203</v>
      </c>
      <c r="I31" s="8">
        <v>244150</v>
      </c>
      <c r="J31" s="8">
        <v>294354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294354</v>
      </c>
      <c r="X31" s="8">
        <v>413289</v>
      </c>
      <c r="Y31" s="8">
        <v>-118935</v>
      </c>
      <c r="Z31" s="2">
        <v>-28.78</v>
      </c>
      <c r="AA31" s="6">
        <v>1653156</v>
      </c>
    </row>
    <row r="32" spans="1:27" ht="13.5">
      <c r="A32" s="29" t="s">
        <v>58</v>
      </c>
      <c r="B32" s="28"/>
      <c r="C32" s="6">
        <v>23266443</v>
      </c>
      <c r="D32" s="6">
        <v>0</v>
      </c>
      <c r="E32" s="7">
        <v>18652933</v>
      </c>
      <c r="F32" s="8">
        <v>18652933</v>
      </c>
      <c r="G32" s="8">
        <v>1331702</v>
      </c>
      <c r="H32" s="8">
        <v>1432834</v>
      </c>
      <c r="I32" s="8">
        <v>891153</v>
      </c>
      <c r="J32" s="8">
        <v>3655689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3655689</v>
      </c>
      <c r="X32" s="8">
        <v>4663233</v>
      </c>
      <c r="Y32" s="8">
        <v>-1007544</v>
      </c>
      <c r="Z32" s="2">
        <v>-21.61</v>
      </c>
      <c r="AA32" s="6">
        <v>18652933</v>
      </c>
    </row>
    <row r="33" spans="1:27" ht="13.5">
      <c r="A33" s="29" t="s">
        <v>59</v>
      </c>
      <c r="B33" s="28"/>
      <c r="C33" s="6">
        <v>40580</v>
      </c>
      <c r="D33" s="6">
        <v>0</v>
      </c>
      <c r="E33" s="7">
        <v>211200</v>
      </c>
      <c r="F33" s="8">
        <v>211200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211200</v>
      </c>
    </row>
    <row r="34" spans="1:27" ht="13.5">
      <c r="A34" s="29" t="s">
        <v>60</v>
      </c>
      <c r="B34" s="28"/>
      <c r="C34" s="6">
        <v>220453862</v>
      </c>
      <c r="D34" s="6">
        <v>0</v>
      </c>
      <c r="E34" s="7">
        <v>161637713</v>
      </c>
      <c r="F34" s="8">
        <v>161637713</v>
      </c>
      <c r="G34" s="8">
        <v>6548031</v>
      </c>
      <c r="H34" s="8">
        <v>5999654</v>
      </c>
      <c r="I34" s="8">
        <v>6283011</v>
      </c>
      <c r="J34" s="8">
        <v>18830696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18830696</v>
      </c>
      <c r="X34" s="8">
        <v>40409430</v>
      </c>
      <c r="Y34" s="8">
        <v>-21578734</v>
      </c>
      <c r="Z34" s="2">
        <v>-53.4</v>
      </c>
      <c r="AA34" s="6">
        <v>161637713</v>
      </c>
    </row>
    <row r="35" spans="1:27" ht="13.5">
      <c r="A35" s="27" t="s">
        <v>61</v>
      </c>
      <c r="B35" s="33"/>
      <c r="C35" s="6">
        <v>1201647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603529211</v>
      </c>
      <c r="D36" s="37">
        <f>SUM(D25:D35)</f>
        <v>0</v>
      </c>
      <c r="E36" s="38">
        <f t="shared" si="1"/>
        <v>581482803</v>
      </c>
      <c r="F36" s="39">
        <f t="shared" si="1"/>
        <v>581482803</v>
      </c>
      <c r="G36" s="39">
        <f t="shared" si="1"/>
        <v>50788174</v>
      </c>
      <c r="H36" s="39">
        <f t="shared" si="1"/>
        <v>10584760</v>
      </c>
      <c r="I36" s="39">
        <f t="shared" si="1"/>
        <v>28215755</v>
      </c>
      <c r="J36" s="39">
        <f t="shared" si="1"/>
        <v>89588689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89588689</v>
      </c>
      <c r="X36" s="39">
        <f t="shared" si="1"/>
        <v>122005630</v>
      </c>
      <c r="Y36" s="39">
        <f t="shared" si="1"/>
        <v>-32416941</v>
      </c>
      <c r="Z36" s="40">
        <f>+IF(X36&lt;&gt;0,+(Y36/X36)*100,0)</f>
        <v>-26.570036972883955</v>
      </c>
      <c r="AA36" s="37">
        <f>SUM(AA25:AA35)</f>
        <v>581482803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-115824090</v>
      </c>
      <c r="D38" s="50">
        <f>+D22-D36</f>
        <v>0</v>
      </c>
      <c r="E38" s="51">
        <f t="shared" si="2"/>
        <v>-3811487</v>
      </c>
      <c r="F38" s="52">
        <f t="shared" si="2"/>
        <v>-3811487</v>
      </c>
      <c r="G38" s="52">
        <f t="shared" si="2"/>
        <v>108050029</v>
      </c>
      <c r="H38" s="52">
        <f t="shared" si="2"/>
        <v>11106942</v>
      </c>
      <c r="I38" s="52">
        <f t="shared" si="2"/>
        <v>-9408497</v>
      </c>
      <c r="J38" s="52">
        <f t="shared" si="2"/>
        <v>109748474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109748474</v>
      </c>
      <c r="X38" s="52">
        <f>IF(F22=F36,0,X22-X36)</f>
        <v>71989141</v>
      </c>
      <c r="Y38" s="52">
        <f t="shared" si="2"/>
        <v>37759333</v>
      </c>
      <c r="Z38" s="53">
        <f>+IF(X38&lt;&gt;0,+(Y38/X38)*100,0)</f>
        <v>52.451428750900085</v>
      </c>
      <c r="AA38" s="50">
        <f>+AA22-AA36</f>
        <v>-3811487</v>
      </c>
    </row>
    <row r="39" spans="1:27" ht="13.5">
      <c r="A39" s="27" t="s">
        <v>64</v>
      </c>
      <c r="B39" s="33"/>
      <c r="C39" s="6">
        <v>169433155</v>
      </c>
      <c r="D39" s="6">
        <v>0</v>
      </c>
      <c r="E39" s="7">
        <v>219381506</v>
      </c>
      <c r="F39" s="8">
        <v>219381506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88008922</v>
      </c>
      <c r="Y39" s="8">
        <v>-88008922</v>
      </c>
      <c r="Z39" s="2">
        <v>-100</v>
      </c>
      <c r="AA39" s="6">
        <v>219381506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53609065</v>
      </c>
      <c r="D42" s="59">
        <f>SUM(D38:D41)</f>
        <v>0</v>
      </c>
      <c r="E42" s="60">
        <f t="shared" si="3"/>
        <v>215570019</v>
      </c>
      <c r="F42" s="61">
        <f t="shared" si="3"/>
        <v>215570019</v>
      </c>
      <c r="G42" s="61">
        <f t="shared" si="3"/>
        <v>108050029</v>
      </c>
      <c r="H42" s="61">
        <f t="shared" si="3"/>
        <v>11106942</v>
      </c>
      <c r="I42" s="61">
        <f t="shared" si="3"/>
        <v>-9408497</v>
      </c>
      <c r="J42" s="61">
        <f t="shared" si="3"/>
        <v>109748474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109748474</v>
      </c>
      <c r="X42" s="61">
        <f t="shared" si="3"/>
        <v>159998063</v>
      </c>
      <c r="Y42" s="61">
        <f t="shared" si="3"/>
        <v>-50249589</v>
      </c>
      <c r="Z42" s="62">
        <f>+IF(X42&lt;&gt;0,+(Y42/X42)*100,0)</f>
        <v>-31.406373338407228</v>
      </c>
      <c r="AA42" s="59">
        <f>SUM(AA38:AA41)</f>
        <v>215570019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53609065</v>
      </c>
      <c r="D44" s="67">
        <f>+D42-D43</f>
        <v>0</v>
      </c>
      <c r="E44" s="68">
        <f t="shared" si="4"/>
        <v>215570019</v>
      </c>
      <c r="F44" s="69">
        <f t="shared" si="4"/>
        <v>215570019</v>
      </c>
      <c r="G44" s="69">
        <f t="shared" si="4"/>
        <v>108050029</v>
      </c>
      <c r="H44" s="69">
        <f t="shared" si="4"/>
        <v>11106942</v>
      </c>
      <c r="I44" s="69">
        <f t="shared" si="4"/>
        <v>-9408497</v>
      </c>
      <c r="J44" s="69">
        <f t="shared" si="4"/>
        <v>109748474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109748474</v>
      </c>
      <c r="X44" s="69">
        <f t="shared" si="4"/>
        <v>159998063</v>
      </c>
      <c r="Y44" s="69">
        <f t="shared" si="4"/>
        <v>-50249589</v>
      </c>
      <c r="Z44" s="70">
        <f>+IF(X44&lt;&gt;0,+(Y44/X44)*100,0)</f>
        <v>-31.406373338407228</v>
      </c>
      <c r="AA44" s="67">
        <f>+AA42-AA43</f>
        <v>215570019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53609065</v>
      </c>
      <c r="D46" s="59">
        <f>SUM(D44:D45)</f>
        <v>0</v>
      </c>
      <c r="E46" s="60">
        <f t="shared" si="5"/>
        <v>215570019</v>
      </c>
      <c r="F46" s="61">
        <f t="shared" si="5"/>
        <v>215570019</v>
      </c>
      <c r="G46" s="61">
        <f t="shared" si="5"/>
        <v>108050029</v>
      </c>
      <c r="H46" s="61">
        <f t="shared" si="5"/>
        <v>11106942</v>
      </c>
      <c r="I46" s="61">
        <f t="shared" si="5"/>
        <v>-9408497</v>
      </c>
      <c r="J46" s="61">
        <f t="shared" si="5"/>
        <v>109748474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109748474</v>
      </c>
      <c r="X46" s="61">
        <f t="shared" si="5"/>
        <v>159998063</v>
      </c>
      <c r="Y46" s="61">
        <f t="shared" si="5"/>
        <v>-50249589</v>
      </c>
      <c r="Z46" s="62">
        <f>+IF(X46&lt;&gt;0,+(Y46/X46)*100,0)</f>
        <v>-31.406373338407228</v>
      </c>
      <c r="AA46" s="59">
        <f>SUM(AA44:AA45)</f>
        <v>215570019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53609065</v>
      </c>
      <c r="D48" s="75">
        <f>SUM(D46:D47)</f>
        <v>0</v>
      </c>
      <c r="E48" s="76">
        <f t="shared" si="6"/>
        <v>215570019</v>
      </c>
      <c r="F48" s="77">
        <f t="shared" si="6"/>
        <v>215570019</v>
      </c>
      <c r="G48" s="77">
        <f t="shared" si="6"/>
        <v>108050029</v>
      </c>
      <c r="H48" s="78">
        <f t="shared" si="6"/>
        <v>11106942</v>
      </c>
      <c r="I48" s="78">
        <f t="shared" si="6"/>
        <v>-9408497</v>
      </c>
      <c r="J48" s="78">
        <f t="shared" si="6"/>
        <v>109748474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109748474</v>
      </c>
      <c r="X48" s="78">
        <f t="shared" si="6"/>
        <v>159998063</v>
      </c>
      <c r="Y48" s="78">
        <f t="shared" si="6"/>
        <v>-50249589</v>
      </c>
      <c r="Z48" s="79">
        <f>+IF(X48&lt;&gt;0,+(Y48/X48)*100,0)</f>
        <v>-31.406373338407228</v>
      </c>
      <c r="AA48" s="80">
        <f>SUM(AA46:AA47)</f>
        <v>215570019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66131310</v>
      </c>
      <c r="F5" s="8">
        <v>66131310</v>
      </c>
      <c r="G5" s="8">
        <v>5504797</v>
      </c>
      <c r="H5" s="8">
        <v>5665659</v>
      </c>
      <c r="I5" s="8">
        <v>5463437</v>
      </c>
      <c r="J5" s="8">
        <v>16633893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16633893</v>
      </c>
      <c r="X5" s="8">
        <v>15559575</v>
      </c>
      <c r="Y5" s="8">
        <v>1074318</v>
      </c>
      <c r="Z5" s="2">
        <v>6.9</v>
      </c>
      <c r="AA5" s="6">
        <v>66131310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177150157</v>
      </c>
      <c r="F7" s="8">
        <v>177150157</v>
      </c>
      <c r="G7" s="8">
        <v>16352418</v>
      </c>
      <c r="H7" s="8">
        <v>15695539</v>
      </c>
      <c r="I7" s="8">
        <v>16190564</v>
      </c>
      <c r="J7" s="8">
        <v>48238521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48238521</v>
      </c>
      <c r="X7" s="8">
        <v>44436780</v>
      </c>
      <c r="Y7" s="8">
        <v>3801741</v>
      </c>
      <c r="Z7" s="2">
        <v>8.56</v>
      </c>
      <c r="AA7" s="6">
        <v>177150157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25213589</v>
      </c>
      <c r="F8" s="8">
        <v>25213589</v>
      </c>
      <c r="G8" s="8">
        <v>2684277</v>
      </c>
      <c r="H8" s="8">
        <v>2968151</v>
      </c>
      <c r="I8" s="8">
        <v>2272437</v>
      </c>
      <c r="J8" s="8">
        <v>7924865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7924865</v>
      </c>
      <c r="X8" s="8">
        <v>6354813</v>
      </c>
      <c r="Y8" s="8">
        <v>1570052</v>
      </c>
      <c r="Z8" s="2">
        <v>24.71</v>
      </c>
      <c r="AA8" s="6">
        <v>25213589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37583881</v>
      </c>
      <c r="F9" s="8">
        <v>37583881</v>
      </c>
      <c r="G9" s="8">
        <v>2194020</v>
      </c>
      <c r="H9" s="8">
        <v>1603067</v>
      </c>
      <c r="I9" s="8">
        <v>1589393</v>
      </c>
      <c r="J9" s="8">
        <v>5386480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5386480</v>
      </c>
      <c r="X9" s="8">
        <v>4191264</v>
      </c>
      <c r="Y9" s="8">
        <v>1195216</v>
      </c>
      <c r="Z9" s="2">
        <v>28.52</v>
      </c>
      <c r="AA9" s="6">
        <v>37583881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15149522</v>
      </c>
      <c r="F10" s="30">
        <v>15149522</v>
      </c>
      <c r="G10" s="30">
        <v>2003749</v>
      </c>
      <c r="H10" s="30">
        <v>1330420</v>
      </c>
      <c r="I10" s="30">
        <v>1325236</v>
      </c>
      <c r="J10" s="30">
        <v>4659405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4659405</v>
      </c>
      <c r="X10" s="30">
        <v>3306816</v>
      </c>
      <c r="Y10" s="30">
        <v>1352589</v>
      </c>
      <c r="Z10" s="31">
        <v>40.9</v>
      </c>
      <c r="AA10" s="32">
        <v>15149522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1663984</v>
      </c>
      <c r="F11" s="8">
        <v>1663984</v>
      </c>
      <c r="G11" s="8">
        <v>126070</v>
      </c>
      <c r="H11" s="8">
        <v>128351</v>
      </c>
      <c r="I11" s="8">
        <v>427647</v>
      </c>
      <c r="J11" s="8">
        <v>682068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682068</v>
      </c>
      <c r="X11" s="8">
        <v>1665393</v>
      </c>
      <c r="Y11" s="8">
        <v>-983325</v>
      </c>
      <c r="Z11" s="2">
        <v>-59.04</v>
      </c>
      <c r="AA11" s="6">
        <v>1663984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1962158</v>
      </c>
      <c r="F12" s="8">
        <v>1962158</v>
      </c>
      <c r="G12" s="8">
        <v>159074</v>
      </c>
      <c r="H12" s="8">
        <v>176846</v>
      </c>
      <c r="I12" s="8">
        <v>207094</v>
      </c>
      <c r="J12" s="8">
        <v>543014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543014</v>
      </c>
      <c r="X12" s="8">
        <v>522702</v>
      </c>
      <c r="Y12" s="8">
        <v>20312</v>
      </c>
      <c r="Z12" s="2">
        <v>3.89</v>
      </c>
      <c r="AA12" s="6">
        <v>1962158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330000</v>
      </c>
      <c r="F13" s="8">
        <v>330000</v>
      </c>
      <c r="G13" s="8">
        <v>5769</v>
      </c>
      <c r="H13" s="8">
        <v>38919</v>
      </c>
      <c r="I13" s="8">
        <v>6295</v>
      </c>
      <c r="J13" s="8">
        <v>50983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50983</v>
      </c>
      <c r="X13" s="8">
        <v>131751</v>
      </c>
      <c r="Y13" s="8">
        <v>-80768</v>
      </c>
      <c r="Z13" s="2">
        <v>-61.3</v>
      </c>
      <c r="AA13" s="6">
        <v>330000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10000000</v>
      </c>
      <c r="F14" s="8">
        <v>10000000</v>
      </c>
      <c r="G14" s="8">
        <v>1665760</v>
      </c>
      <c r="H14" s="8">
        <v>1697808</v>
      </c>
      <c r="I14" s="8">
        <v>1662049</v>
      </c>
      <c r="J14" s="8">
        <v>5025617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5025617</v>
      </c>
      <c r="X14" s="8">
        <v>2733258</v>
      </c>
      <c r="Y14" s="8">
        <v>2292359</v>
      </c>
      <c r="Z14" s="2">
        <v>83.87</v>
      </c>
      <c r="AA14" s="6">
        <v>10000000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315609</v>
      </c>
      <c r="F16" s="8">
        <v>315609</v>
      </c>
      <c r="G16" s="8">
        <v>35684</v>
      </c>
      <c r="H16" s="8">
        <v>40385</v>
      </c>
      <c r="I16" s="8">
        <v>382</v>
      </c>
      <c r="J16" s="8">
        <v>76451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76451</v>
      </c>
      <c r="X16" s="8">
        <v>260973</v>
      </c>
      <c r="Y16" s="8">
        <v>-184522</v>
      </c>
      <c r="Z16" s="2">
        <v>-70.71</v>
      </c>
      <c r="AA16" s="6">
        <v>315609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3717000</v>
      </c>
      <c r="F17" s="8">
        <v>3717000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631641</v>
      </c>
      <c r="Y17" s="8">
        <v>-631641</v>
      </c>
      <c r="Z17" s="2">
        <v>-100</v>
      </c>
      <c r="AA17" s="6">
        <v>3717000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5097600</v>
      </c>
      <c r="F18" s="8">
        <v>5097600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1276338</v>
      </c>
      <c r="Y18" s="8">
        <v>-1276338</v>
      </c>
      <c r="Z18" s="2">
        <v>-100</v>
      </c>
      <c r="AA18" s="6">
        <v>5097600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121155800</v>
      </c>
      <c r="F19" s="8">
        <v>121155800</v>
      </c>
      <c r="G19" s="8">
        <v>1600000</v>
      </c>
      <c r="H19" s="8">
        <v>39132</v>
      </c>
      <c r="I19" s="8">
        <v>46918905</v>
      </c>
      <c r="J19" s="8">
        <v>48558037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48558037</v>
      </c>
      <c r="X19" s="8">
        <v>30201702</v>
      </c>
      <c r="Y19" s="8">
        <v>18356335</v>
      </c>
      <c r="Z19" s="2">
        <v>60.78</v>
      </c>
      <c r="AA19" s="6">
        <v>121155800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1066675</v>
      </c>
      <c r="F20" s="30">
        <v>1066675</v>
      </c>
      <c r="G20" s="30">
        <v>71985</v>
      </c>
      <c r="H20" s="30">
        <v>54431</v>
      </c>
      <c r="I20" s="30">
        <v>35389</v>
      </c>
      <c r="J20" s="30">
        <v>161805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161805</v>
      </c>
      <c r="X20" s="30">
        <v>440496</v>
      </c>
      <c r="Y20" s="30">
        <v>-278691</v>
      </c>
      <c r="Z20" s="31">
        <v>-63.27</v>
      </c>
      <c r="AA20" s="32">
        <v>1066675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4010620</v>
      </c>
      <c r="F21" s="8">
        <v>4010620</v>
      </c>
      <c r="G21" s="8">
        <v>806751</v>
      </c>
      <c r="H21" s="8">
        <v>210526</v>
      </c>
      <c r="I21" s="34">
        <v>192982</v>
      </c>
      <c r="J21" s="8">
        <v>1210259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1210259</v>
      </c>
      <c r="X21" s="8">
        <v>2868750</v>
      </c>
      <c r="Y21" s="8">
        <v>-1658491</v>
      </c>
      <c r="Z21" s="2">
        <v>-57.81</v>
      </c>
      <c r="AA21" s="6">
        <v>4010620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470547905</v>
      </c>
      <c r="F22" s="39">
        <f t="shared" si="0"/>
        <v>470547905</v>
      </c>
      <c r="G22" s="39">
        <f t="shared" si="0"/>
        <v>33210354</v>
      </c>
      <c r="H22" s="39">
        <f t="shared" si="0"/>
        <v>29649234</v>
      </c>
      <c r="I22" s="39">
        <f t="shared" si="0"/>
        <v>76291810</v>
      </c>
      <c r="J22" s="39">
        <f t="shared" si="0"/>
        <v>139151398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139151398</v>
      </c>
      <c r="X22" s="39">
        <f t="shared" si="0"/>
        <v>114582252</v>
      </c>
      <c r="Y22" s="39">
        <f t="shared" si="0"/>
        <v>24569146</v>
      </c>
      <c r="Z22" s="40">
        <f>+IF(X22&lt;&gt;0,+(Y22/X22)*100,0)</f>
        <v>21.44236613537671</v>
      </c>
      <c r="AA22" s="37">
        <f>SUM(AA5:AA21)</f>
        <v>470547905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141251078</v>
      </c>
      <c r="F25" s="8">
        <v>141251078</v>
      </c>
      <c r="G25" s="8">
        <v>13247824</v>
      </c>
      <c r="H25" s="8">
        <v>11974756</v>
      </c>
      <c r="I25" s="8">
        <v>12080061</v>
      </c>
      <c r="J25" s="8">
        <v>37302641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37302641</v>
      </c>
      <c r="X25" s="8">
        <v>37979625</v>
      </c>
      <c r="Y25" s="8">
        <v>-676984</v>
      </c>
      <c r="Z25" s="2">
        <v>-1.78</v>
      </c>
      <c r="AA25" s="6">
        <v>141251078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11645061</v>
      </c>
      <c r="F26" s="8">
        <v>11645061</v>
      </c>
      <c r="G26" s="8">
        <v>887235</v>
      </c>
      <c r="H26" s="8">
        <v>889235</v>
      </c>
      <c r="I26" s="8">
        <v>889235</v>
      </c>
      <c r="J26" s="8">
        <v>2665705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2665705</v>
      </c>
      <c r="X26" s="8">
        <v>2805897</v>
      </c>
      <c r="Y26" s="8">
        <v>-140192</v>
      </c>
      <c r="Z26" s="2">
        <v>-5</v>
      </c>
      <c r="AA26" s="6">
        <v>11645061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26509708</v>
      </c>
      <c r="F27" s="8">
        <v>26509708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14985042</v>
      </c>
      <c r="Y27" s="8">
        <v>-14985042</v>
      </c>
      <c r="Z27" s="2">
        <v>-100</v>
      </c>
      <c r="AA27" s="6">
        <v>26509708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49575028</v>
      </c>
      <c r="F28" s="8">
        <v>49575028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10704696</v>
      </c>
      <c r="Y28" s="8">
        <v>-10704696</v>
      </c>
      <c r="Z28" s="2">
        <v>-100</v>
      </c>
      <c r="AA28" s="6">
        <v>49575028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5186000</v>
      </c>
      <c r="F29" s="8">
        <v>5186000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1517469</v>
      </c>
      <c r="Y29" s="8">
        <v>-1517469</v>
      </c>
      <c r="Z29" s="2">
        <v>-100</v>
      </c>
      <c r="AA29" s="6">
        <v>5186000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156252000</v>
      </c>
      <c r="F30" s="8">
        <v>156252000</v>
      </c>
      <c r="G30" s="8">
        <v>8333333</v>
      </c>
      <c r="H30" s="8">
        <v>10286251</v>
      </c>
      <c r="I30" s="8">
        <v>1228904</v>
      </c>
      <c r="J30" s="8">
        <v>19848488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19848488</v>
      </c>
      <c r="X30" s="8">
        <v>46006041</v>
      </c>
      <c r="Y30" s="8">
        <v>-26157553</v>
      </c>
      <c r="Z30" s="2">
        <v>-56.86</v>
      </c>
      <c r="AA30" s="6">
        <v>156252000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20740134</v>
      </c>
      <c r="F31" s="8">
        <v>20740134</v>
      </c>
      <c r="G31" s="8">
        <v>744559</v>
      </c>
      <c r="H31" s="8">
        <v>1481634</v>
      </c>
      <c r="I31" s="8">
        <v>2056864</v>
      </c>
      <c r="J31" s="8">
        <v>4283057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4283057</v>
      </c>
      <c r="X31" s="8">
        <v>23790</v>
      </c>
      <c r="Y31" s="8">
        <v>4259267</v>
      </c>
      <c r="Z31" s="2">
        <v>17903.6</v>
      </c>
      <c r="AA31" s="6">
        <v>20740134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28791803</v>
      </c>
      <c r="F32" s="8">
        <v>28791803</v>
      </c>
      <c r="G32" s="8">
        <v>1162275</v>
      </c>
      <c r="H32" s="8">
        <v>5556781</v>
      </c>
      <c r="I32" s="8">
        <v>3715652</v>
      </c>
      <c r="J32" s="8">
        <v>10434708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10434708</v>
      </c>
      <c r="X32" s="8">
        <v>7401222</v>
      </c>
      <c r="Y32" s="8">
        <v>3033486</v>
      </c>
      <c r="Z32" s="2">
        <v>40.99</v>
      </c>
      <c r="AA32" s="6">
        <v>28791803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69898006</v>
      </c>
      <c r="F34" s="8">
        <v>69898006</v>
      </c>
      <c r="G34" s="8">
        <v>5007207</v>
      </c>
      <c r="H34" s="8">
        <v>3015809</v>
      </c>
      <c r="I34" s="8">
        <v>3542298</v>
      </c>
      <c r="J34" s="8">
        <v>11565314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11565314</v>
      </c>
      <c r="X34" s="8">
        <v>20074893</v>
      </c>
      <c r="Y34" s="8">
        <v>-8509579</v>
      </c>
      <c r="Z34" s="2">
        <v>-42.39</v>
      </c>
      <c r="AA34" s="6">
        <v>69898006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509848818</v>
      </c>
      <c r="F36" s="39">
        <f t="shared" si="1"/>
        <v>509848818</v>
      </c>
      <c r="G36" s="39">
        <f t="shared" si="1"/>
        <v>29382433</v>
      </c>
      <c r="H36" s="39">
        <f t="shared" si="1"/>
        <v>33204466</v>
      </c>
      <c r="I36" s="39">
        <f t="shared" si="1"/>
        <v>23513014</v>
      </c>
      <c r="J36" s="39">
        <f t="shared" si="1"/>
        <v>86099913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86099913</v>
      </c>
      <c r="X36" s="39">
        <f t="shared" si="1"/>
        <v>141498675</v>
      </c>
      <c r="Y36" s="39">
        <f t="shared" si="1"/>
        <v>-55398762</v>
      </c>
      <c r="Z36" s="40">
        <f>+IF(X36&lt;&gt;0,+(Y36/X36)*100,0)</f>
        <v>-39.15143516361549</v>
      </c>
      <c r="AA36" s="37">
        <f>SUM(AA25:AA35)</f>
        <v>509848818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-39300913</v>
      </c>
      <c r="F38" s="52">
        <f t="shared" si="2"/>
        <v>-39300913</v>
      </c>
      <c r="G38" s="52">
        <f t="shared" si="2"/>
        <v>3827921</v>
      </c>
      <c r="H38" s="52">
        <f t="shared" si="2"/>
        <v>-3555232</v>
      </c>
      <c r="I38" s="52">
        <f t="shared" si="2"/>
        <v>52778796</v>
      </c>
      <c r="J38" s="52">
        <f t="shared" si="2"/>
        <v>53051485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53051485</v>
      </c>
      <c r="X38" s="52">
        <f>IF(F22=F36,0,X22-X36)</f>
        <v>-26916423</v>
      </c>
      <c r="Y38" s="52">
        <f t="shared" si="2"/>
        <v>79967908</v>
      </c>
      <c r="Z38" s="53">
        <f>+IF(X38&lt;&gt;0,+(Y38/X38)*100,0)</f>
        <v>-297.0970845568893</v>
      </c>
      <c r="AA38" s="50">
        <f>+AA22-AA36</f>
        <v>-39300913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56622200</v>
      </c>
      <c r="F39" s="8">
        <v>56622200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15413862</v>
      </c>
      <c r="Y39" s="8">
        <v>-15413862</v>
      </c>
      <c r="Z39" s="2">
        <v>-100</v>
      </c>
      <c r="AA39" s="6">
        <v>56622200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10926114</v>
      </c>
      <c r="Y41" s="55">
        <v>-10926114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17321287</v>
      </c>
      <c r="F42" s="61">
        <f t="shared" si="3"/>
        <v>17321287</v>
      </c>
      <c r="G42" s="61">
        <f t="shared" si="3"/>
        <v>3827921</v>
      </c>
      <c r="H42" s="61">
        <f t="shared" si="3"/>
        <v>-3555232</v>
      </c>
      <c r="I42" s="61">
        <f t="shared" si="3"/>
        <v>52778796</v>
      </c>
      <c r="J42" s="61">
        <f t="shared" si="3"/>
        <v>53051485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53051485</v>
      </c>
      <c r="X42" s="61">
        <f t="shared" si="3"/>
        <v>-576447</v>
      </c>
      <c r="Y42" s="61">
        <f t="shared" si="3"/>
        <v>53627932</v>
      </c>
      <c r="Z42" s="62">
        <f>+IF(X42&lt;&gt;0,+(Y42/X42)*100,0)</f>
        <v>-9303.185201761828</v>
      </c>
      <c r="AA42" s="59">
        <f>SUM(AA38:AA41)</f>
        <v>17321287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17321287</v>
      </c>
      <c r="F44" s="69">
        <f t="shared" si="4"/>
        <v>17321287</v>
      </c>
      <c r="G44" s="69">
        <f t="shared" si="4"/>
        <v>3827921</v>
      </c>
      <c r="H44" s="69">
        <f t="shared" si="4"/>
        <v>-3555232</v>
      </c>
      <c r="I44" s="69">
        <f t="shared" si="4"/>
        <v>52778796</v>
      </c>
      <c r="J44" s="69">
        <f t="shared" si="4"/>
        <v>53051485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53051485</v>
      </c>
      <c r="X44" s="69">
        <f t="shared" si="4"/>
        <v>-576447</v>
      </c>
      <c r="Y44" s="69">
        <f t="shared" si="4"/>
        <v>53627932</v>
      </c>
      <c r="Z44" s="70">
        <f>+IF(X44&lt;&gt;0,+(Y44/X44)*100,0)</f>
        <v>-9303.185201761828</v>
      </c>
      <c r="AA44" s="67">
        <f>+AA42-AA43</f>
        <v>17321287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17321287</v>
      </c>
      <c r="F46" s="61">
        <f t="shared" si="5"/>
        <v>17321287</v>
      </c>
      <c r="G46" s="61">
        <f t="shared" si="5"/>
        <v>3827921</v>
      </c>
      <c r="H46" s="61">
        <f t="shared" si="5"/>
        <v>-3555232</v>
      </c>
      <c r="I46" s="61">
        <f t="shared" si="5"/>
        <v>52778796</v>
      </c>
      <c r="J46" s="61">
        <f t="shared" si="5"/>
        <v>53051485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53051485</v>
      </c>
      <c r="X46" s="61">
        <f t="shared" si="5"/>
        <v>-576447</v>
      </c>
      <c r="Y46" s="61">
        <f t="shared" si="5"/>
        <v>53627932</v>
      </c>
      <c r="Z46" s="62">
        <f>+IF(X46&lt;&gt;0,+(Y46/X46)*100,0)</f>
        <v>-9303.185201761828</v>
      </c>
      <c r="AA46" s="59">
        <f>SUM(AA44:AA45)</f>
        <v>17321287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17321287</v>
      </c>
      <c r="F48" s="77">
        <f t="shared" si="6"/>
        <v>17321287</v>
      </c>
      <c r="G48" s="77">
        <f t="shared" si="6"/>
        <v>3827921</v>
      </c>
      <c r="H48" s="78">
        <f t="shared" si="6"/>
        <v>-3555232</v>
      </c>
      <c r="I48" s="78">
        <f t="shared" si="6"/>
        <v>52778796</v>
      </c>
      <c r="J48" s="78">
        <f t="shared" si="6"/>
        <v>53051485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53051485</v>
      </c>
      <c r="X48" s="78">
        <f t="shared" si="6"/>
        <v>-576447</v>
      </c>
      <c r="Y48" s="78">
        <f t="shared" si="6"/>
        <v>53627932</v>
      </c>
      <c r="Z48" s="79">
        <f>+IF(X48&lt;&gt;0,+(Y48/X48)*100,0)</f>
        <v>-9303.185201761828</v>
      </c>
      <c r="AA48" s="80">
        <f>SUM(AA46:AA47)</f>
        <v>17321287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92591000</v>
      </c>
      <c r="F5" s="8">
        <v>92591000</v>
      </c>
      <c r="G5" s="8">
        <v>0</v>
      </c>
      <c r="H5" s="8">
        <v>-28089</v>
      </c>
      <c r="I5" s="8">
        <v>4140689</v>
      </c>
      <c r="J5" s="8">
        <v>4112600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4112600</v>
      </c>
      <c r="X5" s="8">
        <v>64115000</v>
      </c>
      <c r="Y5" s="8">
        <v>-60002400</v>
      </c>
      <c r="Z5" s="2">
        <v>-93.59</v>
      </c>
      <c r="AA5" s="6">
        <v>92591000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37858000</v>
      </c>
      <c r="F8" s="8">
        <v>37858000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8341000</v>
      </c>
      <c r="Y8" s="8">
        <v>-8341000</v>
      </c>
      <c r="Z8" s="2">
        <v>-100</v>
      </c>
      <c r="AA8" s="6">
        <v>37858000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2620000</v>
      </c>
      <c r="F9" s="8">
        <v>2620000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644000</v>
      </c>
      <c r="Y9" s="8">
        <v>-644000</v>
      </c>
      <c r="Z9" s="2">
        <v>-100</v>
      </c>
      <c r="AA9" s="6">
        <v>2620000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5824000</v>
      </c>
      <c r="F10" s="30">
        <v>5824000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1241000</v>
      </c>
      <c r="Y10" s="30">
        <v>-1241000</v>
      </c>
      <c r="Z10" s="31">
        <v>-100</v>
      </c>
      <c r="AA10" s="32">
        <v>5824000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3710000</v>
      </c>
      <c r="F11" s="8">
        <v>3710000</v>
      </c>
      <c r="G11" s="8">
        <v>4187</v>
      </c>
      <c r="H11" s="8">
        <v>1823448</v>
      </c>
      <c r="I11" s="8">
        <v>1428469</v>
      </c>
      <c r="J11" s="8">
        <v>3256104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3256104</v>
      </c>
      <c r="X11" s="8">
        <v>840000</v>
      </c>
      <c r="Y11" s="8">
        <v>2416104</v>
      </c>
      <c r="Z11" s="2">
        <v>287.63</v>
      </c>
      <c r="AA11" s="6">
        <v>3710000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831000</v>
      </c>
      <c r="F12" s="8">
        <v>831000</v>
      </c>
      <c r="G12" s="8">
        <v>5616</v>
      </c>
      <c r="H12" s="8">
        <v>3411</v>
      </c>
      <c r="I12" s="8">
        <v>1511</v>
      </c>
      <c r="J12" s="8">
        <v>10538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10538</v>
      </c>
      <c r="X12" s="8">
        <v>184000</v>
      </c>
      <c r="Y12" s="8">
        <v>-173462</v>
      </c>
      <c r="Z12" s="2">
        <v>-94.27</v>
      </c>
      <c r="AA12" s="6">
        <v>831000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4700000</v>
      </c>
      <c r="F13" s="8">
        <v>4700000</v>
      </c>
      <c r="G13" s="8">
        <v>0</v>
      </c>
      <c r="H13" s="8">
        <v>0</v>
      </c>
      <c r="I13" s="8">
        <v>283388</v>
      </c>
      <c r="J13" s="8">
        <v>283388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283388</v>
      </c>
      <c r="X13" s="8">
        <v>1204000</v>
      </c>
      <c r="Y13" s="8">
        <v>-920612</v>
      </c>
      <c r="Z13" s="2">
        <v>-76.46</v>
      </c>
      <c r="AA13" s="6">
        <v>4700000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18000000</v>
      </c>
      <c r="F14" s="8">
        <v>18000000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4328000</v>
      </c>
      <c r="Y14" s="8">
        <v>-4328000</v>
      </c>
      <c r="Z14" s="2">
        <v>-100</v>
      </c>
      <c r="AA14" s="6">
        <v>18000000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1063000</v>
      </c>
      <c r="F16" s="8">
        <v>1063000</v>
      </c>
      <c r="G16" s="8">
        <v>22950</v>
      </c>
      <c r="H16" s="8">
        <v>0</v>
      </c>
      <c r="I16" s="8">
        <v>0</v>
      </c>
      <c r="J16" s="8">
        <v>22950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22950</v>
      </c>
      <c r="X16" s="8">
        <v>230000</v>
      </c>
      <c r="Y16" s="8">
        <v>-207050</v>
      </c>
      <c r="Z16" s="2">
        <v>-90.02</v>
      </c>
      <c r="AA16" s="6">
        <v>1063000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15317000</v>
      </c>
      <c r="F17" s="8">
        <v>15317000</v>
      </c>
      <c r="G17" s="8">
        <v>0</v>
      </c>
      <c r="H17" s="8">
        <v>0</v>
      </c>
      <c r="I17" s="8">
        <v>1208032</v>
      </c>
      <c r="J17" s="8">
        <v>1208032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1208032</v>
      </c>
      <c r="X17" s="8">
        <v>2993000</v>
      </c>
      <c r="Y17" s="8">
        <v>-1784968</v>
      </c>
      <c r="Z17" s="2">
        <v>-59.64</v>
      </c>
      <c r="AA17" s="6">
        <v>15317000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8268000</v>
      </c>
      <c r="F18" s="8">
        <v>8268000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1897000</v>
      </c>
      <c r="Y18" s="8">
        <v>-1897000</v>
      </c>
      <c r="Z18" s="2">
        <v>-100</v>
      </c>
      <c r="AA18" s="6">
        <v>8268000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557367000</v>
      </c>
      <c r="F19" s="8">
        <v>557367000</v>
      </c>
      <c r="G19" s="8">
        <v>217365000</v>
      </c>
      <c r="H19" s="8">
        <v>1811000</v>
      </c>
      <c r="I19" s="8">
        <v>0</v>
      </c>
      <c r="J19" s="8">
        <v>219176000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219176000</v>
      </c>
      <c r="X19" s="8">
        <v>202500000</v>
      </c>
      <c r="Y19" s="8">
        <v>16676000</v>
      </c>
      <c r="Z19" s="2">
        <v>8.24</v>
      </c>
      <c r="AA19" s="6">
        <v>557367000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4250000</v>
      </c>
      <c r="F20" s="30">
        <v>4250000</v>
      </c>
      <c r="G20" s="30">
        <v>69646</v>
      </c>
      <c r="H20" s="30">
        <v>29550</v>
      </c>
      <c r="I20" s="30">
        <v>28925</v>
      </c>
      <c r="J20" s="30">
        <v>128121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128121</v>
      </c>
      <c r="X20" s="30">
        <v>824000</v>
      </c>
      <c r="Y20" s="30">
        <v>-695879</v>
      </c>
      <c r="Z20" s="31">
        <v>-84.45</v>
      </c>
      <c r="AA20" s="32">
        <v>4250000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400000</v>
      </c>
      <c r="F21" s="8">
        <v>400000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400000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752799000</v>
      </c>
      <c r="F22" s="39">
        <f t="shared" si="0"/>
        <v>752799000</v>
      </c>
      <c r="G22" s="39">
        <f t="shared" si="0"/>
        <v>217467399</v>
      </c>
      <c r="H22" s="39">
        <f t="shared" si="0"/>
        <v>3639320</v>
      </c>
      <c r="I22" s="39">
        <f t="shared" si="0"/>
        <v>7091014</v>
      </c>
      <c r="J22" s="39">
        <f t="shared" si="0"/>
        <v>228197733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228197733</v>
      </c>
      <c r="X22" s="39">
        <f t="shared" si="0"/>
        <v>289341000</v>
      </c>
      <c r="Y22" s="39">
        <f t="shared" si="0"/>
        <v>-61143267</v>
      </c>
      <c r="Z22" s="40">
        <f>+IF(X22&lt;&gt;0,+(Y22/X22)*100,0)</f>
        <v>-21.131905606187853</v>
      </c>
      <c r="AA22" s="37">
        <f>SUM(AA5:AA21)</f>
        <v>752799000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216774000</v>
      </c>
      <c r="F25" s="8">
        <v>216774000</v>
      </c>
      <c r="G25" s="8">
        <v>20198964</v>
      </c>
      <c r="H25" s="8">
        <v>21017046</v>
      </c>
      <c r="I25" s="8">
        <v>21581000</v>
      </c>
      <c r="J25" s="8">
        <v>62797010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62797010</v>
      </c>
      <c r="X25" s="8">
        <v>51588000</v>
      </c>
      <c r="Y25" s="8">
        <v>11209010</v>
      </c>
      <c r="Z25" s="2">
        <v>21.73</v>
      </c>
      <c r="AA25" s="6">
        <v>216774000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25088000</v>
      </c>
      <c r="F26" s="8">
        <v>25088000</v>
      </c>
      <c r="G26" s="8">
        <v>1864503</v>
      </c>
      <c r="H26" s="8">
        <v>1835267</v>
      </c>
      <c r="I26" s="8">
        <v>1821000</v>
      </c>
      <c r="J26" s="8">
        <v>5520770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5520770</v>
      </c>
      <c r="X26" s="8">
        <v>6207000</v>
      </c>
      <c r="Y26" s="8">
        <v>-686230</v>
      </c>
      <c r="Z26" s="2">
        <v>-11.06</v>
      </c>
      <c r="AA26" s="6">
        <v>25088000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101000000</v>
      </c>
      <c r="F27" s="8">
        <v>101000000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28749999</v>
      </c>
      <c r="Y27" s="8">
        <v>-28749999</v>
      </c>
      <c r="Z27" s="2">
        <v>-100</v>
      </c>
      <c r="AA27" s="6">
        <v>101000000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41150000</v>
      </c>
      <c r="F28" s="8">
        <v>41150000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10395000</v>
      </c>
      <c r="Y28" s="8">
        <v>-10395000</v>
      </c>
      <c r="Z28" s="2">
        <v>-100</v>
      </c>
      <c r="AA28" s="6">
        <v>41150000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525000</v>
      </c>
      <c r="F29" s="8">
        <v>525000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111000</v>
      </c>
      <c r="Y29" s="8">
        <v>-111000</v>
      </c>
      <c r="Z29" s="2">
        <v>-100</v>
      </c>
      <c r="AA29" s="6">
        <v>525000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124200000</v>
      </c>
      <c r="F30" s="8">
        <v>124200000</v>
      </c>
      <c r="G30" s="8">
        <v>0</v>
      </c>
      <c r="H30" s="8">
        <v>0</v>
      </c>
      <c r="I30" s="8">
        <v>9900000</v>
      </c>
      <c r="J30" s="8">
        <v>9900000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9900000</v>
      </c>
      <c r="X30" s="8">
        <v>30000000</v>
      </c>
      <c r="Y30" s="8">
        <v>-20100000</v>
      </c>
      <c r="Z30" s="2">
        <v>-67</v>
      </c>
      <c r="AA30" s="6">
        <v>124200000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56431800</v>
      </c>
      <c r="F31" s="8">
        <v>56431800</v>
      </c>
      <c r="G31" s="8">
        <v>11967</v>
      </c>
      <c r="H31" s="8">
        <v>9946</v>
      </c>
      <c r="I31" s="8">
        <v>6916</v>
      </c>
      <c r="J31" s="8">
        <v>28829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28829</v>
      </c>
      <c r="X31" s="8">
        <v>10250000</v>
      </c>
      <c r="Y31" s="8">
        <v>-10221171</v>
      </c>
      <c r="Z31" s="2">
        <v>-99.72</v>
      </c>
      <c r="AA31" s="6">
        <v>56431800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36410400</v>
      </c>
      <c r="F32" s="8">
        <v>36410400</v>
      </c>
      <c r="G32" s="8">
        <v>1889821</v>
      </c>
      <c r="H32" s="8">
        <v>4435490</v>
      </c>
      <c r="I32" s="8">
        <v>3455888</v>
      </c>
      <c r="J32" s="8">
        <v>9781199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9781199</v>
      </c>
      <c r="X32" s="8">
        <v>8700000</v>
      </c>
      <c r="Y32" s="8">
        <v>1081199</v>
      </c>
      <c r="Z32" s="2">
        <v>12.43</v>
      </c>
      <c r="AA32" s="6">
        <v>36410400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31451000</v>
      </c>
      <c r="F33" s="8">
        <v>31451000</v>
      </c>
      <c r="G33" s="8">
        <v>92700</v>
      </c>
      <c r="H33" s="8">
        <v>334772</v>
      </c>
      <c r="I33" s="8">
        <v>1505642</v>
      </c>
      <c r="J33" s="8">
        <v>1933114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1933114</v>
      </c>
      <c r="X33" s="8">
        <v>8148000</v>
      </c>
      <c r="Y33" s="8">
        <v>-6214886</v>
      </c>
      <c r="Z33" s="2">
        <v>-76.27</v>
      </c>
      <c r="AA33" s="6">
        <v>31451000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76895200</v>
      </c>
      <c r="F34" s="8">
        <v>76895200</v>
      </c>
      <c r="G34" s="8">
        <v>9228448</v>
      </c>
      <c r="H34" s="8">
        <v>4929350</v>
      </c>
      <c r="I34" s="8">
        <v>3552660</v>
      </c>
      <c r="J34" s="8">
        <v>17710458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17710458</v>
      </c>
      <c r="X34" s="8">
        <v>17782000</v>
      </c>
      <c r="Y34" s="8">
        <v>-71542</v>
      </c>
      <c r="Z34" s="2">
        <v>-0.4</v>
      </c>
      <c r="AA34" s="6">
        <v>76895200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709925400</v>
      </c>
      <c r="F36" s="39">
        <f t="shared" si="1"/>
        <v>709925400</v>
      </c>
      <c r="G36" s="39">
        <f t="shared" si="1"/>
        <v>33286403</v>
      </c>
      <c r="H36" s="39">
        <f t="shared" si="1"/>
        <v>32561871</v>
      </c>
      <c r="I36" s="39">
        <f t="shared" si="1"/>
        <v>41823106</v>
      </c>
      <c r="J36" s="39">
        <f t="shared" si="1"/>
        <v>107671380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107671380</v>
      </c>
      <c r="X36" s="39">
        <f t="shared" si="1"/>
        <v>171930999</v>
      </c>
      <c r="Y36" s="39">
        <f t="shared" si="1"/>
        <v>-64259619</v>
      </c>
      <c r="Z36" s="40">
        <f>+IF(X36&lt;&gt;0,+(Y36/X36)*100,0)</f>
        <v>-37.37523737647799</v>
      </c>
      <c r="AA36" s="37">
        <f>SUM(AA25:AA35)</f>
        <v>709925400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42873600</v>
      </c>
      <c r="F38" s="52">
        <f t="shared" si="2"/>
        <v>42873600</v>
      </c>
      <c r="G38" s="52">
        <f t="shared" si="2"/>
        <v>184180996</v>
      </c>
      <c r="H38" s="52">
        <f t="shared" si="2"/>
        <v>-28922551</v>
      </c>
      <c r="I38" s="52">
        <f t="shared" si="2"/>
        <v>-34732092</v>
      </c>
      <c r="J38" s="52">
        <f t="shared" si="2"/>
        <v>120526353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120526353</v>
      </c>
      <c r="X38" s="52">
        <f>IF(F22=F36,0,X22-X36)</f>
        <v>117410001</v>
      </c>
      <c r="Y38" s="52">
        <f t="shared" si="2"/>
        <v>3116352</v>
      </c>
      <c r="Z38" s="53">
        <f>+IF(X38&lt;&gt;0,+(Y38/X38)*100,0)</f>
        <v>2.654247486123435</v>
      </c>
      <c r="AA38" s="50">
        <f>+AA22-AA36</f>
        <v>42873600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396231000</v>
      </c>
      <c r="F39" s="8">
        <v>396231000</v>
      </c>
      <c r="G39" s="8">
        <v>201100000</v>
      </c>
      <c r="H39" s="8">
        <v>0</v>
      </c>
      <c r="I39" s="8">
        <v>0</v>
      </c>
      <c r="J39" s="8">
        <v>201100000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201100000</v>
      </c>
      <c r="X39" s="8">
        <v>183000000</v>
      </c>
      <c r="Y39" s="8">
        <v>18100000</v>
      </c>
      <c r="Z39" s="2">
        <v>9.89</v>
      </c>
      <c r="AA39" s="6">
        <v>396231000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439104600</v>
      </c>
      <c r="F42" s="61">
        <f t="shared" si="3"/>
        <v>439104600</v>
      </c>
      <c r="G42" s="61">
        <f t="shared" si="3"/>
        <v>385280996</v>
      </c>
      <c r="H42" s="61">
        <f t="shared" si="3"/>
        <v>-28922551</v>
      </c>
      <c r="I42" s="61">
        <f t="shared" si="3"/>
        <v>-34732092</v>
      </c>
      <c r="J42" s="61">
        <f t="shared" si="3"/>
        <v>321626353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321626353</v>
      </c>
      <c r="X42" s="61">
        <f t="shared" si="3"/>
        <v>300410001</v>
      </c>
      <c r="Y42" s="61">
        <f t="shared" si="3"/>
        <v>21216352</v>
      </c>
      <c r="Z42" s="62">
        <f>+IF(X42&lt;&gt;0,+(Y42/X42)*100,0)</f>
        <v>7.062465273917429</v>
      </c>
      <c r="AA42" s="59">
        <f>SUM(AA38:AA41)</f>
        <v>439104600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439104600</v>
      </c>
      <c r="F44" s="69">
        <f t="shared" si="4"/>
        <v>439104600</v>
      </c>
      <c r="G44" s="69">
        <f t="shared" si="4"/>
        <v>385280996</v>
      </c>
      <c r="H44" s="69">
        <f t="shared" si="4"/>
        <v>-28922551</v>
      </c>
      <c r="I44" s="69">
        <f t="shared" si="4"/>
        <v>-34732092</v>
      </c>
      <c r="J44" s="69">
        <f t="shared" si="4"/>
        <v>321626353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321626353</v>
      </c>
      <c r="X44" s="69">
        <f t="shared" si="4"/>
        <v>300410001</v>
      </c>
      <c r="Y44" s="69">
        <f t="shared" si="4"/>
        <v>21216352</v>
      </c>
      <c r="Z44" s="70">
        <f>+IF(X44&lt;&gt;0,+(Y44/X44)*100,0)</f>
        <v>7.062465273917429</v>
      </c>
      <c r="AA44" s="67">
        <f>+AA42-AA43</f>
        <v>439104600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439104600</v>
      </c>
      <c r="F46" s="61">
        <f t="shared" si="5"/>
        <v>439104600</v>
      </c>
      <c r="G46" s="61">
        <f t="shared" si="5"/>
        <v>385280996</v>
      </c>
      <c r="H46" s="61">
        <f t="shared" si="5"/>
        <v>-28922551</v>
      </c>
      <c r="I46" s="61">
        <f t="shared" si="5"/>
        <v>-34732092</v>
      </c>
      <c r="J46" s="61">
        <f t="shared" si="5"/>
        <v>321626353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321626353</v>
      </c>
      <c r="X46" s="61">
        <f t="shared" si="5"/>
        <v>300410001</v>
      </c>
      <c r="Y46" s="61">
        <f t="shared" si="5"/>
        <v>21216352</v>
      </c>
      <c r="Z46" s="62">
        <f>+IF(X46&lt;&gt;0,+(Y46/X46)*100,0)</f>
        <v>7.062465273917429</v>
      </c>
      <c r="AA46" s="59">
        <f>SUM(AA44:AA45)</f>
        <v>439104600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439104600</v>
      </c>
      <c r="F48" s="77">
        <f t="shared" si="6"/>
        <v>439104600</v>
      </c>
      <c r="G48" s="77">
        <f t="shared" si="6"/>
        <v>385280996</v>
      </c>
      <c r="H48" s="78">
        <f t="shared" si="6"/>
        <v>-28922551</v>
      </c>
      <c r="I48" s="78">
        <f t="shared" si="6"/>
        <v>-34732092</v>
      </c>
      <c r="J48" s="78">
        <f t="shared" si="6"/>
        <v>321626353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321626353</v>
      </c>
      <c r="X48" s="78">
        <f t="shared" si="6"/>
        <v>300410001</v>
      </c>
      <c r="Y48" s="78">
        <f t="shared" si="6"/>
        <v>21216352</v>
      </c>
      <c r="Z48" s="79">
        <f>+IF(X48&lt;&gt;0,+(Y48/X48)*100,0)</f>
        <v>7.062465273917429</v>
      </c>
      <c r="AA48" s="80">
        <f>SUM(AA46:AA47)</f>
        <v>439104600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245440</v>
      </c>
      <c r="F12" s="8">
        <v>245440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61359</v>
      </c>
      <c r="Y12" s="8">
        <v>-61359</v>
      </c>
      <c r="Z12" s="2">
        <v>-100</v>
      </c>
      <c r="AA12" s="6">
        <v>245440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2800000</v>
      </c>
      <c r="F13" s="8">
        <v>2800000</v>
      </c>
      <c r="G13" s="8">
        <v>313223</v>
      </c>
      <c r="H13" s="8">
        <v>423954</v>
      </c>
      <c r="I13" s="8">
        <v>365252</v>
      </c>
      <c r="J13" s="8">
        <v>1102429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1102429</v>
      </c>
      <c r="X13" s="8">
        <v>699999</v>
      </c>
      <c r="Y13" s="8">
        <v>402430</v>
      </c>
      <c r="Z13" s="2">
        <v>57.49</v>
      </c>
      <c r="AA13" s="6">
        <v>2800000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202112000</v>
      </c>
      <c r="F19" s="8">
        <v>202112000</v>
      </c>
      <c r="G19" s="8">
        <v>80539000</v>
      </c>
      <c r="H19" s="8">
        <v>0</v>
      </c>
      <c r="I19" s="8">
        <v>0</v>
      </c>
      <c r="J19" s="8">
        <v>80539000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80539000</v>
      </c>
      <c r="X19" s="8">
        <v>90950400</v>
      </c>
      <c r="Y19" s="8">
        <v>-10411400</v>
      </c>
      <c r="Z19" s="2">
        <v>-11.45</v>
      </c>
      <c r="AA19" s="6">
        <v>202112000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3050000</v>
      </c>
      <c r="F20" s="30">
        <v>3050000</v>
      </c>
      <c r="G20" s="30">
        <v>29098</v>
      </c>
      <c r="H20" s="30">
        <v>28960</v>
      </c>
      <c r="I20" s="30">
        <v>105436</v>
      </c>
      <c r="J20" s="30">
        <v>163494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163494</v>
      </c>
      <c r="X20" s="30">
        <v>0</v>
      </c>
      <c r="Y20" s="30">
        <v>163494</v>
      </c>
      <c r="Z20" s="31">
        <v>0</v>
      </c>
      <c r="AA20" s="32">
        <v>3050000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208207440</v>
      </c>
      <c r="F22" s="39">
        <f t="shared" si="0"/>
        <v>208207440</v>
      </c>
      <c r="G22" s="39">
        <f t="shared" si="0"/>
        <v>80881321</v>
      </c>
      <c r="H22" s="39">
        <f t="shared" si="0"/>
        <v>452914</v>
      </c>
      <c r="I22" s="39">
        <f t="shared" si="0"/>
        <v>470688</v>
      </c>
      <c r="J22" s="39">
        <f t="shared" si="0"/>
        <v>81804923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81804923</v>
      </c>
      <c r="X22" s="39">
        <f t="shared" si="0"/>
        <v>91711758</v>
      </c>
      <c r="Y22" s="39">
        <f t="shared" si="0"/>
        <v>-9906835</v>
      </c>
      <c r="Z22" s="40">
        <f>+IF(X22&lt;&gt;0,+(Y22/X22)*100,0)</f>
        <v>-10.80214273070635</v>
      </c>
      <c r="AA22" s="37">
        <f>SUM(AA5:AA21)</f>
        <v>208207440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88453305</v>
      </c>
      <c r="F25" s="8">
        <v>88453305</v>
      </c>
      <c r="G25" s="8">
        <v>5807735</v>
      </c>
      <c r="H25" s="8">
        <v>6048790</v>
      </c>
      <c r="I25" s="8">
        <v>6038461</v>
      </c>
      <c r="J25" s="8">
        <v>17894986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17894986</v>
      </c>
      <c r="X25" s="8">
        <v>21292467</v>
      </c>
      <c r="Y25" s="8">
        <v>-3397481</v>
      </c>
      <c r="Z25" s="2">
        <v>-15.96</v>
      </c>
      <c r="AA25" s="6">
        <v>88453305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13643000</v>
      </c>
      <c r="F26" s="8">
        <v>13643000</v>
      </c>
      <c r="G26" s="8">
        <v>1059766</v>
      </c>
      <c r="H26" s="8">
        <v>1068081</v>
      </c>
      <c r="I26" s="8">
        <v>1075065</v>
      </c>
      <c r="J26" s="8">
        <v>3202912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3202912</v>
      </c>
      <c r="X26" s="8">
        <v>3410874</v>
      </c>
      <c r="Y26" s="8">
        <v>-207962</v>
      </c>
      <c r="Z26" s="2">
        <v>-6.1</v>
      </c>
      <c r="AA26" s="6">
        <v>13643000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15000000</v>
      </c>
      <c r="F28" s="8">
        <v>15000000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3750000</v>
      </c>
      <c r="Y28" s="8">
        <v>-3750000</v>
      </c>
      <c r="Z28" s="2">
        <v>-100</v>
      </c>
      <c r="AA28" s="6">
        <v>15000000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22412000</v>
      </c>
      <c r="F29" s="8">
        <v>22412000</v>
      </c>
      <c r="G29" s="8">
        <v>0</v>
      </c>
      <c r="H29" s="8">
        <v>493</v>
      </c>
      <c r="I29" s="8">
        <v>876</v>
      </c>
      <c r="J29" s="8">
        <v>1369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1369</v>
      </c>
      <c r="X29" s="8">
        <v>0</v>
      </c>
      <c r="Y29" s="8">
        <v>1369</v>
      </c>
      <c r="Z29" s="2">
        <v>0</v>
      </c>
      <c r="AA29" s="6">
        <v>22412000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2200000</v>
      </c>
      <c r="F32" s="8">
        <v>2200000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575001</v>
      </c>
      <c r="Y32" s="8">
        <v>-575001</v>
      </c>
      <c r="Z32" s="2">
        <v>-100</v>
      </c>
      <c r="AA32" s="6">
        <v>2200000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60897437</v>
      </c>
      <c r="F34" s="8">
        <v>60897437</v>
      </c>
      <c r="G34" s="8">
        <v>3729907</v>
      </c>
      <c r="H34" s="8">
        <v>3783132</v>
      </c>
      <c r="I34" s="8">
        <v>3999039</v>
      </c>
      <c r="J34" s="8">
        <v>11512078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11512078</v>
      </c>
      <c r="X34" s="8">
        <v>15183000</v>
      </c>
      <c r="Y34" s="8">
        <v>-3670922</v>
      </c>
      <c r="Z34" s="2">
        <v>-24.18</v>
      </c>
      <c r="AA34" s="6">
        <v>60897437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202605742</v>
      </c>
      <c r="F36" s="39">
        <f t="shared" si="1"/>
        <v>202605742</v>
      </c>
      <c r="G36" s="39">
        <f t="shared" si="1"/>
        <v>10597408</v>
      </c>
      <c r="H36" s="39">
        <f t="shared" si="1"/>
        <v>10900496</v>
      </c>
      <c r="I36" s="39">
        <f t="shared" si="1"/>
        <v>11113441</v>
      </c>
      <c r="J36" s="39">
        <f t="shared" si="1"/>
        <v>32611345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32611345</v>
      </c>
      <c r="X36" s="39">
        <f t="shared" si="1"/>
        <v>44211342</v>
      </c>
      <c r="Y36" s="39">
        <f t="shared" si="1"/>
        <v>-11599997</v>
      </c>
      <c r="Z36" s="40">
        <f>+IF(X36&lt;&gt;0,+(Y36/X36)*100,0)</f>
        <v>-26.237604368580353</v>
      </c>
      <c r="AA36" s="37">
        <f>SUM(AA25:AA35)</f>
        <v>202605742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5601698</v>
      </c>
      <c r="F38" s="52">
        <f t="shared" si="2"/>
        <v>5601698</v>
      </c>
      <c r="G38" s="52">
        <f t="shared" si="2"/>
        <v>70283913</v>
      </c>
      <c r="H38" s="52">
        <f t="shared" si="2"/>
        <v>-10447582</v>
      </c>
      <c r="I38" s="52">
        <f t="shared" si="2"/>
        <v>-10642753</v>
      </c>
      <c r="J38" s="52">
        <f t="shared" si="2"/>
        <v>49193578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49193578</v>
      </c>
      <c r="X38" s="52">
        <f>IF(F22=F36,0,X22-X36)</f>
        <v>47500416</v>
      </c>
      <c r="Y38" s="52">
        <f t="shared" si="2"/>
        <v>1693162</v>
      </c>
      <c r="Z38" s="53">
        <f>+IF(X38&lt;&gt;0,+(Y38/X38)*100,0)</f>
        <v>3.5645203612532574</v>
      </c>
      <c r="AA38" s="50">
        <f>+AA22-AA36</f>
        <v>5601698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53180000</v>
      </c>
      <c r="F39" s="8">
        <v>53180000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13294998</v>
      </c>
      <c r="Y39" s="8">
        <v>-13294998</v>
      </c>
      <c r="Z39" s="2">
        <v>-100</v>
      </c>
      <c r="AA39" s="6">
        <v>53180000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58781698</v>
      </c>
      <c r="F42" s="61">
        <f t="shared" si="3"/>
        <v>58781698</v>
      </c>
      <c r="G42" s="61">
        <f t="shared" si="3"/>
        <v>70283913</v>
      </c>
      <c r="H42" s="61">
        <f t="shared" si="3"/>
        <v>-10447582</v>
      </c>
      <c r="I42" s="61">
        <f t="shared" si="3"/>
        <v>-10642753</v>
      </c>
      <c r="J42" s="61">
        <f t="shared" si="3"/>
        <v>49193578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49193578</v>
      </c>
      <c r="X42" s="61">
        <f t="shared" si="3"/>
        <v>60795414</v>
      </c>
      <c r="Y42" s="61">
        <f t="shared" si="3"/>
        <v>-11601836</v>
      </c>
      <c r="Z42" s="62">
        <f>+IF(X42&lt;&gt;0,+(Y42/X42)*100,0)</f>
        <v>-19.083406521419526</v>
      </c>
      <c r="AA42" s="59">
        <f>SUM(AA38:AA41)</f>
        <v>58781698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58781698</v>
      </c>
      <c r="F44" s="69">
        <f t="shared" si="4"/>
        <v>58781698</v>
      </c>
      <c r="G44" s="69">
        <f t="shared" si="4"/>
        <v>70283913</v>
      </c>
      <c r="H44" s="69">
        <f t="shared" si="4"/>
        <v>-10447582</v>
      </c>
      <c r="I44" s="69">
        <f t="shared" si="4"/>
        <v>-10642753</v>
      </c>
      <c r="J44" s="69">
        <f t="shared" si="4"/>
        <v>49193578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49193578</v>
      </c>
      <c r="X44" s="69">
        <f t="shared" si="4"/>
        <v>60795414</v>
      </c>
      <c r="Y44" s="69">
        <f t="shared" si="4"/>
        <v>-11601836</v>
      </c>
      <c r="Z44" s="70">
        <f>+IF(X44&lt;&gt;0,+(Y44/X44)*100,0)</f>
        <v>-19.083406521419526</v>
      </c>
      <c r="AA44" s="67">
        <f>+AA42-AA43</f>
        <v>58781698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58781698</v>
      </c>
      <c r="F46" s="61">
        <f t="shared" si="5"/>
        <v>58781698</v>
      </c>
      <c r="G46" s="61">
        <f t="shared" si="5"/>
        <v>70283913</v>
      </c>
      <c r="H46" s="61">
        <f t="shared" si="5"/>
        <v>-10447582</v>
      </c>
      <c r="I46" s="61">
        <f t="shared" si="5"/>
        <v>-10642753</v>
      </c>
      <c r="J46" s="61">
        <f t="shared" si="5"/>
        <v>49193578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49193578</v>
      </c>
      <c r="X46" s="61">
        <f t="shared" si="5"/>
        <v>60795414</v>
      </c>
      <c r="Y46" s="61">
        <f t="shared" si="5"/>
        <v>-11601836</v>
      </c>
      <c r="Z46" s="62">
        <f>+IF(X46&lt;&gt;0,+(Y46/X46)*100,0)</f>
        <v>-19.083406521419526</v>
      </c>
      <c r="AA46" s="59">
        <f>SUM(AA44:AA45)</f>
        <v>58781698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58781698</v>
      </c>
      <c r="F48" s="77">
        <f t="shared" si="6"/>
        <v>58781698</v>
      </c>
      <c r="G48" s="77">
        <f t="shared" si="6"/>
        <v>70283913</v>
      </c>
      <c r="H48" s="78">
        <f t="shared" si="6"/>
        <v>-10447582</v>
      </c>
      <c r="I48" s="78">
        <f t="shared" si="6"/>
        <v>-10642753</v>
      </c>
      <c r="J48" s="78">
        <f t="shared" si="6"/>
        <v>49193578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49193578</v>
      </c>
      <c r="X48" s="78">
        <f t="shared" si="6"/>
        <v>60795414</v>
      </c>
      <c r="Y48" s="78">
        <f t="shared" si="6"/>
        <v>-11601836</v>
      </c>
      <c r="Z48" s="79">
        <f>+IF(X48&lt;&gt;0,+(Y48/X48)*100,0)</f>
        <v>-19.083406521419526</v>
      </c>
      <c r="AA48" s="80">
        <f>SUM(AA46:AA47)</f>
        <v>58781698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634492283</v>
      </c>
      <c r="D5" s="6">
        <v>0</v>
      </c>
      <c r="E5" s="7">
        <v>1673888698</v>
      </c>
      <c r="F5" s="8">
        <v>1673888698</v>
      </c>
      <c r="G5" s="8">
        <v>203799136</v>
      </c>
      <c r="H5" s="8">
        <v>191392748</v>
      </c>
      <c r="I5" s="8">
        <v>138057767</v>
      </c>
      <c r="J5" s="8">
        <v>533249651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533249651</v>
      </c>
      <c r="X5" s="8">
        <v>449336168</v>
      </c>
      <c r="Y5" s="8">
        <v>83913483</v>
      </c>
      <c r="Z5" s="2">
        <v>18.67</v>
      </c>
      <c r="AA5" s="6">
        <v>1673888698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31935</v>
      </c>
      <c r="I6" s="8">
        <v>116246</v>
      </c>
      <c r="J6" s="8">
        <v>148181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148181</v>
      </c>
      <c r="X6" s="8">
        <v>0</v>
      </c>
      <c r="Y6" s="8">
        <v>148181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1318287531</v>
      </c>
      <c r="D7" s="6">
        <v>0</v>
      </c>
      <c r="E7" s="7">
        <v>3388002893</v>
      </c>
      <c r="F7" s="8">
        <v>3388002893</v>
      </c>
      <c r="G7" s="8">
        <v>265608574</v>
      </c>
      <c r="H7" s="8">
        <v>276770563</v>
      </c>
      <c r="I7" s="8">
        <v>253615014</v>
      </c>
      <c r="J7" s="8">
        <v>795994151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795994151</v>
      </c>
      <c r="X7" s="8">
        <v>872274682</v>
      </c>
      <c r="Y7" s="8">
        <v>-76280531</v>
      </c>
      <c r="Z7" s="2">
        <v>-8.75</v>
      </c>
      <c r="AA7" s="6">
        <v>3388002893</v>
      </c>
    </row>
    <row r="8" spans="1:27" ht="13.5">
      <c r="A8" s="29" t="s">
        <v>35</v>
      </c>
      <c r="B8" s="28"/>
      <c r="C8" s="6">
        <v>616666786</v>
      </c>
      <c r="D8" s="6">
        <v>0</v>
      </c>
      <c r="E8" s="7">
        <v>1005508304</v>
      </c>
      <c r="F8" s="8">
        <v>1005508304</v>
      </c>
      <c r="G8" s="8">
        <v>78138821</v>
      </c>
      <c r="H8" s="8">
        <v>47359774</v>
      </c>
      <c r="I8" s="8">
        <v>81319206</v>
      </c>
      <c r="J8" s="8">
        <v>206817801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206817801</v>
      </c>
      <c r="X8" s="8">
        <v>255504362</v>
      </c>
      <c r="Y8" s="8">
        <v>-48686561</v>
      </c>
      <c r="Z8" s="2">
        <v>-19.06</v>
      </c>
      <c r="AA8" s="6">
        <v>1005508304</v>
      </c>
    </row>
    <row r="9" spans="1:27" ht="13.5">
      <c r="A9" s="29" t="s">
        <v>36</v>
      </c>
      <c r="B9" s="28"/>
      <c r="C9" s="6">
        <v>207522671</v>
      </c>
      <c r="D9" s="6">
        <v>0</v>
      </c>
      <c r="E9" s="7">
        <v>415608906</v>
      </c>
      <c r="F9" s="8">
        <v>415608906</v>
      </c>
      <c r="G9" s="8">
        <v>33425083</v>
      </c>
      <c r="H9" s="8">
        <v>33023117</v>
      </c>
      <c r="I9" s="8">
        <v>32906811</v>
      </c>
      <c r="J9" s="8">
        <v>99355011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99355011</v>
      </c>
      <c r="X9" s="8">
        <v>99386208</v>
      </c>
      <c r="Y9" s="8">
        <v>-31197</v>
      </c>
      <c r="Z9" s="2">
        <v>-0.03</v>
      </c>
      <c r="AA9" s="6">
        <v>415608906</v>
      </c>
    </row>
    <row r="10" spans="1:27" ht="13.5">
      <c r="A10" s="29" t="s">
        <v>37</v>
      </c>
      <c r="B10" s="28"/>
      <c r="C10" s="6">
        <v>168574997</v>
      </c>
      <c r="D10" s="6">
        <v>0</v>
      </c>
      <c r="E10" s="7">
        <v>408417013</v>
      </c>
      <c r="F10" s="30">
        <v>408417013</v>
      </c>
      <c r="G10" s="30">
        <v>38125634</v>
      </c>
      <c r="H10" s="30">
        <v>35642655</v>
      </c>
      <c r="I10" s="30">
        <v>35075609</v>
      </c>
      <c r="J10" s="30">
        <v>108843898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108843898</v>
      </c>
      <c r="X10" s="30">
        <v>99960591</v>
      </c>
      <c r="Y10" s="30">
        <v>8883307</v>
      </c>
      <c r="Z10" s="31">
        <v>8.89</v>
      </c>
      <c r="AA10" s="32">
        <v>408417013</v>
      </c>
    </row>
    <row r="11" spans="1:27" ht="13.5">
      <c r="A11" s="29" t="s">
        <v>38</v>
      </c>
      <c r="B11" s="33"/>
      <c r="C11" s="6">
        <v>31065645</v>
      </c>
      <c r="D11" s="6">
        <v>0</v>
      </c>
      <c r="E11" s="7">
        <v>27561427</v>
      </c>
      <c r="F11" s="8">
        <v>27561427</v>
      </c>
      <c r="G11" s="8">
        <v>166151</v>
      </c>
      <c r="H11" s="8">
        <v>2078636</v>
      </c>
      <c r="I11" s="8">
        <v>2090980</v>
      </c>
      <c r="J11" s="8">
        <v>4335767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4335767</v>
      </c>
      <c r="X11" s="8">
        <v>7492185</v>
      </c>
      <c r="Y11" s="8">
        <v>-3156418</v>
      </c>
      <c r="Z11" s="2">
        <v>-42.13</v>
      </c>
      <c r="AA11" s="6">
        <v>27561427</v>
      </c>
    </row>
    <row r="12" spans="1:27" ht="13.5">
      <c r="A12" s="29" t="s">
        <v>39</v>
      </c>
      <c r="B12" s="33"/>
      <c r="C12" s="6">
        <v>18335097</v>
      </c>
      <c r="D12" s="6">
        <v>0</v>
      </c>
      <c r="E12" s="7">
        <v>82270094</v>
      </c>
      <c r="F12" s="8">
        <v>82270094</v>
      </c>
      <c r="G12" s="8">
        <v>7543690</v>
      </c>
      <c r="H12" s="8">
        <v>5570783</v>
      </c>
      <c r="I12" s="8">
        <v>6528256</v>
      </c>
      <c r="J12" s="8">
        <v>19642729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19642729</v>
      </c>
      <c r="X12" s="8">
        <v>16713508</v>
      </c>
      <c r="Y12" s="8">
        <v>2929221</v>
      </c>
      <c r="Z12" s="2">
        <v>17.53</v>
      </c>
      <c r="AA12" s="6">
        <v>82270094</v>
      </c>
    </row>
    <row r="13" spans="1:27" ht="13.5">
      <c r="A13" s="27" t="s">
        <v>40</v>
      </c>
      <c r="B13" s="33"/>
      <c r="C13" s="6">
        <v>38744570</v>
      </c>
      <c r="D13" s="6">
        <v>0</v>
      </c>
      <c r="E13" s="7">
        <v>84928927</v>
      </c>
      <c r="F13" s="8">
        <v>84928927</v>
      </c>
      <c r="G13" s="8">
        <v>5360229</v>
      </c>
      <c r="H13" s="8">
        <v>5189981</v>
      </c>
      <c r="I13" s="8">
        <v>4290431</v>
      </c>
      <c r="J13" s="8">
        <v>14840641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14840641</v>
      </c>
      <c r="X13" s="8">
        <v>16202836</v>
      </c>
      <c r="Y13" s="8">
        <v>-1362195</v>
      </c>
      <c r="Z13" s="2">
        <v>-8.41</v>
      </c>
      <c r="AA13" s="6">
        <v>84928927</v>
      </c>
    </row>
    <row r="14" spans="1:27" ht="13.5">
      <c r="A14" s="27" t="s">
        <v>41</v>
      </c>
      <c r="B14" s="33"/>
      <c r="C14" s="6">
        <v>117470628</v>
      </c>
      <c r="D14" s="6">
        <v>0</v>
      </c>
      <c r="E14" s="7">
        <v>200914747</v>
      </c>
      <c r="F14" s="8">
        <v>200914747</v>
      </c>
      <c r="G14" s="8">
        <v>22965275</v>
      </c>
      <c r="H14" s="8">
        <v>23078288</v>
      </c>
      <c r="I14" s="8">
        <v>21680163</v>
      </c>
      <c r="J14" s="8">
        <v>67723726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67723726</v>
      </c>
      <c r="X14" s="8">
        <v>65204199</v>
      </c>
      <c r="Y14" s="8">
        <v>2519527</v>
      </c>
      <c r="Z14" s="2">
        <v>3.86</v>
      </c>
      <c r="AA14" s="6">
        <v>200914747</v>
      </c>
    </row>
    <row r="15" spans="1:27" ht="13.5">
      <c r="A15" s="27" t="s">
        <v>42</v>
      </c>
      <c r="B15" s="33"/>
      <c r="C15" s="6">
        <v>6186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71439</v>
      </c>
      <c r="Y15" s="8">
        <v>-71439</v>
      </c>
      <c r="Z15" s="2">
        <v>-100</v>
      </c>
      <c r="AA15" s="6">
        <v>0</v>
      </c>
    </row>
    <row r="16" spans="1:27" ht="13.5">
      <c r="A16" s="27" t="s">
        <v>43</v>
      </c>
      <c r="B16" s="33"/>
      <c r="C16" s="6">
        <v>42792561</v>
      </c>
      <c r="D16" s="6">
        <v>0</v>
      </c>
      <c r="E16" s="7">
        <v>36011252</v>
      </c>
      <c r="F16" s="8">
        <v>36011252</v>
      </c>
      <c r="G16" s="8">
        <v>2131275</v>
      </c>
      <c r="H16" s="8">
        <v>2396198</v>
      </c>
      <c r="I16" s="8">
        <v>2402401</v>
      </c>
      <c r="J16" s="8">
        <v>6929874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6929874</v>
      </c>
      <c r="X16" s="8">
        <v>9704049</v>
      </c>
      <c r="Y16" s="8">
        <v>-2774175</v>
      </c>
      <c r="Z16" s="2">
        <v>-28.59</v>
      </c>
      <c r="AA16" s="6">
        <v>36011252</v>
      </c>
    </row>
    <row r="17" spans="1:27" ht="13.5">
      <c r="A17" s="27" t="s">
        <v>44</v>
      </c>
      <c r="B17" s="33"/>
      <c r="C17" s="6">
        <v>14834223</v>
      </c>
      <c r="D17" s="6">
        <v>0</v>
      </c>
      <c r="E17" s="7">
        <v>32677924</v>
      </c>
      <c r="F17" s="8">
        <v>32677924</v>
      </c>
      <c r="G17" s="8">
        <v>1177674</v>
      </c>
      <c r="H17" s="8">
        <v>2096602</v>
      </c>
      <c r="I17" s="8">
        <v>2988627</v>
      </c>
      <c r="J17" s="8">
        <v>6262903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6262903</v>
      </c>
      <c r="X17" s="8">
        <v>7854890</v>
      </c>
      <c r="Y17" s="8">
        <v>-1591987</v>
      </c>
      <c r="Z17" s="2">
        <v>-20.27</v>
      </c>
      <c r="AA17" s="6">
        <v>32677924</v>
      </c>
    </row>
    <row r="18" spans="1:27" ht="13.5">
      <c r="A18" s="29" t="s">
        <v>45</v>
      </c>
      <c r="B18" s="28"/>
      <c r="C18" s="6">
        <v>53868823</v>
      </c>
      <c r="D18" s="6">
        <v>0</v>
      </c>
      <c r="E18" s="7">
        <v>276142828</v>
      </c>
      <c r="F18" s="8">
        <v>276142828</v>
      </c>
      <c r="G18" s="8">
        <v>23999828</v>
      </c>
      <c r="H18" s="8">
        <v>24844034</v>
      </c>
      <c r="I18" s="8">
        <v>29157265</v>
      </c>
      <c r="J18" s="8">
        <v>78001127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78001127</v>
      </c>
      <c r="X18" s="8">
        <v>40518892</v>
      </c>
      <c r="Y18" s="8">
        <v>37482235</v>
      </c>
      <c r="Z18" s="2">
        <v>92.51</v>
      </c>
      <c r="AA18" s="6">
        <v>276142828</v>
      </c>
    </row>
    <row r="19" spans="1:27" ht="13.5">
      <c r="A19" s="27" t="s">
        <v>46</v>
      </c>
      <c r="B19" s="33"/>
      <c r="C19" s="6">
        <v>1457531684</v>
      </c>
      <c r="D19" s="6">
        <v>0</v>
      </c>
      <c r="E19" s="7">
        <v>4335623069</v>
      </c>
      <c r="F19" s="8">
        <v>4335623069</v>
      </c>
      <c r="G19" s="8">
        <v>1441385856</v>
      </c>
      <c r="H19" s="8">
        <v>94943223</v>
      </c>
      <c r="I19" s="8">
        <v>55146209</v>
      </c>
      <c r="J19" s="8">
        <v>1591475288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1591475288</v>
      </c>
      <c r="X19" s="8">
        <v>1421561074</v>
      </c>
      <c r="Y19" s="8">
        <v>169914214</v>
      </c>
      <c r="Z19" s="2">
        <v>11.95</v>
      </c>
      <c r="AA19" s="6">
        <v>4335623069</v>
      </c>
    </row>
    <row r="20" spans="1:27" ht="13.5">
      <c r="A20" s="27" t="s">
        <v>47</v>
      </c>
      <c r="B20" s="33"/>
      <c r="C20" s="6">
        <v>250474403</v>
      </c>
      <c r="D20" s="6">
        <v>0</v>
      </c>
      <c r="E20" s="7">
        <v>246921880</v>
      </c>
      <c r="F20" s="30">
        <v>246921880</v>
      </c>
      <c r="G20" s="30">
        <v>18729648</v>
      </c>
      <c r="H20" s="30">
        <v>9914020</v>
      </c>
      <c r="I20" s="30">
        <v>15278316</v>
      </c>
      <c r="J20" s="30">
        <v>43921984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43921984</v>
      </c>
      <c r="X20" s="30">
        <v>55082246</v>
      </c>
      <c r="Y20" s="30">
        <v>-11160262</v>
      </c>
      <c r="Z20" s="31">
        <v>-20.26</v>
      </c>
      <c r="AA20" s="32">
        <v>246921880</v>
      </c>
    </row>
    <row r="21" spans="1:27" ht="13.5">
      <c r="A21" s="27" t="s">
        <v>48</v>
      </c>
      <c r="B21" s="33"/>
      <c r="C21" s="6">
        <v>24207137</v>
      </c>
      <c r="D21" s="6">
        <v>0</v>
      </c>
      <c r="E21" s="7">
        <v>111494820</v>
      </c>
      <c r="F21" s="8">
        <v>111494820</v>
      </c>
      <c r="G21" s="8">
        <v>20745711</v>
      </c>
      <c r="H21" s="8">
        <v>-17225768</v>
      </c>
      <c r="I21" s="34">
        <v>3417533</v>
      </c>
      <c r="J21" s="8">
        <v>6937476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6937476</v>
      </c>
      <c r="X21" s="8">
        <v>25923381</v>
      </c>
      <c r="Y21" s="8">
        <v>-18985905</v>
      </c>
      <c r="Z21" s="2">
        <v>-73.24</v>
      </c>
      <c r="AA21" s="6">
        <v>111494820</v>
      </c>
    </row>
    <row r="22" spans="1:27" ht="24.75" customHeight="1">
      <c r="A22" s="35" t="s">
        <v>49</v>
      </c>
      <c r="B22" s="36"/>
      <c r="C22" s="37">
        <f aca="true" t="shared" si="0" ref="C22:Y22">SUM(C5:C21)</f>
        <v>4994875225</v>
      </c>
      <c r="D22" s="37">
        <f>SUM(D5:D21)</f>
        <v>0</v>
      </c>
      <c r="E22" s="38">
        <f t="shared" si="0"/>
        <v>12325972782</v>
      </c>
      <c r="F22" s="39">
        <f t="shared" si="0"/>
        <v>12325972782</v>
      </c>
      <c r="G22" s="39">
        <f t="shared" si="0"/>
        <v>2163302585</v>
      </c>
      <c r="H22" s="39">
        <f t="shared" si="0"/>
        <v>737106789</v>
      </c>
      <c r="I22" s="39">
        <f t="shared" si="0"/>
        <v>684070834</v>
      </c>
      <c r="J22" s="39">
        <f t="shared" si="0"/>
        <v>3584480208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3584480208</v>
      </c>
      <c r="X22" s="39">
        <f t="shared" si="0"/>
        <v>3442790710</v>
      </c>
      <c r="Y22" s="39">
        <f t="shared" si="0"/>
        <v>141689498</v>
      </c>
      <c r="Z22" s="40">
        <f>+IF(X22&lt;&gt;0,+(Y22/X22)*100,0)</f>
        <v>4.115542010394236</v>
      </c>
      <c r="AA22" s="37">
        <f>SUM(AA5:AA21)</f>
        <v>12325972782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1342036176</v>
      </c>
      <c r="D25" s="6">
        <v>0</v>
      </c>
      <c r="E25" s="7">
        <v>3534238567</v>
      </c>
      <c r="F25" s="8">
        <v>3534238567</v>
      </c>
      <c r="G25" s="8">
        <v>284780023</v>
      </c>
      <c r="H25" s="8">
        <v>272381669</v>
      </c>
      <c r="I25" s="8">
        <v>296062632</v>
      </c>
      <c r="J25" s="8">
        <v>853224324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853224324</v>
      </c>
      <c r="X25" s="8">
        <v>876355730</v>
      </c>
      <c r="Y25" s="8">
        <v>-23131406</v>
      </c>
      <c r="Z25" s="2">
        <v>-2.64</v>
      </c>
      <c r="AA25" s="6">
        <v>3534238567</v>
      </c>
    </row>
    <row r="26" spans="1:27" ht="13.5">
      <c r="A26" s="29" t="s">
        <v>52</v>
      </c>
      <c r="B26" s="28"/>
      <c r="C26" s="6">
        <v>98432203</v>
      </c>
      <c r="D26" s="6">
        <v>0</v>
      </c>
      <c r="E26" s="7">
        <v>289329669</v>
      </c>
      <c r="F26" s="8">
        <v>289329669</v>
      </c>
      <c r="G26" s="8">
        <v>20499564</v>
      </c>
      <c r="H26" s="8">
        <v>21065137</v>
      </c>
      <c r="I26" s="8">
        <v>22384992</v>
      </c>
      <c r="J26" s="8">
        <v>63949693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63949693</v>
      </c>
      <c r="X26" s="8">
        <v>70639296</v>
      </c>
      <c r="Y26" s="8">
        <v>-6689603</v>
      </c>
      <c r="Z26" s="2">
        <v>-9.47</v>
      </c>
      <c r="AA26" s="6">
        <v>289329669</v>
      </c>
    </row>
    <row r="27" spans="1:27" ht="13.5">
      <c r="A27" s="29" t="s">
        <v>53</v>
      </c>
      <c r="B27" s="28"/>
      <c r="C27" s="6">
        <v>329958360</v>
      </c>
      <c r="D27" s="6">
        <v>0</v>
      </c>
      <c r="E27" s="7">
        <v>888065963</v>
      </c>
      <c r="F27" s="8">
        <v>888065963</v>
      </c>
      <c r="G27" s="8">
        <v>2372084</v>
      </c>
      <c r="H27" s="8">
        <v>19250799</v>
      </c>
      <c r="I27" s="8">
        <v>10770207</v>
      </c>
      <c r="J27" s="8">
        <v>32393090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32393090</v>
      </c>
      <c r="X27" s="8">
        <v>204972225</v>
      </c>
      <c r="Y27" s="8">
        <v>-172579135</v>
      </c>
      <c r="Z27" s="2">
        <v>-84.2</v>
      </c>
      <c r="AA27" s="6">
        <v>888065963</v>
      </c>
    </row>
    <row r="28" spans="1:27" ht="13.5">
      <c r="A28" s="29" t="s">
        <v>54</v>
      </c>
      <c r="B28" s="28"/>
      <c r="C28" s="6">
        <v>544575904</v>
      </c>
      <c r="D28" s="6">
        <v>0</v>
      </c>
      <c r="E28" s="7">
        <v>1987712678</v>
      </c>
      <c r="F28" s="8">
        <v>1987712678</v>
      </c>
      <c r="G28" s="8">
        <v>16687525</v>
      </c>
      <c r="H28" s="8">
        <v>17996168</v>
      </c>
      <c r="I28" s="8">
        <v>70619824</v>
      </c>
      <c r="J28" s="8">
        <v>105303517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105303517</v>
      </c>
      <c r="X28" s="8">
        <v>397445258</v>
      </c>
      <c r="Y28" s="8">
        <v>-292141741</v>
      </c>
      <c r="Z28" s="2">
        <v>-73.5</v>
      </c>
      <c r="AA28" s="6">
        <v>1987712678</v>
      </c>
    </row>
    <row r="29" spans="1:27" ht="13.5">
      <c r="A29" s="29" t="s">
        <v>55</v>
      </c>
      <c r="B29" s="28"/>
      <c r="C29" s="6">
        <v>46137815</v>
      </c>
      <c r="D29" s="6">
        <v>0</v>
      </c>
      <c r="E29" s="7">
        <v>143468893</v>
      </c>
      <c r="F29" s="8">
        <v>143468893</v>
      </c>
      <c r="G29" s="8">
        <v>4012515</v>
      </c>
      <c r="H29" s="8">
        <v>4673231</v>
      </c>
      <c r="I29" s="8">
        <v>3400246</v>
      </c>
      <c r="J29" s="8">
        <v>12085992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12085992</v>
      </c>
      <c r="X29" s="8">
        <v>14973307</v>
      </c>
      <c r="Y29" s="8">
        <v>-2887315</v>
      </c>
      <c r="Z29" s="2">
        <v>-19.28</v>
      </c>
      <c r="AA29" s="6">
        <v>143468893</v>
      </c>
    </row>
    <row r="30" spans="1:27" ht="13.5">
      <c r="A30" s="29" t="s">
        <v>56</v>
      </c>
      <c r="B30" s="28"/>
      <c r="C30" s="6">
        <v>1546529085</v>
      </c>
      <c r="D30" s="6">
        <v>0</v>
      </c>
      <c r="E30" s="7">
        <v>3241998131</v>
      </c>
      <c r="F30" s="8">
        <v>3241998131</v>
      </c>
      <c r="G30" s="8">
        <v>80782020</v>
      </c>
      <c r="H30" s="8">
        <v>293367378</v>
      </c>
      <c r="I30" s="8">
        <v>279225805</v>
      </c>
      <c r="J30" s="8">
        <v>653375203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653375203</v>
      </c>
      <c r="X30" s="8">
        <v>898992456</v>
      </c>
      <c r="Y30" s="8">
        <v>-245617253</v>
      </c>
      <c r="Z30" s="2">
        <v>-27.32</v>
      </c>
      <c r="AA30" s="6">
        <v>3241998131</v>
      </c>
    </row>
    <row r="31" spans="1:27" ht="13.5">
      <c r="A31" s="29" t="s">
        <v>57</v>
      </c>
      <c r="B31" s="28"/>
      <c r="C31" s="6">
        <v>131038213</v>
      </c>
      <c r="D31" s="6">
        <v>0</v>
      </c>
      <c r="E31" s="7">
        <v>306393819</v>
      </c>
      <c r="F31" s="8">
        <v>306393819</v>
      </c>
      <c r="G31" s="8">
        <v>13518730</v>
      </c>
      <c r="H31" s="8">
        <v>20314369</v>
      </c>
      <c r="I31" s="8">
        <v>21983261</v>
      </c>
      <c r="J31" s="8">
        <v>55816360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55816360</v>
      </c>
      <c r="X31" s="8">
        <v>64710032</v>
      </c>
      <c r="Y31" s="8">
        <v>-8893672</v>
      </c>
      <c r="Z31" s="2">
        <v>-13.74</v>
      </c>
      <c r="AA31" s="6">
        <v>306393819</v>
      </c>
    </row>
    <row r="32" spans="1:27" ht="13.5">
      <c r="A32" s="29" t="s">
        <v>58</v>
      </c>
      <c r="B32" s="28"/>
      <c r="C32" s="6">
        <v>214263700</v>
      </c>
      <c r="D32" s="6">
        <v>0</v>
      </c>
      <c r="E32" s="7">
        <v>655799132</v>
      </c>
      <c r="F32" s="8">
        <v>655799132</v>
      </c>
      <c r="G32" s="8">
        <v>27285977</v>
      </c>
      <c r="H32" s="8">
        <v>52873344</v>
      </c>
      <c r="I32" s="8">
        <v>55409555</v>
      </c>
      <c r="J32" s="8">
        <v>135568876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135568876</v>
      </c>
      <c r="X32" s="8">
        <v>137844550</v>
      </c>
      <c r="Y32" s="8">
        <v>-2275674</v>
      </c>
      <c r="Z32" s="2">
        <v>-1.65</v>
      </c>
      <c r="AA32" s="6">
        <v>655799132</v>
      </c>
    </row>
    <row r="33" spans="1:27" ht="13.5">
      <c r="A33" s="29" t="s">
        <v>59</v>
      </c>
      <c r="B33" s="28"/>
      <c r="C33" s="6">
        <v>306371978</v>
      </c>
      <c r="D33" s="6">
        <v>0</v>
      </c>
      <c r="E33" s="7">
        <v>853293900</v>
      </c>
      <c r="F33" s="8">
        <v>853293900</v>
      </c>
      <c r="G33" s="8">
        <v>32098694</v>
      </c>
      <c r="H33" s="8">
        <v>38361158</v>
      </c>
      <c r="I33" s="8">
        <v>43590663</v>
      </c>
      <c r="J33" s="8">
        <v>114050515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114050515</v>
      </c>
      <c r="X33" s="8">
        <v>172729063</v>
      </c>
      <c r="Y33" s="8">
        <v>-58678548</v>
      </c>
      <c r="Z33" s="2">
        <v>-33.97</v>
      </c>
      <c r="AA33" s="6">
        <v>853293900</v>
      </c>
    </row>
    <row r="34" spans="1:27" ht="13.5">
      <c r="A34" s="29" t="s">
        <v>60</v>
      </c>
      <c r="B34" s="28"/>
      <c r="C34" s="6">
        <v>1021757142</v>
      </c>
      <c r="D34" s="6">
        <v>0</v>
      </c>
      <c r="E34" s="7">
        <v>2002784402</v>
      </c>
      <c r="F34" s="8">
        <v>2002784402</v>
      </c>
      <c r="G34" s="8">
        <v>88773819</v>
      </c>
      <c r="H34" s="8">
        <v>126407283</v>
      </c>
      <c r="I34" s="8">
        <v>151729147</v>
      </c>
      <c r="J34" s="8">
        <v>366910249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366910249</v>
      </c>
      <c r="X34" s="8">
        <v>447434637</v>
      </c>
      <c r="Y34" s="8">
        <v>-80524388</v>
      </c>
      <c r="Z34" s="2">
        <v>-18</v>
      </c>
      <c r="AA34" s="6">
        <v>2002784402</v>
      </c>
    </row>
    <row r="35" spans="1:27" ht="13.5">
      <c r="A35" s="27" t="s">
        <v>61</v>
      </c>
      <c r="B35" s="33"/>
      <c r="C35" s="6">
        <v>92878146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5673978722</v>
      </c>
      <c r="D36" s="37">
        <f>SUM(D25:D35)</f>
        <v>0</v>
      </c>
      <c r="E36" s="38">
        <f t="shared" si="1"/>
        <v>13903085154</v>
      </c>
      <c r="F36" s="39">
        <f t="shared" si="1"/>
        <v>13903085154</v>
      </c>
      <c r="G36" s="39">
        <f t="shared" si="1"/>
        <v>570810951</v>
      </c>
      <c r="H36" s="39">
        <f t="shared" si="1"/>
        <v>866690536</v>
      </c>
      <c r="I36" s="39">
        <f t="shared" si="1"/>
        <v>955176332</v>
      </c>
      <c r="J36" s="39">
        <f t="shared" si="1"/>
        <v>2392677819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2392677819</v>
      </c>
      <c r="X36" s="39">
        <f t="shared" si="1"/>
        <v>3286096554</v>
      </c>
      <c r="Y36" s="39">
        <f t="shared" si="1"/>
        <v>-893418735</v>
      </c>
      <c r="Z36" s="40">
        <f>+IF(X36&lt;&gt;0,+(Y36/X36)*100,0)</f>
        <v>-27.18784187617635</v>
      </c>
      <c r="AA36" s="37">
        <f>SUM(AA25:AA35)</f>
        <v>13903085154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-679103497</v>
      </c>
      <c r="D38" s="50">
        <f>+D22-D36</f>
        <v>0</v>
      </c>
      <c r="E38" s="51">
        <f t="shared" si="2"/>
        <v>-1577112372</v>
      </c>
      <c r="F38" s="52">
        <f t="shared" si="2"/>
        <v>-1577112372</v>
      </c>
      <c r="G38" s="52">
        <f t="shared" si="2"/>
        <v>1592491634</v>
      </c>
      <c r="H38" s="52">
        <f t="shared" si="2"/>
        <v>-129583747</v>
      </c>
      <c r="I38" s="52">
        <f t="shared" si="2"/>
        <v>-271105498</v>
      </c>
      <c r="J38" s="52">
        <f t="shared" si="2"/>
        <v>1191802389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1191802389</v>
      </c>
      <c r="X38" s="52">
        <f>IF(F22=F36,0,X22-X36)</f>
        <v>156694156</v>
      </c>
      <c r="Y38" s="52">
        <f t="shared" si="2"/>
        <v>1035108233</v>
      </c>
      <c r="Z38" s="53">
        <f>+IF(X38&lt;&gt;0,+(Y38/X38)*100,0)</f>
        <v>660.5914728562053</v>
      </c>
      <c r="AA38" s="50">
        <f>+AA22-AA36</f>
        <v>-1577112372</v>
      </c>
    </row>
    <row r="39" spans="1:27" ht="13.5">
      <c r="A39" s="27" t="s">
        <v>64</v>
      </c>
      <c r="B39" s="33"/>
      <c r="C39" s="6">
        <v>665572064</v>
      </c>
      <c r="D39" s="6">
        <v>0</v>
      </c>
      <c r="E39" s="7">
        <v>1960806559</v>
      </c>
      <c r="F39" s="8">
        <v>1960806559</v>
      </c>
      <c r="G39" s="8">
        <v>356252436</v>
      </c>
      <c r="H39" s="8">
        <v>4927940</v>
      </c>
      <c r="I39" s="8">
        <v>24783766</v>
      </c>
      <c r="J39" s="8">
        <v>385964142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385964142</v>
      </c>
      <c r="X39" s="8">
        <v>546956591</v>
      </c>
      <c r="Y39" s="8">
        <v>-160992449</v>
      </c>
      <c r="Z39" s="2">
        <v>-29.43</v>
      </c>
      <c r="AA39" s="6">
        <v>1960806559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9336</v>
      </c>
      <c r="Y40" s="30">
        <v>-9336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-14009571</v>
      </c>
      <c r="D41" s="54">
        <v>0</v>
      </c>
      <c r="E41" s="7">
        <v>45108340</v>
      </c>
      <c r="F41" s="8">
        <v>45108340</v>
      </c>
      <c r="G41" s="55">
        <v>-6133528</v>
      </c>
      <c r="H41" s="55">
        <v>-10720492</v>
      </c>
      <c r="I41" s="55">
        <v>-7705248</v>
      </c>
      <c r="J41" s="8">
        <v>-24559268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-24559268</v>
      </c>
      <c r="X41" s="8">
        <v>10926114</v>
      </c>
      <c r="Y41" s="55">
        <v>-35485382</v>
      </c>
      <c r="Z41" s="56">
        <v>-324.78</v>
      </c>
      <c r="AA41" s="57">
        <v>45108340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-27541004</v>
      </c>
      <c r="D42" s="59">
        <f>SUM(D38:D41)</f>
        <v>0</v>
      </c>
      <c r="E42" s="60">
        <f t="shared" si="3"/>
        <v>428802527</v>
      </c>
      <c r="F42" s="61">
        <f t="shared" si="3"/>
        <v>428802527</v>
      </c>
      <c r="G42" s="61">
        <f t="shared" si="3"/>
        <v>1942610542</v>
      </c>
      <c r="H42" s="61">
        <f t="shared" si="3"/>
        <v>-135376299</v>
      </c>
      <c r="I42" s="61">
        <f t="shared" si="3"/>
        <v>-254026980</v>
      </c>
      <c r="J42" s="61">
        <f t="shared" si="3"/>
        <v>1553207263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1553207263</v>
      </c>
      <c r="X42" s="61">
        <f t="shared" si="3"/>
        <v>714586197</v>
      </c>
      <c r="Y42" s="61">
        <f t="shared" si="3"/>
        <v>838621066</v>
      </c>
      <c r="Z42" s="62">
        <f>+IF(X42&lt;&gt;0,+(Y42/X42)*100,0)</f>
        <v>117.35757974625417</v>
      </c>
      <c r="AA42" s="59">
        <f>SUM(AA38:AA41)</f>
        <v>428802527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-27541004</v>
      </c>
      <c r="D44" s="67">
        <f>+D42-D43</f>
        <v>0</v>
      </c>
      <c r="E44" s="68">
        <f t="shared" si="4"/>
        <v>428802527</v>
      </c>
      <c r="F44" s="69">
        <f t="shared" si="4"/>
        <v>428802527</v>
      </c>
      <c r="G44" s="69">
        <f t="shared" si="4"/>
        <v>1942610542</v>
      </c>
      <c r="H44" s="69">
        <f t="shared" si="4"/>
        <v>-135376299</v>
      </c>
      <c r="I44" s="69">
        <f t="shared" si="4"/>
        <v>-254026980</v>
      </c>
      <c r="J44" s="69">
        <f t="shared" si="4"/>
        <v>1553207263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1553207263</v>
      </c>
      <c r="X44" s="69">
        <f t="shared" si="4"/>
        <v>714586197</v>
      </c>
      <c r="Y44" s="69">
        <f t="shared" si="4"/>
        <v>838621066</v>
      </c>
      <c r="Z44" s="70">
        <f>+IF(X44&lt;&gt;0,+(Y44/X44)*100,0)</f>
        <v>117.35757974625417</v>
      </c>
      <c r="AA44" s="67">
        <f>+AA42-AA43</f>
        <v>428802527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-27541004</v>
      </c>
      <c r="D46" s="59">
        <f>SUM(D44:D45)</f>
        <v>0</v>
      </c>
      <c r="E46" s="60">
        <f t="shared" si="5"/>
        <v>428802527</v>
      </c>
      <c r="F46" s="61">
        <f t="shared" si="5"/>
        <v>428802527</v>
      </c>
      <c r="G46" s="61">
        <f t="shared" si="5"/>
        <v>1942610542</v>
      </c>
      <c r="H46" s="61">
        <f t="shared" si="5"/>
        <v>-135376299</v>
      </c>
      <c r="I46" s="61">
        <f t="shared" si="5"/>
        <v>-254026980</v>
      </c>
      <c r="J46" s="61">
        <f t="shared" si="5"/>
        <v>1553207263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1553207263</v>
      </c>
      <c r="X46" s="61">
        <f t="shared" si="5"/>
        <v>714586197</v>
      </c>
      <c r="Y46" s="61">
        <f t="shared" si="5"/>
        <v>838621066</v>
      </c>
      <c r="Z46" s="62">
        <f>+IF(X46&lt;&gt;0,+(Y46/X46)*100,0)</f>
        <v>117.35757974625417</v>
      </c>
      <c r="AA46" s="59">
        <f>SUM(AA44:AA45)</f>
        <v>428802527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-27541004</v>
      </c>
      <c r="D48" s="75">
        <f>SUM(D46:D47)</f>
        <v>0</v>
      </c>
      <c r="E48" s="76">
        <f t="shared" si="6"/>
        <v>428802527</v>
      </c>
      <c r="F48" s="77">
        <f t="shared" si="6"/>
        <v>428802527</v>
      </c>
      <c r="G48" s="77">
        <f t="shared" si="6"/>
        <v>1942610542</v>
      </c>
      <c r="H48" s="78">
        <f t="shared" si="6"/>
        <v>-135376299</v>
      </c>
      <c r="I48" s="78">
        <f t="shared" si="6"/>
        <v>-254026980</v>
      </c>
      <c r="J48" s="78">
        <f t="shared" si="6"/>
        <v>1553207263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1553207263</v>
      </c>
      <c r="X48" s="78">
        <f t="shared" si="6"/>
        <v>714586197</v>
      </c>
      <c r="Y48" s="78">
        <f t="shared" si="6"/>
        <v>838621066</v>
      </c>
      <c r="Z48" s="79">
        <f>+IF(X48&lt;&gt;0,+(Y48/X48)*100,0)</f>
        <v>117.35757974625417</v>
      </c>
      <c r="AA48" s="80">
        <f>SUM(AA46:AA47)</f>
        <v>428802527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21087866</v>
      </c>
      <c r="D5" s="6">
        <v>0</v>
      </c>
      <c r="E5" s="7">
        <v>29672153</v>
      </c>
      <c r="F5" s="8">
        <v>29672153</v>
      </c>
      <c r="G5" s="8">
        <v>2458545</v>
      </c>
      <c r="H5" s="8">
        <v>2436193</v>
      </c>
      <c r="I5" s="8">
        <v>2458759</v>
      </c>
      <c r="J5" s="8">
        <v>7353497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7353497</v>
      </c>
      <c r="X5" s="8">
        <v>7418001</v>
      </c>
      <c r="Y5" s="8">
        <v>-64504</v>
      </c>
      <c r="Z5" s="2">
        <v>-0.87</v>
      </c>
      <c r="AA5" s="6">
        <v>29672153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31935</v>
      </c>
      <c r="I6" s="8">
        <v>116246</v>
      </c>
      <c r="J6" s="8">
        <v>148181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148181</v>
      </c>
      <c r="X6" s="8">
        <v>0</v>
      </c>
      <c r="Y6" s="8">
        <v>148181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77487650</v>
      </c>
      <c r="D7" s="6">
        <v>0</v>
      </c>
      <c r="E7" s="7">
        <v>93339468</v>
      </c>
      <c r="F7" s="8">
        <v>93339468</v>
      </c>
      <c r="G7" s="8">
        <v>3855681</v>
      </c>
      <c r="H7" s="8">
        <v>3519474</v>
      </c>
      <c r="I7" s="8">
        <v>3262205</v>
      </c>
      <c r="J7" s="8">
        <v>10637360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10637360</v>
      </c>
      <c r="X7" s="8">
        <v>23334867</v>
      </c>
      <c r="Y7" s="8">
        <v>-12697507</v>
      </c>
      <c r="Z7" s="2">
        <v>-54.41</v>
      </c>
      <c r="AA7" s="6">
        <v>93339468</v>
      </c>
    </row>
    <row r="8" spans="1:27" ht="13.5">
      <c r="A8" s="29" t="s">
        <v>35</v>
      </c>
      <c r="B8" s="28"/>
      <c r="C8" s="6">
        <v>9574888</v>
      </c>
      <c r="D8" s="6">
        <v>0</v>
      </c>
      <c r="E8" s="7">
        <v>15073014</v>
      </c>
      <c r="F8" s="8">
        <v>15073014</v>
      </c>
      <c r="G8" s="8">
        <v>1377165</v>
      </c>
      <c r="H8" s="8">
        <v>1265858</v>
      </c>
      <c r="I8" s="8">
        <v>967440</v>
      </c>
      <c r="J8" s="8">
        <v>3610463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3610463</v>
      </c>
      <c r="X8" s="8">
        <v>3768255</v>
      </c>
      <c r="Y8" s="8">
        <v>-157792</v>
      </c>
      <c r="Z8" s="2">
        <v>-4.19</v>
      </c>
      <c r="AA8" s="6">
        <v>15073014</v>
      </c>
    </row>
    <row r="9" spans="1:27" ht="13.5">
      <c r="A9" s="29" t="s">
        <v>36</v>
      </c>
      <c r="B9" s="28"/>
      <c r="C9" s="6">
        <v>5736752</v>
      </c>
      <c r="D9" s="6">
        <v>0</v>
      </c>
      <c r="E9" s="7">
        <v>10777779</v>
      </c>
      <c r="F9" s="8">
        <v>10777779</v>
      </c>
      <c r="G9" s="8">
        <v>583511</v>
      </c>
      <c r="H9" s="8">
        <v>536601</v>
      </c>
      <c r="I9" s="8">
        <v>591396</v>
      </c>
      <c r="J9" s="8">
        <v>1711508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1711508</v>
      </c>
      <c r="X9" s="8">
        <v>2694444</v>
      </c>
      <c r="Y9" s="8">
        <v>-982936</v>
      </c>
      <c r="Z9" s="2">
        <v>-36.48</v>
      </c>
      <c r="AA9" s="6">
        <v>10777779</v>
      </c>
    </row>
    <row r="10" spans="1:27" ht="13.5">
      <c r="A10" s="29" t="s">
        <v>37</v>
      </c>
      <c r="B10" s="28"/>
      <c r="C10" s="6">
        <v>7094518</v>
      </c>
      <c r="D10" s="6">
        <v>0</v>
      </c>
      <c r="E10" s="7">
        <v>7599872</v>
      </c>
      <c r="F10" s="30">
        <v>7599872</v>
      </c>
      <c r="G10" s="30">
        <v>642924</v>
      </c>
      <c r="H10" s="30">
        <v>643108</v>
      </c>
      <c r="I10" s="30">
        <v>643130</v>
      </c>
      <c r="J10" s="30">
        <v>1929162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1929162</v>
      </c>
      <c r="X10" s="30">
        <v>1899969</v>
      </c>
      <c r="Y10" s="30">
        <v>29193</v>
      </c>
      <c r="Z10" s="31">
        <v>1.54</v>
      </c>
      <c r="AA10" s="32">
        <v>7599872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531656</v>
      </c>
      <c r="D12" s="6">
        <v>0</v>
      </c>
      <c r="E12" s="7">
        <v>979741</v>
      </c>
      <c r="F12" s="8">
        <v>979741</v>
      </c>
      <c r="G12" s="8">
        <v>26883</v>
      </c>
      <c r="H12" s="8">
        <v>50187</v>
      </c>
      <c r="I12" s="8">
        <v>40533</v>
      </c>
      <c r="J12" s="8">
        <v>117603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117603</v>
      </c>
      <c r="X12" s="8">
        <v>244824</v>
      </c>
      <c r="Y12" s="8">
        <v>-127221</v>
      </c>
      <c r="Z12" s="2">
        <v>-51.96</v>
      </c>
      <c r="AA12" s="6">
        <v>979741</v>
      </c>
    </row>
    <row r="13" spans="1:27" ht="13.5">
      <c r="A13" s="27" t="s">
        <v>40</v>
      </c>
      <c r="B13" s="33"/>
      <c r="C13" s="6">
        <v>2691079</v>
      </c>
      <c r="D13" s="6">
        <v>0</v>
      </c>
      <c r="E13" s="7">
        <v>2800000</v>
      </c>
      <c r="F13" s="8">
        <v>2800000</v>
      </c>
      <c r="G13" s="8">
        <v>143278</v>
      </c>
      <c r="H13" s="8">
        <v>136461</v>
      </c>
      <c r="I13" s="8">
        <v>150660</v>
      </c>
      <c r="J13" s="8">
        <v>430399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430399</v>
      </c>
      <c r="X13" s="8">
        <v>699999</v>
      </c>
      <c r="Y13" s="8">
        <v>-269600</v>
      </c>
      <c r="Z13" s="2">
        <v>-38.51</v>
      </c>
      <c r="AA13" s="6">
        <v>2800000</v>
      </c>
    </row>
    <row r="14" spans="1:27" ht="13.5">
      <c r="A14" s="27" t="s">
        <v>41</v>
      </c>
      <c r="B14" s="33"/>
      <c r="C14" s="6">
        <v>2820022</v>
      </c>
      <c r="D14" s="6">
        <v>0</v>
      </c>
      <c r="E14" s="7">
        <v>9000000</v>
      </c>
      <c r="F14" s="8">
        <v>9000000</v>
      </c>
      <c r="G14" s="8">
        <v>724834</v>
      </c>
      <c r="H14" s="8">
        <v>0</v>
      </c>
      <c r="I14" s="8">
        <v>0</v>
      </c>
      <c r="J14" s="8">
        <v>724834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724834</v>
      </c>
      <c r="X14" s="8">
        <v>2250000</v>
      </c>
      <c r="Y14" s="8">
        <v>-1525166</v>
      </c>
      <c r="Z14" s="2">
        <v>-67.79</v>
      </c>
      <c r="AA14" s="6">
        <v>9000000</v>
      </c>
    </row>
    <row r="15" spans="1:27" ht="13.5">
      <c r="A15" s="27" t="s">
        <v>42</v>
      </c>
      <c r="B15" s="33"/>
      <c r="C15" s="6">
        <v>6186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533513</v>
      </c>
      <c r="D16" s="6">
        <v>0</v>
      </c>
      <c r="E16" s="7">
        <v>139920</v>
      </c>
      <c r="F16" s="8">
        <v>139920</v>
      </c>
      <c r="G16" s="8">
        <v>26036</v>
      </c>
      <c r="H16" s="8">
        <v>21484</v>
      </c>
      <c r="I16" s="8">
        <v>40500</v>
      </c>
      <c r="J16" s="8">
        <v>88020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88020</v>
      </c>
      <c r="X16" s="8">
        <v>327501</v>
      </c>
      <c r="Y16" s="8">
        <v>-239481</v>
      </c>
      <c r="Z16" s="2">
        <v>-73.12</v>
      </c>
      <c r="AA16" s="6">
        <v>139920</v>
      </c>
    </row>
    <row r="17" spans="1:27" ht="13.5">
      <c r="A17" s="27" t="s">
        <v>44</v>
      </c>
      <c r="B17" s="33"/>
      <c r="C17" s="6">
        <v>7331722</v>
      </c>
      <c r="D17" s="6">
        <v>0</v>
      </c>
      <c r="E17" s="7">
        <v>98847</v>
      </c>
      <c r="F17" s="8">
        <v>98847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24711</v>
      </c>
      <c r="Y17" s="8">
        <v>-24711</v>
      </c>
      <c r="Z17" s="2">
        <v>-100</v>
      </c>
      <c r="AA17" s="6">
        <v>98847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8632116</v>
      </c>
      <c r="F18" s="8">
        <v>8632116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2157870</v>
      </c>
      <c r="Y18" s="8">
        <v>-2157870</v>
      </c>
      <c r="Z18" s="2">
        <v>-100</v>
      </c>
      <c r="AA18" s="6">
        <v>8632116</v>
      </c>
    </row>
    <row r="19" spans="1:27" ht="13.5">
      <c r="A19" s="27" t="s">
        <v>46</v>
      </c>
      <c r="B19" s="33"/>
      <c r="C19" s="6">
        <v>113845222</v>
      </c>
      <c r="D19" s="6">
        <v>0</v>
      </c>
      <c r="E19" s="7">
        <v>132752000</v>
      </c>
      <c r="F19" s="8">
        <v>132752000</v>
      </c>
      <c r="G19" s="8">
        <v>51994000</v>
      </c>
      <c r="H19" s="8">
        <v>2107227</v>
      </c>
      <c r="I19" s="8">
        <v>0</v>
      </c>
      <c r="J19" s="8">
        <v>54101227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54101227</v>
      </c>
      <c r="X19" s="8">
        <v>33187749</v>
      </c>
      <c r="Y19" s="8">
        <v>20913478</v>
      </c>
      <c r="Z19" s="2">
        <v>63.02</v>
      </c>
      <c r="AA19" s="6">
        <v>132752000</v>
      </c>
    </row>
    <row r="20" spans="1:27" ht="13.5">
      <c r="A20" s="27" t="s">
        <v>47</v>
      </c>
      <c r="B20" s="33"/>
      <c r="C20" s="6">
        <v>125908606</v>
      </c>
      <c r="D20" s="6">
        <v>0</v>
      </c>
      <c r="E20" s="7">
        <v>28935912</v>
      </c>
      <c r="F20" s="30">
        <v>28935912</v>
      </c>
      <c r="G20" s="30">
        <v>5499963</v>
      </c>
      <c r="H20" s="30">
        <v>1216962</v>
      </c>
      <c r="I20" s="30">
        <v>802933</v>
      </c>
      <c r="J20" s="30">
        <v>7519858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7519858</v>
      </c>
      <c r="X20" s="30">
        <v>6941751</v>
      </c>
      <c r="Y20" s="30">
        <v>578107</v>
      </c>
      <c r="Z20" s="31">
        <v>8.33</v>
      </c>
      <c r="AA20" s="32">
        <v>28935912</v>
      </c>
    </row>
    <row r="21" spans="1:27" ht="13.5">
      <c r="A21" s="27" t="s">
        <v>48</v>
      </c>
      <c r="B21" s="33"/>
      <c r="C21" s="6">
        <v>511401</v>
      </c>
      <c r="D21" s="6">
        <v>0</v>
      </c>
      <c r="E21" s="7">
        <v>2810200</v>
      </c>
      <c r="F21" s="8">
        <v>2810200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2810200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375161081</v>
      </c>
      <c r="D22" s="37">
        <f>SUM(D5:D21)</f>
        <v>0</v>
      </c>
      <c r="E22" s="38">
        <f t="shared" si="0"/>
        <v>342611022</v>
      </c>
      <c r="F22" s="39">
        <f t="shared" si="0"/>
        <v>342611022</v>
      </c>
      <c r="G22" s="39">
        <f t="shared" si="0"/>
        <v>67332820</v>
      </c>
      <c r="H22" s="39">
        <f t="shared" si="0"/>
        <v>11965490</v>
      </c>
      <c r="I22" s="39">
        <f t="shared" si="0"/>
        <v>9073802</v>
      </c>
      <c r="J22" s="39">
        <f t="shared" si="0"/>
        <v>88372112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88372112</v>
      </c>
      <c r="X22" s="39">
        <f t="shared" si="0"/>
        <v>84949941</v>
      </c>
      <c r="Y22" s="39">
        <f t="shared" si="0"/>
        <v>3422171</v>
      </c>
      <c r="Z22" s="40">
        <f>+IF(X22&lt;&gt;0,+(Y22/X22)*100,0)</f>
        <v>4.0284560056374845</v>
      </c>
      <c r="AA22" s="37">
        <f>SUM(AA5:AA21)</f>
        <v>342611022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94708069</v>
      </c>
      <c r="D25" s="6">
        <v>0</v>
      </c>
      <c r="E25" s="7">
        <v>99804548</v>
      </c>
      <c r="F25" s="8">
        <v>99804548</v>
      </c>
      <c r="G25" s="8">
        <v>8569699</v>
      </c>
      <c r="H25" s="8">
        <v>8944802</v>
      </c>
      <c r="I25" s="8">
        <v>8890127</v>
      </c>
      <c r="J25" s="8">
        <v>26404628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26404628</v>
      </c>
      <c r="X25" s="8">
        <v>24951249</v>
      </c>
      <c r="Y25" s="8">
        <v>1453379</v>
      </c>
      <c r="Z25" s="2">
        <v>5.82</v>
      </c>
      <c r="AA25" s="6">
        <v>99804548</v>
      </c>
    </row>
    <row r="26" spans="1:27" ht="13.5">
      <c r="A26" s="29" t="s">
        <v>52</v>
      </c>
      <c r="B26" s="28"/>
      <c r="C26" s="6">
        <v>8921979</v>
      </c>
      <c r="D26" s="6">
        <v>0</v>
      </c>
      <c r="E26" s="7">
        <v>9899999</v>
      </c>
      <c r="F26" s="8">
        <v>9899999</v>
      </c>
      <c r="G26" s="8">
        <v>1005905</v>
      </c>
      <c r="H26" s="8">
        <v>1017815</v>
      </c>
      <c r="I26" s="8">
        <v>1061759</v>
      </c>
      <c r="J26" s="8">
        <v>3085479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3085479</v>
      </c>
      <c r="X26" s="8">
        <v>2475000</v>
      </c>
      <c r="Y26" s="8">
        <v>610479</v>
      </c>
      <c r="Z26" s="2">
        <v>24.67</v>
      </c>
      <c r="AA26" s="6">
        <v>9899999</v>
      </c>
    </row>
    <row r="27" spans="1:27" ht="13.5">
      <c r="A27" s="29" t="s">
        <v>53</v>
      </c>
      <c r="B27" s="28"/>
      <c r="C27" s="6">
        <v>16326453</v>
      </c>
      <c r="D27" s="6">
        <v>0</v>
      </c>
      <c r="E27" s="7">
        <v>16358613</v>
      </c>
      <c r="F27" s="8">
        <v>16358613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4089654</v>
      </c>
      <c r="Y27" s="8">
        <v>-4089654</v>
      </c>
      <c r="Z27" s="2">
        <v>-100</v>
      </c>
      <c r="AA27" s="6">
        <v>16358613</v>
      </c>
    </row>
    <row r="28" spans="1:27" ht="13.5">
      <c r="A28" s="29" t="s">
        <v>54</v>
      </c>
      <c r="B28" s="28"/>
      <c r="C28" s="6">
        <v>1273184</v>
      </c>
      <c r="D28" s="6">
        <v>0</v>
      </c>
      <c r="E28" s="7">
        <v>73057708</v>
      </c>
      <c r="F28" s="8">
        <v>73057708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18264678</v>
      </c>
      <c r="Y28" s="8">
        <v>-18264678</v>
      </c>
      <c r="Z28" s="2">
        <v>-100</v>
      </c>
      <c r="AA28" s="6">
        <v>73057708</v>
      </c>
    </row>
    <row r="29" spans="1:27" ht="13.5">
      <c r="A29" s="29" t="s">
        <v>55</v>
      </c>
      <c r="B29" s="28"/>
      <c r="C29" s="6">
        <v>512487</v>
      </c>
      <c r="D29" s="6">
        <v>0</v>
      </c>
      <c r="E29" s="7">
        <v>929280</v>
      </c>
      <c r="F29" s="8">
        <v>929280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232320</v>
      </c>
      <c r="Y29" s="8">
        <v>-232320</v>
      </c>
      <c r="Z29" s="2">
        <v>-100</v>
      </c>
      <c r="AA29" s="6">
        <v>929280</v>
      </c>
    </row>
    <row r="30" spans="1:27" ht="13.5">
      <c r="A30" s="29" t="s">
        <v>56</v>
      </c>
      <c r="B30" s="28"/>
      <c r="C30" s="6">
        <v>78899894</v>
      </c>
      <c r="D30" s="6">
        <v>0</v>
      </c>
      <c r="E30" s="7">
        <v>80923864</v>
      </c>
      <c r="F30" s="8">
        <v>80923864</v>
      </c>
      <c r="G30" s="8">
        <v>90019</v>
      </c>
      <c r="H30" s="8">
        <v>13433303</v>
      </c>
      <c r="I30" s="8">
        <v>11781</v>
      </c>
      <c r="J30" s="8">
        <v>13535103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13535103</v>
      </c>
      <c r="X30" s="8">
        <v>20231001</v>
      </c>
      <c r="Y30" s="8">
        <v>-6695898</v>
      </c>
      <c r="Z30" s="2">
        <v>-33.1</v>
      </c>
      <c r="AA30" s="6">
        <v>80923864</v>
      </c>
    </row>
    <row r="31" spans="1:27" ht="13.5">
      <c r="A31" s="29" t="s">
        <v>57</v>
      </c>
      <c r="B31" s="28"/>
      <c r="C31" s="6">
        <v>20993085</v>
      </c>
      <c r="D31" s="6">
        <v>0</v>
      </c>
      <c r="E31" s="7">
        <v>26432069</v>
      </c>
      <c r="F31" s="8">
        <v>26432069</v>
      </c>
      <c r="G31" s="8">
        <v>1070391</v>
      </c>
      <c r="H31" s="8">
        <v>574429</v>
      </c>
      <c r="I31" s="8">
        <v>970561</v>
      </c>
      <c r="J31" s="8">
        <v>2615381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2615381</v>
      </c>
      <c r="X31" s="8">
        <v>6608001</v>
      </c>
      <c r="Y31" s="8">
        <v>-3992620</v>
      </c>
      <c r="Z31" s="2">
        <v>-60.42</v>
      </c>
      <c r="AA31" s="6">
        <v>26432069</v>
      </c>
    </row>
    <row r="32" spans="1:27" ht="13.5">
      <c r="A32" s="29" t="s">
        <v>58</v>
      </c>
      <c r="B32" s="28"/>
      <c r="C32" s="6">
        <v>26448752</v>
      </c>
      <c r="D32" s="6">
        <v>0</v>
      </c>
      <c r="E32" s="7">
        <v>25753122</v>
      </c>
      <c r="F32" s="8">
        <v>25753122</v>
      </c>
      <c r="G32" s="8">
        <v>332436</v>
      </c>
      <c r="H32" s="8">
        <v>2448760</v>
      </c>
      <c r="I32" s="8">
        <v>2469156</v>
      </c>
      <c r="J32" s="8">
        <v>5250352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5250352</v>
      </c>
      <c r="X32" s="8">
        <v>6438249</v>
      </c>
      <c r="Y32" s="8">
        <v>-1187897</v>
      </c>
      <c r="Z32" s="2">
        <v>-18.45</v>
      </c>
      <c r="AA32" s="6">
        <v>25753122</v>
      </c>
    </row>
    <row r="33" spans="1:27" ht="13.5">
      <c r="A33" s="29" t="s">
        <v>59</v>
      </c>
      <c r="B33" s="28"/>
      <c r="C33" s="6">
        <v>6763588</v>
      </c>
      <c r="D33" s="6">
        <v>0</v>
      </c>
      <c r="E33" s="7">
        <v>12872024</v>
      </c>
      <c r="F33" s="8">
        <v>12872024</v>
      </c>
      <c r="G33" s="8">
        <v>268303</v>
      </c>
      <c r="H33" s="8">
        <v>291556</v>
      </c>
      <c r="I33" s="8">
        <v>795140</v>
      </c>
      <c r="J33" s="8">
        <v>1354999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1354999</v>
      </c>
      <c r="X33" s="8">
        <v>3218001</v>
      </c>
      <c r="Y33" s="8">
        <v>-1863002</v>
      </c>
      <c r="Z33" s="2">
        <v>-57.89</v>
      </c>
      <c r="AA33" s="6">
        <v>12872024</v>
      </c>
    </row>
    <row r="34" spans="1:27" ht="13.5">
      <c r="A34" s="29" t="s">
        <v>60</v>
      </c>
      <c r="B34" s="28"/>
      <c r="C34" s="6">
        <v>51399839</v>
      </c>
      <c r="D34" s="6">
        <v>0</v>
      </c>
      <c r="E34" s="7">
        <v>69604545</v>
      </c>
      <c r="F34" s="8">
        <v>69604545</v>
      </c>
      <c r="G34" s="8">
        <v>4371180</v>
      </c>
      <c r="H34" s="8">
        <v>2382695</v>
      </c>
      <c r="I34" s="8">
        <v>4455287</v>
      </c>
      <c r="J34" s="8">
        <v>11209162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11209162</v>
      </c>
      <c r="X34" s="8">
        <v>17765250</v>
      </c>
      <c r="Y34" s="8">
        <v>-6556088</v>
      </c>
      <c r="Z34" s="2">
        <v>-36.9</v>
      </c>
      <c r="AA34" s="6">
        <v>69604545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306247330</v>
      </c>
      <c r="D36" s="37">
        <f>SUM(D25:D35)</f>
        <v>0</v>
      </c>
      <c r="E36" s="38">
        <f t="shared" si="1"/>
        <v>415635772</v>
      </c>
      <c r="F36" s="39">
        <f t="shared" si="1"/>
        <v>415635772</v>
      </c>
      <c r="G36" s="39">
        <f t="shared" si="1"/>
        <v>15707933</v>
      </c>
      <c r="H36" s="39">
        <f t="shared" si="1"/>
        <v>29093360</v>
      </c>
      <c r="I36" s="39">
        <f t="shared" si="1"/>
        <v>18653811</v>
      </c>
      <c r="J36" s="39">
        <f t="shared" si="1"/>
        <v>63455104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63455104</v>
      </c>
      <c r="X36" s="39">
        <f t="shared" si="1"/>
        <v>104273403</v>
      </c>
      <c r="Y36" s="39">
        <f t="shared" si="1"/>
        <v>-40818299</v>
      </c>
      <c r="Z36" s="40">
        <f>+IF(X36&lt;&gt;0,+(Y36/X36)*100,0)</f>
        <v>-39.14545591266452</v>
      </c>
      <c r="AA36" s="37">
        <f>SUM(AA25:AA35)</f>
        <v>415635772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68913751</v>
      </c>
      <c r="D38" s="50">
        <f>+D22-D36</f>
        <v>0</v>
      </c>
      <c r="E38" s="51">
        <f t="shared" si="2"/>
        <v>-73024750</v>
      </c>
      <c r="F38" s="52">
        <f t="shared" si="2"/>
        <v>-73024750</v>
      </c>
      <c r="G38" s="52">
        <f t="shared" si="2"/>
        <v>51624887</v>
      </c>
      <c r="H38" s="52">
        <f t="shared" si="2"/>
        <v>-17127870</v>
      </c>
      <c r="I38" s="52">
        <f t="shared" si="2"/>
        <v>-9580009</v>
      </c>
      <c r="J38" s="52">
        <f t="shared" si="2"/>
        <v>24917008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24917008</v>
      </c>
      <c r="X38" s="52">
        <f>IF(F22=F36,0,X22-X36)</f>
        <v>-19323462</v>
      </c>
      <c r="Y38" s="52">
        <f t="shared" si="2"/>
        <v>44240470</v>
      </c>
      <c r="Z38" s="53">
        <f>+IF(X38&lt;&gt;0,+(Y38/X38)*100,0)</f>
        <v>-228.94691437797223</v>
      </c>
      <c r="AA38" s="50">
        <f>+AA22-AA36</f>
        <v>-73024750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77765000</v>
      </c>
      <c r="F39" s="8">
        <v>77765000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25921667</v>
      </c>
      <c r="Y39" s="8">
        <v>-25921667</v>
      </c>
      <c r="Z39" s="2">
        <v>-100</v>
      </c>
      <c r="AA39" s="6">
        <v>77765000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68913751</v>
      </c>
      <c r="D42" s="59">
        <f>SUM(D38:D41)</f>
        <v>0</v>
      </c>
      <c r="E42" s="60">
        <f t="shared" si="3"/>
        <v>4740250</v>
      </c>
      <c r="F42" s="61">
        <f t="shared" si="3"/>
        <v>4740250</v>
      </c>
      <c r="G42" s="61">
        <f t="shared" si="3"/>
        <v>51624887</v>
      </c>
      <c r="H42" s="61">
        <f t="shared" si="3"/>
        <v>-17127870</v>
      </c>
      <c r="I42" s="61">
        <f t="shared" si="3"/>
        <v>-9580009</v>
      </c>
      <c r="J42" s="61">
        <f t="shared" si="3"/>
        <v>24917008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24917008</v>
      </c>
      <c r="X42" s="61">
        <f t="shared" si="3"/>
        <v>6598205</v>
      </c>
      <c r="Y42" s="61">
        <f t="shared" si="3"/>
        <v>18318803</v>
      </c>
      <c r="Z42" s="62">
        <f>+IF(X42&lt;&gt;0,+(Y42/X42)*100,0)</f>
        <v>277.63312901008686</v>
      </c>
      <c r="AA42" s="59">
        <f>SUM(AA38:AA41)</f>
        <v>4740250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68913751</v>
      </c>
      <c r="D44" s="67">
        <f>+D42-D43</f>
        <v>0</v>
      </c>
      <c r="E44" s="68">
        <f t="shared" si="4"/>
        <v>4740250</v>
      </c>
      <c r="F44" s="69">
        <f t="shared" si="4"/>
        <v>4740250</v>
      </c>
      <c r="G44" s="69">
        <f t="shared" si="4"/>
        <v>51624887</v>
      </c>
      <c r="H44" s="69">
        <f t="shared" si="4"/>
        <v>-17127870</v>
      </c>
      <c r="I44" s="69">
        <f t="shared" si="4"/>
        <v>-9580009</v>
      </c>
      <c r="J44" s="69">
        <f t="shared" si="4"/>
        <v>24917008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24917008</v>
      </c>
      <c r="X44" s="69">
        <f t="shared" si="4"/>
        <v>6598205</v>
      </c>
      <c r="Y44" s="69">
        <f t="shared" si="4"/>
        <v>18318803</v>
      </c>
      <c r="Z44" s="70">
        <f>+IF(X44&lt;&gt;0,+(Y44/X44)*100,0)</f>
        <v>277.63312901008686</v>
      </c>
      <c r="AA44" s="67">
        <f>+AA42-AA43</f>
        <v>4740250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68913751</v>
      </c>
      <c r="D46" s="59">
        <f>SUM(D44:D45)</f>
        <v>0</v>
      </c>
      <c r="E46" s="60">
        <f t="shared" si="5"/>
        <v>4740250</v>
      </c>
      <c r="F46" s="61">
        <f t="shared" si="5"/>
        <v>4740250</v>
      </c>
      <c r="G46" s="61">
        <f t="shared" si="5"/>
        <v>51624887</v>
      </c>
      <c r="H46" s="61">
        <f t="shared" si="5"/>
        <v>-17127870</v>
      </c>
      <c r="I46" s="61">
        <f t="shared" si="5"/>
        <v>-9580009</v>
      </c>
      <c r="J46" s="61">
        <f t="shared" si="5"/>
        <v>24917008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24917008</v>
      </c>
      <c r="X46" s="61">
        <f t="shared" si="5"/>
        <v>6598205</v>
      </c>
      <c r="Y46" s="61">
        <f t="shared" si="5"/>
        <v>18318803</v>
      </c>
      <c r="Z46" s="62">
        <f>+IF(X46&lt;&gt;0,+(Y46/X46)*100,0)</f>
        <v>277.63312901008686</v>
      </c>
      <c r="AA46" s="59">
        <f>SUM(AA44:AA45)</f>
        <v>4740250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68913751</v>
      </c>
      <c r="D48" s="75">
        <f>SUM(D46:D47)</f>
        <v>0</v>
      </c>
      <c r="E48" s="76">
        <f t="shared" si="6"/>
        <v>4740250</v>
      </c>
      <c r="F48" s="77">
        <f t="shared" si="6"/>
        <v>4740250</v>
      </c>
      <c r="G48" s="77">
        <f t="shared" si="6"/>
        <v>51624887</v>
      </c>
      <c r="H48" s="78">
        <f t="shared" si="6"/>
        <v>-17127870</v>
      </c>
      <c r="I48" s="78">
        <f t="shared" si="6"/>
        <v>-9580009</v>
      </c>
      <c r="J48" s="78">
        <f t="shared" si="6"/>
        <v>24917008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24917008</v>
      </c>
      <c r="X48" s="78">
        <f t="shared" si="6"/>
        <v>6598205</v>
      </c>
      <c r="Y48" s="78">
        <f t="shared" si="6"/>
        <v>18318803</v>
      </c>
      <c r="Z48" s="79">
        <f>+IF(X48&lt;&gt;0,+(Y48/X48)*100,0)</f>
        <v>277.63312901008686</v>
      </c>
      <c r="AA48" s="80">
        <f>SUM(AA46:AA47)</f>
        <v>4740250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33000000</v>
      </c>
      <c r="F5" s="8">
        <v>33000000</v>
      </c>
      <c r="G5" s="8">
        <v>0</v>
      </c>
      <c r="H5" s="8">
        <v>10449424</v>
      </c>
      <c r="I5" s="8">
        <v>2755902</v>
      </c>
      <c r="J5" s="8">
        <v>13205326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13205326</v>
      </c>
      <c r="X5" s="8">
        <v>8250000</v>
      </c>
      <c r="Y5" s="8">
        <v>4955326</v>
      </c>
      <c r="Z5" s="2">
        <v>60.06</v>
      </c>
      <c r="AA5" s="6">
        <v>33000000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48487057</v>
      </c>
      <c r="F7" s="8">
        <v>48487057</v>
      </c>
      <c r="G7" s="8">
        <v>0</v>
      </c>
      <c r="H7" s="8">
        <v>2937754</v>
      </c>
      <c r="I7" s="8">
        <v>3632026</v>
      </c>
      <c r="J7" s="8">
        <v>6569780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6569780</v>
      </c>
      <c r="X7" s="8">
        <v>12121764</v>
      </c>
      <c r="Y7" s="8">
        <v>-5551984</v>
      </c>
      <c r="Z7" s="2">
        <v>-45.8</v>
      </c>
      <c r="AA7" s="6">
        <v>48487057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14775993</v>
      </c>
      <c r="F8" s="8">
        <v>14775993</v>
      </c>
      <c r="G8" s="8">
        <v>0</v>
      </c>
      <c r="H8" s="8">
        <v>1055749</v>
      </c>
      <c r="I8" s="8">
        <v>2800402</v>
      </c>
      <c r="J8" s="8">
        <v>3856151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3856151</v>
      </c>
      <c r="X8" s="8">
        <v>3693999</v>
      </c>
      <c r="Y8" s="8">
        <v>162152</v>
      </c>
      <c r="Z8" s="2">
        <v>4.39</v>
      </c>
      <c r="AA8" s="6">
        <v>14775993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11742221</v>
      </c>
      <c r="F9" s="8">
        <v>11742221</v>
      </c>
      <c r="G9" s="8">
        <v>0</v>
      </c>
      <c r="H9" s="8">
        <v>989784</v>
      </c>
      <c r="I9" s="8">
        <v>991423</v>
      </c>
      <c r="J9" s="8">
        <v>1981207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1981207</v>
      </c>
      <c r="X9" s="8">
        <v>2935554</v>
      </c>
      <c r="Y9" s="8">
        <v>-954347</v>
      </c>
      <c r="Z9" s="2">
        <v>-32.51</v>
      </c>
      <c r="AA9" s="6">
        <v>11742221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8025006</v>
      </c>
      <c r="F10" s="30">
        <v>8025006</v>
      </c>
      <c r="G10" s="30">
        <v>0</v>
      </c>
      <c r="H10" s="30">
        <v>567336</v>
      </c>
      <c r="I10" s="30">
        <v>581667</v>
      </c>
      <c r="J10" s="30">
        <v>1149003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1149003</v>
      </c>
      <c r="X10" s="30">
        <v>2006253</v>
      </c>
      <c r="Y10" s="30">
        <v>-857250</v>
      </c>
      <c r="Z10" s="31">
        <v>-42.73</v>
      </c>
      <c r="AA10" s="32">
        <v>8025006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472000</v>
      </c>
      <c r="F12" s="8">
        <v>472000</v>
      </c>
      <c r="G12" s="8">
        <v>0</v>
      </c>
      <c r="H12" s="8">
        <v>493</v>
      </c>
      <c r="I12" s="8">
        <v>2566</v>
      </c>
      <c r="J12" s="8">
        <v>3059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3059</v>
      </c>
      <c r="X12" s="8">
        <v>117999</v>
      </c>
      <c r="Y12" s="8">
        <v>-114940</v>
      </c>
      <c r="Z12" s="2">
        <v>-97.41</v>
      </c>
      <c r="AA12" s="6">
        <v>472000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1605000</v>
      </c>
      <c r="F13" s="8">
        <v>1605000</v>
      </c>
      <c r="G13" s="8">
        <v>0</v>
      </c>
      <c r="H13" s="8">
        <v>97272</v>
      </c>
      <c r="I13" s="8">
        <v>158417</v>
      </c>
      <c r="J13" s="8">
        <v>255689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255689</v>
      </c>
      <c r="X13" s="8">
        <v>401250</v>
      </c>
      <c r="Y13" s="8">
        <v>-145561</v>
      </c>
      <c r="Z13" s="2">
        <v>-36.28</v>
      </c>
      <c r="AA13" s="6">
        <v>1605000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13846000</v>
      </c>
      <c r="F14" s="8">
        <v>13846000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3461499</v>
      </c>
      <c r="Y14" s="8">
        <v>-3461499</v>
      </c>
      <c r="Z14" s="2">
        <v>-100</v>
      </c>
      <c r="AA14" s="6">
        <v>13846000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176000</v>
      </c>
      <c r="F16" s="8">
        <v>176000</v>
      </c>
      <c r="G16" s="8">
        <v>0</v>
      </c>
      <c r="H16" s="8">
        <v>6696</v>
      </c>
      <c r="I16" s="8">
        <v>6905</v>
      </c>
      <c r="J16" s="8">
        <v>13601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13601</v>
      </c>
      <c r="X16" s="8">
        <v>44001</v>
      </c>
      <c r="Y16" s="8">
        <v>-30400</v>
      </c>
      <c r="Z16" s="2">
        <v>-69.09</v>
      </c>
      <c r="AA16" s="6">
        <v>176000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229</v>
      </c>
      <c r="F17" s="8">
        <v>229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57</v>
      </c>
      <c r="Y17" s="8">
        <v>-57</v>
      </c>
      <c r="Z17" s="2">
        <v>-100</v>
      </c>
      <c r="AA17" s="6">
        <v>229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6422103</v>
      </c>
      <c r="F18" s="8">
        <v>6422103</v>
      </c>
      <c r="G18" s="8">
        <v>0</v>
      </c>
      <c r="H18" s="8">
        <v>781605</v>
      </c>
      <c r="I18" s="8">
        <v>-1088976</v>
      </c>
      <c r="J18" s="8">
        <v>-307371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-307371</v>
      </c>
      <c r="X18" s="8">
        <v>1605525</v>
      </c>
      <c r="Y18" s="8">
        <v>-1912896</v>
      </c>
      <c r="Z18" s="2">
        <v>-119.14</v>
      </c>
      <c r="AA18" s="6">
        <v>6422103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95305000</v>
      </c>
      <c r="F19" s="8">
        <v>95305000</v>
      </c>
      <c r="G19" s="8">
        <v>0</v>
      </c>
      <c r="H19" s="8">
        <v>0</v>
      </c>
      <c r="I19" s="8">
        <v>819298</v>
      </c>
      <c r="J19" s="8">
        <v>819298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819298</v>
      </c>
      <c r="X19" s="8">
        <v>23826249</v>
      </c>
      <c r="Y19" s="8">
        <v>-23006951</v>
      </c>
      <c r="Z19" s="2">
        <v>-96.56</v>
      </c>
      <c r="AA19" s="6">
        <v>95305000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1830336</v>
      </c>
      <c r="F20" s="30">
        <v>1830336</v>
      </c>
      <c r="G20" s="30">
        <v>0</v>
      </c>
      <c r="H20" s="30">
        <v>46731</v>
      </c>
      <c r="I20" s="30">
        <v>70633</v>
      </c>
      <c r="J20" s="30">
        <v>117364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117364</v>
      </c>
      <c r="X20" s="30">
        <v>457584</v>
      </c>
      <c r="Y20" s="30">
        <v>-340220</v>
      </c>
      <c r="Z20" s="31">
        <v>-74.35</v>
      </c>
      <c r="AA20" s="32">
        <v>1830336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3508</v>
      </c>
      <c r="J21" s="8">
        <v>3508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3508</v>
      </c>
      <c r="X21" s="8">
        <v>0</v>
      </c>
      <c r="Y21" s="8">
        <v>3508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235686945</v>
      </c>
      <c r="F22" s="39">
        <f t="shared" si="0"/>
        <v>235686945</v>
      </c>
      <c r="G22" s="39">
        <f t="shared" si="0"/>
        <v>0</v>
      </c>
      <c r="H22" s="39">
        <f t="shared" si="0"/>
        <v>16932844</v>
      </c>
      <c r="I22" s="39">
        <f t="shared" si="0"/>
        <v>10733771</v>
      </c>
      <c r="J22" s="39">
        <f t="shared" si="0"/>
        <v>27666615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27666615</v>
      </c>
      <c r="X22" s="39">
        <f t="shared" si="0"/>
        <v>58921734</v>
      </c>
      <c r="Y22" s="39">
        <f t="shared" si="0"/>
        <v>-31255119</v>
      </c>
      <c r="Z22" s="40">
        <f>+IF(X22&lt;&gt;0,+(Y22/X22)*100,0)</f>
        <v>-53.04514459808668</v>
      </c>
      <c r="AA22" s="37">
        <f>SUM(AA5:AA21)</f>
        <v>235686945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79317078</v>
      </c>
      <c r="F25" s="8">
        <v>79317078</v>
      </c>
      <c r="G25" s="8">
        <v>0</v>
      </c>
      <c r="H25" s="8">
        <v>5839556</v>
      </c>
      <c r="I25" s="8">
        <v>5698902</v>
      </c>
      <c r="J25" s="8">
        <v>11538458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11538458</v>
      </c>
      <c r="X25" s="8">
        <v>19829271</v>
      </c>
      <c r="Y25" s="8">
        <v>-8290813</v>
      </c>
      <c r="Z25" s="2">
        <v>-41.81</v>
      </c>
      <c r="AA25" s="6">
        <v>79317078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6949978</v>
      </c>
      <c r="F26" s="8">
        <v>6949978</v>
      </c>
      <c r="G26" s="8">
        <v>0</v>
      </c>
      <c r="H26" s="8">
        <v>428370</v>
      </c>
      <c r="I26" s="8">
        <v>432804</v>
      </c>
      <c r="J26" s="8">
        <v>861174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861174</v>
      </c>
      <c r="X26" s="8">
        <v>1737495</v>
      </c>
      <c r="Y26" s="8">
        <v>-876321</v>
      </c>
      <c r="Z26" s="2">
        <v>-50.44</v>
      </c>
      <c r="AA26" s="6">
        <v>6949978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44330000</v>
      </c>
      <c r="F27" s="8">
        <v>44330000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11082501</v>
      </c>
      <c r="Y27" s="8">
        <v>-11082501</v>
      </c>
      <c r="Z27" s="2">
        <v>-100</v>
      </c>
      <c r="AA27" s="6">
        <v>44330000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106920000</v>
      </c>
      <c r="F28" s="8">
        <v>106920000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26730000</v>
      </c>
      <c r="Y28" s="8">
        <v>-26730000</v>
      </c>
      <c r="Z28" s="2">
        <v>-100</v>
      </c>
      <c r="AA28" s="6">
        <v>106920000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828125</v>
      </c>
      <c r="F29" s="8">
        <v>828125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207030</v>
      </c>
      <c r="Y29" s="8">
        <v>-207030</v>
      </c>
      <c r="Z29" s="2">
        <v>-100</v>
      </c>
      <c r="AA29" s="6">
        <v>828125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38411635</v>
      </c>
      <c r="F30" s="8">
        <v>38411635</v>
      </c>
      <c r="G30" s="8">
        <v>0</v>
      </c>
      <c r="H30" s="8">
        <v>4442691</v>
      </c>
      <c r="I30" s="8">
        <v>705298</v>
      </c>
      <c r="J30" s="8">
        <v>5147989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5147989</v>
      </c>
      <c r="X30" s="8">
        <v>9602910</v>
      </c>
      <c r="Y30" s="8">
        <v>-4454921</v>
      </c>
      <c r="Z30" s="2">
        <v>-46.39</v>
      </c>
      <c r="AA30" s="6">
        <v>38411635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9937494</v>
      </c>
      <c r="F31" s="8">
        <v>9937494</v>
      </c>
      <c r="G31" s="8">
        <v>0</v>
      </c>
      <c r="H31" s="8">
        <v>1424887</v>
      </c>
      <c r="I31" s="8">
        <v>217336</v>
      </c>
      <c r="J31" s="8">
        <v>1642223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1642223</v>
      </c>
      <c r="X31" s="8">
        <v>2484375</v>
      </c>
      <c r="Y31" s="8">
        <v>-842152</v>
      </c>
      <c r="Z31" s="2">
        <v>-33.9</v>
      </c>
      <c r="AA31" s="6">
        <v>9937494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7656502</v>
      </c>
      <c r="F32" s="8">
        <v>7656502</v>
      </c>
      <c r="G32" s="8">
        <v>0</v>
      </c>
      <c r="H32" s="8">
        <v>221849</v>
      </c>
      <c r="I32" s="8">
        <v>250270</v>
      </c>
      <c r="J32" s="8">
        <v>472119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472119</v>
      </c>
      <c r="X32" s="8">
        <v>1914126</v>
      </c>
      <c r="Y32" s="8">
        <v>-1442007</v>
      </c>
      <c r="Z32" s="2">
        <v>-75.34</v>
      </c>
      <c r="AA32" s="6">
        <v>7656502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3331092</v>
      </c>
      <c r="F33" s="8">
        <v>3331092</v>
      </c>
      <c r="G33" s="8">
        <v>0</v>
      </c>
      <c r="H33" s="8">
        <v>96675</v>
      </c>
      <c r="I33" s="8">
        <v>345536</v>
      </c>
      <c r="J33" s="8">
        <v>442211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442211</v>
      </c>
      <c r="X33" s="8">
        <v>832773</v>
      </c>
      <c r="Y33" s="8">
        <v>-390562</v>
      </c>
      <c r="Z33" s="2">
        <v>-46.9</v>
      </c>
      <c r="AA33" s="6">
        <v>3331092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37378939</v>
      </c>
      <c r="F34" s="8">
        <v>37378939</v>
      </c>
      <c r="G34" s="8">
        <v>0</v>
      </c>
      <c r="H34" s="8">
        <v>2752528</v>
      </c>
      <c r="I34" s="8">
        <v>2081305</v>
      </c>
      <c r="J34" s="8">
        <v>4833833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4833833</v>
      </c>
      <c r="X34" s="8">
        <v>9344736</v>
      </c>
      <c r="Y34" s="8">
        <v>-4510903</v>
      </c>
      <c r="Z34" s="2">
        <v>-48.27</v>
      </c>
      <c r="AA34" s="6">
        <v>37378939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335060843</v>
      </c>
      <c r="F36" s="39">
        <f t="shared" si="1"/>
        <v>335060843</v>
      </c>
      <c r="G36" s="39">
        <f t="shared" si="1"/>
        <v>0</v>
      </c>
      <c r="H36" s="39">
        <f t="shared" si="1"/>
        <v>15206556</v>
      </c>
      <c r="I36" s="39">
        <f t="shared" si="1"/>
        <v>9731451</v>
      </c>
      <c r="J36" s="39">
        <f t="shared" si="1"/>
        <v>24938007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24938007</v>
      </c>
      <c r="X36" s="39">
        <f t="shared" si="1"/>
        <v>83765217</v>
      </c>
      <c r="Y36" s="39">
        <f t="shared" si="1"/>
        <v>-58827210</v>
      </c>
      <c r="Z36" s="40">
        <f>+IF(X36&lt;&gt;0,+(Y36/X36)*100,0)</f>
        <v>-70.22868453859553</v>
      </c>
      <c r="AA36" s="37">
        <f>SUM(AA25:AA35)</f>
        <v>335060843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-99373898</v>
      </c>
      <c r="F38" s="52">
        <f t="shared" si="2"/>
        <v>-99373898</v>
      </c>
      <c r="G38" s="52">
        <f t="shared" si="2"/>
        <v>0</v>
      </c>
      <c r="H38" s="52">
        <f t="shared" si="2"/>
        <v>1726288</v>
      </c>
      <c r="I38" s="52">
        <f t="shared" si="2"/>
        <v>1002320</v>
      </c>
      <c r="J38" s="52">
        <f t="shared" si="2"/>
        <v>2728608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2728608</v>
      </c>
      <c r="X38" s="52">
        <f>IF(F22=F36,0,X22-X36)</f>
        <v>-24843483</v>
      </c>
      <c r="Y38" s="52">
        <f t="shared" si="2"/>
        <v>27572091</v>
      </c>
      <c r="Z38" s="53">
        <f>+IF(X38&lt;&gt;0,+(Y38/X38)*100,0)</f>
        <v>-110.98319426466894</v>
      </c>
      <c r="AA38" s="50">
        <f>+AA22-AA36</f>
        <v>-99373898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28220000</v>
      </c>
      <c r="F39" s="8">
        <v>28220000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9406667</v>
      </c>
      <c r="Y39" s="8">
        <v>-9406667</v>
      </c>
      <c r="Z39" s="2">
        <v>-100</v>
      </c>
      <c r="AA39" s="6">
        <v>28220000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500000</v>
      </c>
      <c r="F41" s="8">
        <v>500000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500000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-70653898</v>
      </c>
      <c r="F42" s="61">
        <f t="shared" si="3"/>
        <v>-70653898</v>
      </c>
      <c r="G42" s="61">
        <f t="shared" si="3"/>
        <v>0</v>
      </c>
      <c r="H42" s="61">
        <f t="shared" si="3"/>
        <v>1726288</v>
      </c>
      <c r="I42" s="61">
        <f t="shared" si="3"/>
        <v>1002320</v>
      </c>
      <c r="J42" s="61">
        <f t="shared" si="3"/>
        <v>2728608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2728608</v>
      </c>
      <c r="X42" s="61">
        <f t="shared" si="3"/>
        <v>-15436816</v>
      </c>
      <c r="Y42" s="61">
        <f t="shared" si="3"/>
        <v>18165424</v>
      </c>
      <c r="Z42" s="62">
        <f>+IF(X42&lt;&gt;0,+(Y42/X42)*100,0)</f>
        <v>-117.67597670400424</v>
      </c>
      <c r="AA42" s="59">
        <f>SUM(AA38:AA41)</f>
        <v>-70653898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-70653898</v>
      </c>
      <c r="F44" s="69">
        <f t="shared" si="4"/>
        <v>-70653898</v>
      </c>
      <c r="G44" s="69">
        <f t="shared" si="4"/>
        <v>0</v>
      </c>
      <c r="H44" s="69">
        <f t="shared" si="4"/>
        <v>1726288</v>
      </c>
      <c r="I44" s="69">
        <f t="shared" si="4"/>
        <v>1002320</v>
      </c>
      <c r="J44" s="69">
        <f t="shared" si="4"/>
        <v>2728608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2728608</v>
      </c>
      <c r="X44" s="69">
        <f t="shared" si="4"/>
        <v>-15436816</v>
      </c>
      <c r="Y44" s="69">
        <f t="shared" si="4"/>
        <v>18165424</v>
      </c>
      <c r="Z44" s="70">
        <f>+IF(X44&lt;&gt;0,+(Y44/X44)*100,0)</f>
        <v>-117.67597670400424</v>
      </c>
      <c r="AA44" s="67">
        <f>+AA42-AA43</f>
        <v>-70653898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-70653898</v>
      </c>
      <c r="F46" s="61">
        <f t="shared" si="5"/>
        <v>-70653898</v>
      </c>
      <c r="G46" s="61">
        <f t="shared" si="5"/>
        <v>0</v>
      </c>
      <c r="H46" s="61">
        <f t="shared" si="5"/>
        <v>1726288</v>
      </c>
      <c r="I46" s="61">
        <f t="shared" si="5"/>
        <v>1002320</v>
      </c>
      <c r="J46" s="61">
        <f t="shared" si="5"/>
        <v>2728608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2728608</v>
      </c>
      <c r="X46" s="61">
        <f t="shared" si="5"/>
        <v>-15436816</v>
      </c>
      <c r="Y46" s="61">
        <f t="shared" si="5"/>
        <v>18165424</v>
      </c>
      <c r="Z46" s="62">
        <f>+IF(X46&lt;&gt;0,+(Y46/X46)*100,0)</f>
        <v>-117.67597670400424</v>
      </c>
      <c r="AA46" s="59">
        <f>SUM(AA44:AA45)</f>
        <v>-70653898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-70653898</v>
      </c>
      <c r="F48" s="77">
        <f t="shared" si="6"/>
        <v>-70653898</v>
      </c>
      <c r="G48" s="77">
        <f t="shared" si="6"/>
        <v>0</v>
      </c>
      <c r="H48" s="78">
        <f t="shared" si="6"/>
        <v>1726288</v>
      </c>
      <c r="I48" s="78">
        <f t="shared" si="6"/>
        <v>1002320</v>
      </c>
      <c r="J48" s="78">
        <f t="shared" si="6"/>
        <v>2728608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2728608</v>
      </c>
      <c r="X48" s="78">
        <f t="shared" si="6"/>
        <v>-15436816</v>
      </c>
      <c r="Y48" s="78">
        <f t="shared" si="6"/>
        <v>18165424</v>
      </c>
      <c r="Z48" s="79">
        <f>+IF(X48&lt;&gt;0,+(Y48/X48)*100,0)</f>
        <v>-117.67597670400424</v>
      </c>
      <c r="AA48" s="80">
        <f>SUM(AA46:AA47)</f>
        <v>-70653898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52600000</v>
      </c>
      <c r="F5" s="8">
        <v>52600000</v>
      </c>
      <c r="G5" s="8">
        <v>4427356</v>
      </c>
      <c r="H5" s="8">
        <v>4281056</v>
      </c>
      <c r="I5" s="8">
        <v>4408497</v>
      </c>
      <c r="J5" s="8">
        <v>13116909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13116909</v>
      </c>
      <c r="X5" s="8">
        <v>13149999</v>
      </c>
      <c r="Y5" s="8">
        <v>-33090</v>
      </c>
      <c r="Z5" s="2">
        <v>-0.25</v>
      </c>
      <c r="AA5" s="6">
        <v>52600000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227984000</v>
      </c>
      <c r="F7" s="8">
        <v>227984000</v>
      </c>
      <c r="G7" s="8">
        <v>18906363</v>
      </c>
      <c r="H7" s="8">
        <v>15352795</v>
      </c>
      <c r="I7" s="8">
        <v>16285714</v>
      </c>
      <c r="J7" s="8">
        <v>50544872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50544872</v>
      </c>
      <c r="X7" s="8">
        <v>56996001</v>
      </c>
      <c r="Y7" s="8">
        <v>-6451129</v>
      </c>
      <c r="Z7" s="2">
        <v>-11.32</v>
      </c>
      <c r="AA7" s="6">
        <v>227984000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40977890</v>
      </c>
      <c r="F8" s="8">
        <v>40977890</v>
      </c>
      <c r="G8" s="8">
        <v>3119957</v>
      </c>
      <c r="H8" s="8">
        <v>3050697</v>
      </c>
      <c r="I8" s="8">
        <v>3142519</v>
      </c>
      <c r="J8" s="8">
        <v>9313173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9313173</v>
      </c>
      <c r="X8" s="8">
        <v>10244472</v>
      </c>
      <c r="Y8" s="8">
        <v>-931299</v>
      </c>
      <c r="Z8" s="2">
        <v>-9.09</v>
      </c>
      <c r="AA8" s="6">
        <v>40977890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24729600</v>
      </c>
      <c r="F9" s="8">
        <v>24729600</v>
      </c>
      <c r="G9" s="8">
        <v>1756679</v>
      </c>
      <c r="H9" s="8">
        <v>1565997</v>
      </c>
      <c r="I9" s="8">
        <v>1698888</v>
      </c>
      <c r="J9" s="8">
        <v>5021564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5021564</v>
      </c>
      <c r="X9" s="8">
        <v>6182400</v>
      </c>
      <c r="Y9" s="8">
        <v>-1160836</v>
      </c>
      <c r="Z9" s="2">
        <v>-18.78</v>
      </c>
      <c r="AA9" s="6">
        <v>24729600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13861320</v>
      </c>
      <c r="F10" s="30">
        <v>13861320</v>
      </c>
      <c r="G10" s="30">
        <v>1314603</v>
      </c>
      <c r="H10" s="30">
        <v>1176097</v>
      </c>
      <c r="I10" s="30">
        <v>1155412</v>
      </c>
      <c r="J10" s="30">
        <v>3646112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3646112</v>
      </c>
      <c r="X10" s="30">
        <v>3465330</v>
      </c>
      <c r="Y10" s="30">
        <v>180782</v>
      </c>
      <c r="Z10" s="31">
        <v>5.22</v>
      </c>
      <c r="AA10" s="32">
        <v>13861320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594790</v>
      </c>
      <c r="F12" s="8">
        <v>594790</v>
      </c>
      <c r="G12" s="8">
        <v>47471</v>
      </c>
      <c r="H12" s="8">
        <v>41116</v>
      </c>
      <c r="I12" s="8">
        <v>46496</v>
      </c>
      <c r="J12" s="8">
        <v>135083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135083</v>
      </c>
      <c r="X12" s="8">
        <v>148698</v>
      </c>
      <c r="Y12" s="8">
        <v>-13615</v>
      </c>
      <c r="Z12" s="2">
        <v>-9.16</v>
      </c>
      <c r="AA12" s="6">
        <v>594790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254890</v>
      </c>
      <c r="F13" s="8">
        <v>254890</v>
      </c>
      <c r="G13" s="8">
        <v>12816</v>
      </c>
      <c r="H13" s="8">
        <v>0</v>
      </c>
      <c r="I13" s="8">
        <v>0</v>
      </c>
      <c r="J13" s="8">
        <v>12816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12816</v>
      </c>
      <c r="X13" s="8">
        <v>63723</v>
      </c>
      <c r="Y13" s="8">
        <v>-50907</v>
      </c>
      <c r="Z13" s="2">
        <v>-79.89</v>
      </c>
      <c r="AA13" s="6">
        <v>254890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18200400</v>
      </c>
      <c r="F14" s="8">
        <v>18200400</v>
      </c>
      <c r="G14" s="8">
        <v>1955381</v>
      </c>
      <c r="H14" s="8">
        <v>1973171</v>
      </c>
      <c r="I14" s="8">
        <v>2088873</v>
      </c>
      <c r="J14" s="8">
        <v>6017425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6017425</v>
      </c>
      <c r="X14" s="8">
        <v>4550100</v>
      </c>
      <c r="Y14" s="8">
        <v>1467325</v>
      </c>
      <c r="Z14" s="2">
        <v>32.25</v>
      </c>
      <c r="AA14" s="6">
        <v>18200400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2907070</v>
      </c>
      <c r="F16" s="8">
        <v>2907070</v>
      </c>
      <c r="G16" s="8">
        <v>9103</v>
      </c>
      <c r="H16" s="8">
        <v>5263</v>
      </c>
      <c r="I16" s="8">
        <v>94915</v>
      </c>
      <c r="J16" s="8">
        <v>109281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109281</v>
      </c>
      <c r="X16" s="8">
        <v>726768</v>
      </c>
      <c r="Y16" s="8">
        <v>-617487</v>
      </c>
      <c r="Z16" s="2">
        <v>-84.96</v>
      </c>
      <c r="AA16" s="6">
        <v>2907070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16331260</v>
      </c>
      <c r="F18" s="8">
        <v>16331260</v>
      </c>
      <c r="G18" s="8">
        <v>1912331</v>
      </c>
      <c r="H18" s="8">
        <v>95009</v>
      </c>
      <c r="I18" s="8">
        <v>5684015</v>
      </c>
      <c r="J18" s="8">
        <v>7691355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7691355</v>
      </c>
      <c r="X18" s="8">
        <v>4082814</v>
      </c>
      <c r="Y18" s="8">
        <v>3608541</v>
      </c>
      <c r="Z18" s="2">
        <v>88.38</v>
      </c>
      <c r="AA18" s="6">
        <v>16331260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90234900</v>
      </c>
      <c r="F19" s="8">
        <v>90234900</v>
      </c>
      <c r="G19" s="8">
        <v>35258000</v>
      </c>
      <c r="H19" s="8">
        <v>0</v>
      </c>
      <c r="I19" s="8">
        <v>0</v>
      </c>
      <c r="J19" s="8">
        <v>35258000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35258000</v>
      </c>
      <c r="X19" s="8">
        <v>22558725</v>
      </c>
      <c r="Y19" s="8">
        <v>12699275</v>
      </c>
      <c r="Z19" s="2">
        <v>56.29</v>
      </c>
      <c r="AA19" s="6">
        <v>90234900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1539670</v>
      </c>
      <c r="F20" s="30">
        <v>1539670</v>
      </c>
      <c r="G20" s="30">
        <v>188611</v>
      </c>
      <c r="H20" s="30">
        <v>89688</v>
      </c>
      <c r="I20" s="30">
        <v>246413</v>
      </c>
      <c r="J20" s="30">
        <v>524712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524712</v>
      </c>
      <c r="X20" s="30">
        <v>384918</v>
      </c>
      <c r="Y20" s="30">
        <v>139794</v>
      </c>
      <c r="Z20" s="31">
        <v>36.32</v>
      </c>
      <c r="AA20" s="32">
        <v>1539670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490215790</v>
      </c>
      <c r="F22" s="39">
        <f t="shared" si="0"/>
        <v>490215790</v>
      </c>
      <c r="G22" s="39">
        <f t="shared" si="0"/>
        <v>68908671</v>
      </c>
      <c r="H22" s="39">
        <f t="shared" si="0"/>
        <v>27630889</v>
      </c>
      <c r="I22" s="39">
        <f t="shared" si="0"/>
        <v>34851742</v>
      </c>
      <c r="J22" s="39">
        <f t="shared" si="0"/>
        <v>131391302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131391302</v>
      </c>
      <c r="X22" s="39">
        <f t="shared" si="0"/>
        <v>122553948</v>
      </c>
      <c r="Y22" s="39">
        <f t="shared" si="0"/>
        <v>8837354</v>
      </c>
      <c r="Z22" s="40">
        <f>+IF(X22&lt;&gt;0,+(Y22/X22)*100,0)</f>
        <v>7.210990869098725</v>
      </c>
      <c r="AA22" s="37">
        <f>SUM(AA5:AA21)</f>
        <v>490215790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127067559</v>
      </c>
      <c r="F25" s="8">
        <v>127067559</v>
      </c>
      <c r="G25" s="8">
        <v>10487650</v>
      </c>
      <c r="H25" s="8">
        <v>10389435</v>
      </c>
      <c r="I25" s="8">
        <v>10190850</v>
      </c>
      <c r="J25" s="8">
        <v>31067935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31067935</v>
      </c>
      <c r="X25" s="8">
        <v>31766889</v>
      </c>
      <c r="Y25" s="8">
        <v>-698954</v>
      </c>
      <c r="Z25" s="2">
        <v>-2.2</v>
      </c>
      <c r="AA25" s="6">
        <v>127067559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10503060</v>
      </c>
      <c r="F26" s="8">
        <v>10503060</v>
      </c>
      <c r="G26" s="8">
        <v>772839</v>
      </c>
      <c r="H26" s="8">
        <v>894963</v>
      </c>
      <c r="I26" s="8">
        <v>895603</v>
      </c>
      <c r="J26" s="8">
        <v>2563405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2563405</v>
      </c>
      <c r="X26" s="8">
        <v>2625765</v>
      </c>
      <c r="Y26" s="8">
        <v>-62360</v>
      </c>
      <c r="Z26" s="2">
        <v>-2.37</v>
      </c>
      <c r="AA26" s="6">
        <v>10503060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90817600</v>
      </c>
      <c r="F27" s="8">
        <v>90817600</v>
      </c>
      <c r="G27" s="8">
        <v>27955</v>
      </c>
      <c r="H27" s="8">
        <v>46535</v>
      </c>
      <c r="I27" s="8">
        <v>0</v>
      </c>
      <c r="J27" s="8">
        <v>74490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74490</v>
      </c>
      <c r="X27" s="8">
        <v>22704399</v>
      </c>
      <c r="Y27" s="8">
        <v>-22629909</v>
      </c>
      <c r="Z27" s="2">
        <v>-99.67</v>
      </c>
      <c r="AA27" s="6">
        <v>90817600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139196260</v>
      </c>
      <c r="F28" s="8">
        <v>139196260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34799064</v>
      </c>
      <c r="Y28" s="8">
        <v>-34799064</v>
      </c>
      <c r="Z28" s="2">
        <v>-100</v>
      </c>
      <c r="AA28" s="6">
        <v>139196260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764360</v>
      </c>
      <c r="F29" s="8">
        <v>764360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191091</v>
      </c>
      <c r="Y29" s="8">
        <v>-191091</v>
      </c>
      <c r="Z29" s="2">
        <v>-100</v>
      </c>
      <c r="AA29" s="6">
        <v>764360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213085330</v>
      </c>
      <c r="F30" s="8">
        <v>213085330</v>
      </c>
      <c r="G30" s="8">
        <v>6265528</v>
      </c>
      <c r="H30" s="8">
        <v>13782795</v>
      </c>
      <c r="I30" s="8">
        <v>5000000</v>
      </c>
      <c r="J30" s="8">
        <v>25048323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25048323</v>
      </c>
      <c r="X30" s="8">
        <v>53271333</v>
      </c>
      <c r="Y30" s="8">
        <v>-28223010</v>
      </c>
      <c r="Z30" s="2">
        <v>-52.98</v>
      </c>
      <c r="AA30" s="6">
        <v>213085330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5089300</v>
      </c>
      <c r="F31" s="8">
        <v>5089300</v>
      </c>
      <c r="G31" s="8">
        <v>550460</v>
      </c>
      <c r="H31" s="8">
        <v>129523</v>
      </c>
      <c r="I31" s="8">
        <v>188529</v>
      </c>
      <c r="J31" s="8">
        <v>868512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868512</v>
      </c>
      <c r="X31" s="8">
        <v>1272324</v>
      </c>
      <c r="Y31" s="8">
        <v>-403812</v>
      </c>
      <c r="Z31" s="2">
        <v>-31.74</v>
      </c>
      <c r="AA31" s="6">
        <v>5089300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26339660</v>
      </c>
      <c r="F32" s="8">
        <v>26339660</v>
      </c>
      <c r="G32" s="8">
        <v>1477193</v>
      </c>
      <c r="H32" s="8">
        <v>2852572</v>
      </c>
      <c r="I32" s="8">
        <v>2535763</v>
      </c>
      <c r="J32" s="8">
        <v>6865528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6865528</v>
      </c>
      <c r="X32" s="8">
        <v>6584916</v>
      </c>
      <c r="Y32" s="8">
        <v>280612</v>
      </c>
      <c r="Z32" s="2">
        <v>4.26</v>
      </c>
      <c r="AA32" s="6">
        <v>26339660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11393470</v>
      </c>
      <c r="F33" s="8">
        <v>11393470</v>
      </c>
      <c r="G33" s="8">
        <v>131778</v>
      </c>
      <c r="H33" s="8">
        <v>130675</v>
      </c>
      <c r="I33" s="8">
        <v>165311</v>
      </c>
      <c r="J33" s="8">
        <v>427764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427764</v>
      </c>
      <c r="X33" s="8">
        <v>2848368</v>
      </c>
      <c r="Y33" s="8">
        <v>-2420604</v>
      </c>
      <c r="Z33" s="2">
        <v>-84.98</v>
      </c>
      <c r="AA33" s="6">
        <v>11393470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58793231</v>
      </c>
      <c r="F34" s="8">
        <v>58793231</v>
      </c>
      <c r="G34" s="8">
        <v>3684045</v>
      </c>
      <c r="H34" s="8">
        <v>3325345</v>
      </c>
      <c r="I34" s="8">
        <v>3635030</v>
      </c>
      <c r="J34" s="8">
        <v>10644420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10644420</v>
      </c>
      <c r="X34" s="8">
        <v>14698308</v>
      </c>
      <c r="Y34" s="8">
        <v>-4053888</v>
      </c>
      <c r="Z34" s="2">
        <v>-27.58</v>
      </c>
      <c r="AA34" s="6">
        <v>58793231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683049830</v>
      </c>
      <c r="F36" s="39">
        <f t="shared" si="1"/>
        <v>683049830</v>
      </c>
      <c r="G36" s="39">
        <f t="shared" si="1"/>
        <v>23397448</v>
      </c>
      <c r="H36" s="39">
        <f t="shared" si="1"/>
        <v>31551843</v>
      </c>
      <c r="I36" s="39">
        <f t="shared" si="1"/>
        <v>22611086</v>
      </c>
      <c r="J36" s="39">
        <f t="shared" si="1"/>
        <v>77560377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77560377</v>
      </c>
      <c r="X36" s="39">
        <f t="shared" si="1"/>
        <v>170762457</v>
      </c>
      <c r="Y36" s="39">
        <f t="shared" si="1"/>
        <v>-93202080</v>
      </c>
      <c r="Z36" s="40">
        <f>+IF(X36&lt;&gt;0,+(Y36/X36)*100,0)</f>
        <v>-54.579959575072166</v>
      </c>
      <c r="AA36" s="37">
        <f>SUM(AA25:AA35)</f>
        <v>683049830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-192834040</v>
      </c>
      <c r="F38" s="52">
        <f t="shared" si="2"/>
        <v>-192834040</v>
      </c>
      <c r="G38" s="52">
        <f t="shared" si="2"/>
        <v>45511223</v>
      </c>
      <c r="H38" s="52">
        <f t="shared" si="2"/>
        <v>-3920954</v>
      </c>
      <c r="I38" s="52">
        <f t="shared" si="2"/>
        <v>12240656</v>
      </c>
      <c r="J38" s="52">
        <f t="shared" si="2"/>
        <v>53830925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53830925</v>
      </c>
      <c r="X38" s="52">
        <f>IF(F22=F36,0,X22-X36)</f>
        <v>-48208509</v>
      </c>
      <c r="Y38" s="52">
        <f t="shared" si="2"/>
        <v>102039434</v>
      </c>
      <c r="Z38" s="53">
        <f>+IF(X38&lt;&gt;0,+(Y38/X38)*100,0)</f>
        <v>-211.66270460677387</v>
      </c>
      <c r="AA38" s="50">
        <f>+AA22-AA36</f>
        <v>-192834040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-192834040</v>
      </c>
      <c r="F42" s="61">
        <f t="shared" si="3"/>
        <v>-192834040</v>
      </c>
      <c r="G42" s="61">
        <f t="shared" si="3"/>
        <v>45511223</v>
      </c>
      <c r="H42" s="61">
        <f t="shared" si="3"/>
        <v>-3920954</v>
      </c>
      <c r="I42" s="61">
        <f t="shared" si="3"/>
        <v>12240656</v>
      </c>
      <c r="J42" s="61">
        <f t="shared" si="3"/>
        <v>53830925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53830925</v>
      </c>
      <c r="X42" s="61">
        <f t="shared" si="3"/>
        <v>-48208509</v>
      </c>
      <c r="Y42" s="61">
        <f t="shared" si="3"/>
        <v>102039434</v>
      </c>
      <c r="Z42" s="62">
        <f>+IF(X42&lt;&gt;0,+(Y42/X42)*100,0)</f>
        <v>-211.66270460677387</v>
      </c>
      <c r="AA42" s="59">
        <f>SUM(AA38:AA41)</f>
        <v>-192834040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-192834040</v>
      </c>
      <c r="F44" s="69">
        <f t="shared" si="4"/>
        <v>-192834040</v>
      </c>
      <c r="G44" s="69">
        <f t="shared" si="4"/>
        <v>45511223</v>
      </c>
      <c r="H44" s="69">
        <f t="shared" si="4"/>
        <v>-3920954</v>
      </c>
      <c r="I44" s="69">
        <f t="shared" si="4"/>
        <v>12240656</v>
      </c>
      <c r="J44" s="69">
        <f t="shared" si="4"/>
        <v>53830925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53830925</v>
      </c>
      <c r="X44" s="69">
        <f t="shared" si="4"/>
        <v>-48208509</v>
      </c>
      <c r="Y44" s="69">
        <f t="shared" si="4"/>
        <v>102039434</v>
      </c>
      <c r="Z44" s="70">
        <f>+IF(X44&lt;&gt;0,+(Y44/X44)*100,0)</f>
        <v>-211.66270460677387</v>
      </c>
      <c r="AA44" s="67">
        <f>+AA42-AA43</f>
        <v>-192834040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-192834040</v>
      </c>
      <c r="F46" s="61">
        <f t="shared" si="5"/>
        <v>-192834040</v>
      </c>
      <c r="G46" s="61">
        <f t="shared" si="5"/>
        <v>45511223</v>
      </c>
      <c r="H46" s="61">
        <f t="shared" si="5"/>
        <v>-3920954</v>
      </c>
      <c r="I46" s="61">
        <f t="shared" si="5"/>
        <v>12240656</v>
      </c>
      <c r="J46" s="61">
        <f t="shared" si="5"/>
        <v>53830925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53830925</v>
      </c>
      <c r="X46" s="61">
        <f t="shared" si="5"/>
        <v>-48208509</v>
      </c>
      <c r="Y46" s="61">
        <f t="shared" si="5"/>
        <v>102039434</v>
      </c>
      <c r="Z46" s="62">
        <f>+IF(X46&lt;&gt;0,+(Y46/X46)*100,0)</f>
        <v>-211.66270460677387</v>
      </c>
      <c r="AA46" s="59">
        <f>SUM(AA44:AA45)</f>
        <v>-192834040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-192834040</v>
      </c>
      <c r="F48" s="77">
        <f t="shared" si="6"/>
        <v>-192834040</v>
      </c>
      <c r="G48" s="77">
        <f t="shared" si="6"/>
        <v>45511223</v>
      </c>
      <c r="H48" s="78">
        <f t="shared" si="6"/>
        <v>-3920954</v>
      </c>
      <c r="I48" s="78">
        <f t="shared" si="6"/>
        <v>12240656</v>
      </c>
      <c r="J48" s="78">
        <f t="shared" si="6"/>
        <v>53830925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53830925</v>
      </c>
      <c r="X48" s="78">
        <f t="shared" si="6"/>
        <v>-48208509</v>
      </c>
      <c r="Y48" s="78">
        <f t="shared" si="6"/>
        <v>102039434</v>
      </c>
      <c r="Z48" s="79">
        <f>+IF(X48&lt;&gt;0,+(Y48/X48)*100,0)</f>
        <v>-211.66270460677387</v>
      </c>
      <c r="AA48" s="80">
        <f>SUM(AA46:AA47)</f>
        <v>-192834040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14918976</v>
      </c>
      <c r="F5" s="8">
        <v>14918976</v>
      </c>
      <c r="G5" s="8">
        <v>859796</v>
      </c>
      <c r="H5" s="8">
        <v>749764</v>
      </c>
      <c r="I5" s="8">
        <v>751562</v>
      </c>
      <c r="J5" s="8">
        <v>2361122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2361122</v>
      </c>
      <c r="X5" s="8">
        <v>3729750</v>
      </c>
      <c r="Y5" s="8">
        <v>-1368628</v>
      </c>
      <c r="Z5" s="2">
        <v>-36.69</v>
      </c>
      <c r="AA5" s="6">
        <v>14918976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36730602</v>
      </c>
      <c r="F7" s="8">
        <v>36730602</v>
      </c>
      <c r="G7" s="8">
        <v>2660367</v>
      </c>
      <c r="H7" s="8">
        <v>3510515</v>
      </c>
      <c r="I7" s="8">
        <v>2565378</v>
      </c>
      <c r="J7" s="8">
        <v>8736260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8736260</v>
      </c>
      <c r="X7" s="8">
        <v>10110332</v>
      </c>
      <c r="Y7" s="8">
        <v>-1374072</v>
      </c>
      <c r="Z7" s="2">
        <v>-13.59</v>
      </c>
      <c r="AA7" s="6">
        <v>36730602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14868000</v>
      </c>
      <c r="F8" s="8">
        <v>14868000</v>
      </c>
      <c r="G8" s="8">
        <v>874390</v>
      </c>
      <c r="H8" s="8">
        <v>1153431</v>
      </c>
      <c r="I8" s="8">
        <v>947810</v>
      </c>
      <c r="J8" s="8">
        <v>2975631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2975631</v>
      </c>
      <c r="X8" s="8">
        <v>3717000</v>
      </c>
      <c r="Y8" s="8">
        <v>-741369</v>
      </c>
      <c r="Z8" s="2">
        <v>-19.95</v>
      </c>
      <c r="AA8" s="6">
        <v>14868000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12744000</v>
      </c>
      <c r="F9" s="8">
        <v>12744000</v>
      </c>
      <c r="G9" s="8">
        <v>1043926</v>
      </c>
      <c r="H9" s="8">
        <v>1141472</v>
      </c>
      <c r="I9" s="8">
        <v>1007267</v>
      </c>
      <c r="J9" s="8">
        <v>3192665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3192665</v>
      </c>
      <c r="X9" s="8">
        <v>3186000</v>
      </c>
      <c r="Y9" s="8">
        <v>6665</v>
      </c>
      <c r="Z9" s="2">
        <v>0.21</v>
      </c>
      <c r="AA9" s="6">
        <v>12744000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4855464</v>
      </c>
      <c r="F10" s="30">
        <v>4855464</v>
      </c>
      <c r="G10" s="30">
        <v>419387</v>
      </c>
      <c r="H10" s="30">
        <v>418665</v>
      </c>
      <c r="I10" s="30">
        <v>418616</v>
      </c>
      <c r="J10" s="30">
        <v>1256668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1256668</v>
      </c>
      <c r="X10" s="30">
        <v>1213749</v>
      </c>
      <c r="Y10" s="30">
        <v>42919</v>
      </c>
      <c r="Z10" s="31">
        <v>3.54</v>
      </c>
      <c r="AA10" s="32">
        <v>4855464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221000</v>
      </c>
      <c r="F12" s="8">
        <v>221000</v>
      </c>
      <c r="G12" s="8">
        <v>14862</v>
      </c>
      <c r="H12" s="8">
        <v>18195</v>
      </c>
      <c r="I12" s="8">
        <v>14825</v>
      </c>
      <c r="J12" s="8">
        <v>47882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47882</v>
      </c>
      <c r="X12" s="8">
        <v>55251</v>
      </c>
      <c r="Y12" s="8">
        <v>-7369</v>
      </c>
      <c r="Z12" s="2">
        <v>-13.34</v>
      </c>
      <c r="AA12" s="6">
        <v>221000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308552</v>
      </c>
      <c r="F13" s="8">
        <v>308552</v>
      </c>
      <c r="G13" s="8">
        <v>0</v>
      </c>
      <c r="H13" s="8">
        <v>125655</v>
      </c>
      <c r="I13" s="8">
        <v>0</v>
      </c>
      <c r="J13" s="8">
        <v>125655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125655</v>
      </c>
      <c r="X13" s="8">
        <v>77250</v>
      </c>
      <c r="Y13" s="8">
        <v>48405</v>
      </c>
      <c r="Z13" s="2">
        <v>62.66</v>
      </c>
      <c r="AA13" s="6">
        <v>308552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5522400</v>
      </c>
      <c r="F14" s="8">
        <v>5522400</v>
      </c>
      <c r="G14" s="8">
        <v>1268181</v>
      </c>
      <c r="H14" s="8">
        <v>1280951</v>
      </c>
      <c r="I14" s="8">
        <v>1296329</v>
      </c>
      <c r="J14" s="8">
        <v>3845461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3845461</v>
      </c>
      <c r="X14" s="8">
        <v>1380501</v>
      </c>
      <c r="Y14" s="8">
        <v>2464960</v>
      </c>
      <c r="Z14" s="2">
        <v>178.56</v>
      </c>
      <c r="AA14" s="6">
        <v>5522400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234220</v>
      </c>
      <c r="F16" s="8">
        <v>234220</v>
      </c>
      <c r="G16" s="8">
        <v>37010</v>
      </c>
      <c r="H16" s="8">
        <v>44750</v>
      </c>
      <c r="I16" s="8">
        <v>22600</v>
      </c>
      <c r="J16" s="8">
        <v>104360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104360</v>
      </c>
      <c r="X16" s="8">
        <v>58500</v>
      </c>
      <c r="Y16" s="8">
        <v>45860</v>
      </c>
      <c r="Z16" s="2">
        <v>78.39</v>
      </c>
      <c r="AA16" s="6">
        <v>234220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2761837</v>
      </c>
      <c r="F18" s="8">
        <v>2761837</v>
      </c>
      <c r="G18" s="8">
        <v>344658</v>
      </c>
      <c r="H18" s="8">
        <v>262923</v>
      </c>
      <c r="I18" s="8">
        <v>336264</v>
      </c>
      <c r="J18" s="8">
        <v>943845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943845</v>
      </c>
      <c r="X18" s="8">
        <v>690501</v>
      </c>
      <c r="Y18" s="8">
        <v>253344</v>
      </c>
      <c r="Z18" s="2">
        <v>36.69</v>
      </c>
      <c r="AA18" s="6">
        <v>2761837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52787000</v>
      </c>
      <c r="F19" s="8">
        <v>52787000</v>
      </c>
      <c r="G19" s="8">
        <v>19245000</v>
      </c>
      <c r="H19" s="8">
        <v>1508000</v>
      </c>
      <c r="I19" s="8">
        <v>283555</v>
      </c>
      <c r="J19" s="8">
        <v>21036555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21036555</v>
      </c>
      <c r="X19" s="8">
        <v>20375000</v>
      </c>
      <c r="Y19" s="8">
        <v>661555</v>
      </c>
      <c r="Z19" s="2">
        <v>3.25</v>
      </c>
      <c r="AA19" s="6">
        <v>52787000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3113385</v>
      </c>
      <c r="F20" s="30">
        <v>3113385</v>
      </c>
      <c r="G20" s="30">
        <v>24217</v>
      </c>
      <c r="H20" s="30">
        <v>119050</v>
      </c>
      <c r="I20" s="30">
        <v>176718</v>
      </c>
      <c r="J20" s="30">
        <v>319985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319985</v>
      </c>
      <c r="X20" s="30">
        <v>778500</v>
      </c>
      <c r="Y20" s="30">
        <v>-458515</v>
      </c>
      <c r="Z20" s="31">
        <v>-58.9</v>
      </c>
      <c r="AA20" s="32">
        <v>3113385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149065436</v>
      </c>
      <c r="F22" s="39">
        <f t="shared" si="0"/>
        <v>149065436</v>
      </c>
      <c r="G22" s="39">
        <f t="shared" si="0"/>
        <v>26791794</v>
      </c>
      <c r="H22" s="39">
        <f t="shared" si="0"/>
        <v>10333371</v>
      </c>
      <c r="I22" s="39">
        <f t="shared" si="0"/>
        <v>7820924</v>
      </c>
      <c r="J22" s="39">
        <f t="shared" si="0"/>
        <v>44946089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44946089</v>
      </c>
      <c r="X22" s="39">
        <f t="shared" si="0"/>
        <v>45372334</v>
      </c>
      <c r="Y22" s="39">
        <f t="shared" si="0"/>
        <v>-426245</v>
      </c>
      <c r="Z22" s="40">
        <f>+IF(X22&lt;&gt;0,+(Y22/X22)*100,0)</f>
        <v>-0.9394381166285165</v>
      </c>
      <c r="AA22" s="37">
        <f>SUM(AA5:AA21)</f>
        <v>149065436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48009305</v>
      </c>
      <c r="F25" s="8">
        <v>48009305</v>
      </c>
      <c r="G25" s="8">
        <v>3307356</v>
      </c>
      <c r="H25" s="8">
        <v>3907321</v>
      </c>
      <c r="I25" s="8">
        <v>3792236</v>
      </c>
      <c r="J25" s="8">
        <v>11006913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11006913</v>
      </c>
      <c r="X25" s="8">
        <v>12002499</v>
      </c>
      <c r="Y25" s="8">
        <v>-995586</v>
      </c>
      <c r="Z25" s="2">
        <v>-8.29</v>
      </c>
      <c r="AA25" s="6">
        <v>48009305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5527364</v>
      </c>
      <c r="F26" s="8">
        <v>5527364</v>
      </c>
      <c r="G26" s="8">
        <v>386209</v>
      </c>
      <c r="H26" s="8">
        <v>400369</v>
      </c>
      <c r="I26" s="8">
        <v>405649</v>
      </c>
      <c r="J26" s="8">
        <v>1192227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1192227</v>
      </c>
      <c r="X26" s="8">
        <v>1381749</v>
      </c>
      <c r="Y26" s="8">
        <v>-189522</v>
      </c>
      <c r="Z26" s="2">
        <v>-13.72</v>
      </c>
      <c r="AA26" s="6">
        <v>5527364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22653982</v>
      </c>
      <c r="F27" s="8">
        <v>22653982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5663499</v>
      </c>
      <c r="Y27" s="8">
        <v>-5663499</v>
      </c>
      <c r="Z27" s="2">
        <v>-100</v>
      </c>
      <c r="AA27" s="6">
        <v>22653982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36091008</v>
      </c>
      <c r="F28" s="8">
        <v>36091008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36091008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477900</v>
      </c>
      <c r="F29" s="8">
        <v>477900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119499</v>
      </c>
      <c r="Y29" s="8">
        <v>-119499</v>
      </c>
      <c r="Z29" s="2">
        <v>-100</v>
      </c>
      <c r="AA29" s="6">
        <v>477900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44560000</v>
      </c>
      <c r="F30" s="8">
        <v>44560000</v>
      </c>
      <c r="G30" s="8">
        <v>5263371</v>
      </c>
      <c r="H30" s="8">
        <v>4603336</v>
      </c>
      <c r="I30" s="8">
        <v>2482617</v>
      </c>
      <c r="J30" s="8">
        <v>12349324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12349324</v>
      </c>
      <c r="X30" s="8">
        <v>11560000</v>
      </c>
      <c r="Y30" s="8">
        <v>789324</v>
      </c>
      <c r="Z30" s="2">
        <v>6.83</v>
      </c>
      <c r="AA30" s="6">
        <v>44560000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33290</v>
      </c>
      <c r="H31" s="8">
        <v>30420</v>
      </c>
      <c r="I31" s="8">
        <v>118563</v>
      </c>
      <c r="J31" s="8">
        <v>182273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182273</v>
      </c>
      <c r="X31" s="8">
        <v>0</v>
      </c>
      <c r="Y31" s="8">
        <v>182273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6333960</v>
      </c>
      <c r="F32" s="8">
        <v>6333960</v>
      </c>
      <c r="G32" s="8">
        <v>429908</v>
      </c>
      <c r="H32" s="8">
        <v>34475</v>
      </c>
      <c r="I32" s="8">
        <v>191755</v>
      </c>
      <c r="J32" s="8">
        <v>656138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656138</v>
      </c>
      <c r="X32" s="8">
        <v>1583750</v>
      </c>
      <c r="Y32" s="8">
        <v>-927612</v>
      </c>
      <c r="Z32" s="2">
        <v>-58.57</v>
      </c>
      <c r="AA32" s="6">
        <v>6333960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50998</v>
      </c>
      <c r="H33" s="8">
        <v>255866</v>
      </c>
      <c r="I33" s="8">
        <v>96207</v>
      </c>
      <c r="J33" s="8">
        <v>403071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403071</v>
      </c>
      <c r="X33" s="8">
        <v>0</v>
      </c>
      <c r="Y33" s="8">
        <v>403071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30457174</v>
      </c>
      <c r="F34" s="8">
        <v>30457174</v>
      </c>
      <c r="G34" s="8">
        <v>1385319</v>
      </c>
      <c r="H34" s="8">
        <v>3026451</v>
      </c>
      <c r="I34" s="8">
        <v>1406075</v>
      </c>
      <c r="J34" s="8">
        <v>5817845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5817845</v>
      </c>
      <c r="X34" s="8">
        <v>7614501</v>
      </c>
      <c r="Y34" s="8">
        <v>-1796656</v>
      </c>
      <c r="Z34" s="2">
        <v>-23.6</v>
      </c>
      <c r="AA34" s="6">
        <v>30457174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194110693</v>
      </c>
      <c r="F36" s="39">
        <f t="shared" si="1"/>
        <v>194110693</v>
      </c>
      <c r="G36" s="39">
        <f t="shared" si="1"/>
        <v>10856451</v>
      </c>
      <c r="H36" s="39">
        <f t="shared" si="1"/>
        <v>12258238</v>
      </c>
      <c r="I36" s="39">
        <f t="shared" si="1"/>
        <v>8493102</v>
      </c>
      <c r="J36" s="39">
        <f t="shared" si="1"/>
        <v>31607791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31607791</v>
      </c>
      <c r="X36" s="39">
        <f t="shared" si="1"/>
        <v>39925497</v>
      </c>
      <c r="Y36" s="39">
        <f t="shared" si="1"/>
        <v>-8317706</v>
      </c>
      <c r="Z36" s="40">
        <f>+IF(X36&lt;&gt;0,+(Y36/X36)*100,0)</f>
        <v>-20.83306815191305</v>
      </c>
      <c r="AA36" s="37">
        <f>SUM(AA25:AA35)</f>
        <v>194110693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-45045257</v>
      </c>
      <c r="F38" s="52">
        <f t="shared" si="2"/>
        <v>-45045257</v>
      </c>
      <c r="G38" s="52">
        <f t="shared" si="2"/>
        <v>15935343</v>
      </c>
      <c r="H38" s="52">
        <f t="shared" si="2"/>
        <v>-1924867</v>
      </c>
      <c r="I38" s="52">
        <f t="shared" si="2"/>
        <v>-672178</v>
      </c>
      <c r="J38" s="52">
        <f t="shared" si="2"/>
        <v>13338298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13338298</v>
      </c>
      <c r="X38" s="52">
        <f>IF(F22=F36,0,X22-X36)</f>
        <v>5446837</v>
      </c>
      <c r="Y38" s="52">
        <f t="shared" si="2"/>
        <v>7891461</v>
      </c>
      <c r="Z38" s="53">
        <f>+IF(X38&lt;&gt;0,+(Y38/X38)*100,0)</f>
        <v>144.88153399853897</v>
      </c>
      <c r="AA38" s="50">
        <f>+AA22-AA36</f>
        <v>-45045257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13830000</v>
      </c>
      <c r="H39" s="8">
        <v>0</v>
      </c>
      <c r="I39" s="8">
        <v>0</v>
      </c>
      <c r="J39" s="8">
        <v>13830000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13830000</v>
      </c>
      <c r="X39" s="8">
        <v>0</v>
      </c>
      <c r="Y39" s="8">
        <v>13830000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-45045257</v>
      </c>
      <c r="F42" s="61">
        <f t="shared" si="3"/>
        <v>-45045257</v>
      </c>
      <c r="G42" s="61">
        <f t="shared" si="3"/>
        <v>29765343</v>
      </c>
      <c r="H42" s="61">
        <f t="shared" si="3"/>
        <v>-1924867</v>
      </c>
      <c r="I42" s="61">
        <f t="shared" si="3"/>
        <v>-672178</v>
      </c>
      <c r="J42" s="61">
        <f t="shared" si="3"/>
        <v>27168298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27168298</v>
      </c>
      <c r="X42" s="61">
        <f t="shared" si="3"/>
        <v>5446837</v>
      </c>
      <c r="Y42" s="61">
        <f t="shared" si="3"/>
        <v>21721461</v>
      </c>
      <c r="Z42" s="62">
        <f>+IF(X42&lt;&gt;0,+(Y42/X42)*100,0)</f>
        <v>398.7903621863478</v>
      </c>
      <c r="AA42" s="59">
        <f>SUM(AA38:AA41)</f>
        <v>-45045257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-45045257</v>
      </c>
      <c r="F44" s="69">
        <f t="shared" si="4"/>
        <v>-45045257</v>
      </c>
      <c r="G44" s="69">
        <f t="shared" si="4"/>
        <v>29765343</v>
      </c>
      <c r="H44" s="69">
        <f t="shared" si="4"/>
        <v>-1924867</v>
      </c>
      <c r="I44" s="69">
        <f t="shared" si="4"/>
        <v>-672178</v>
      </c>
      <c r="J44" s="69">
        <f t="shared" si="4"/>
        <v>27168298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27168298</v>
      </c>
      <c r="X44" s="69">
        <f t="shared" si="4"/>
        <v>5446837</v>
      </c>
      <c r="Y44" s="69">
        <f t="shared" si="4"/>
        <v>21721461</v>
      </c>
      <c r="Z44" s="70">
        <f>+IF(X44&lt;&gt;0,+(Y44/X44)*100,0)</f>
        <v>398.7903621863478</v>
      </c>
      <c r="AA44" s="67">
        <f>+AA42-AA43</f>
        <v>-45045257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-45045257</v>
      </c>
      <c r="F46" s="61">
        <f t="shared" si="5"/>
        <v>-45045257</v>
      </c>
      <c r="G46" s="61">
        <f t="shared" si="5"/>
        <v>29765343</v>
      </c>
      <c r="H46" s="61">
        <f t="shared" si="5"/>
        <v>-1924867</v>
      </c>
      <c r="I46" s="61">
        <f t="shared" si="5"/>
        <v>-672178</v>
      </c>
      <c r="J46" s="61">
        <f t="shared" si="5"/>
        <v>27168298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27168298</v>
      </c>
      <c r="X46" s="61">
        <f t="shared" si="5"/>
        <v>5446837</v>
      </c>
      <c r="Y46" s="61">
        <f t="shared" si="5"/>
        <v>21721461</v>
      </c>
      <c r="Z46" s="62">
        <f>+IF(X46&lt;&gt;0,+(Y46/X46)*100,0)</f>
        <v>398.7903621863478</v>
      </c>
      <c r="AA46" s="59">
        <f>SUM(AA44:AA45)</f>
        <v>-45045257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-45045257</v>
      </c>
      <c r="F48" s="77">
        <f t="shared" si="6"/>
        <v>-45045257</v>
      </c>
      <c r="G48" s="77">
        <f t="shared" si="6"/>
        <v>29765343</v>
      </c>
      <c r="H48" s="78">
        <f t="shared" si="6"/>
        <v>-1924867</v>
      </c>
      <c r="I48" s="78">
        <f t="shared" si="6"/>
        <v>-672178</v>
      </c>
      <c r="J48" s="78">
        <f t="shared" si="6"/>
        <v>27168298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27168298</v>
      </c>
      <c r="X48" s="78">
        <f t="shared" si="6"/>
        <v>5446837</v>
      </c>
      <c r="Y48" s="78">
        <f t="shared" si="6"/>
        <v>21721461</v>
      </c>
      <c r="Z48" s="79">
        <f>+IF(X48&lt;&gt;0,+(Y48/X48)*100,0)</f>
        <v>398.7903621863478</v>
      </c>
      <c r="AA48" s="80">
        <f>SUM(AA46:AA47)</f>
        <v>-45045257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169762641</v>
      </c>
      <c r="D5" s="6">
        <v>0</v>
      </c>
      <c r="E5" s="7">
        <v>219807787</v>
      </c>
      <c r="F5" s="8">
        <v>219807787</v>
      </c>
      <c r="G5" s="8">
        <v>12851631</v>
      </c>
      <c r="H5" s="8">
        <v>15717410</v>
      </c>
      <c r="I5" s="8">
        <v>16667199</v>
      </c>
      <c r="J5" s="8">
        <v>45236240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45236240</v>
      </c>
      <c r="X5" s="8">
        <v>50754228</v>
      </c>
      <c r="Y5" s="8">
        <v>-5517988</v>
      </c>
      <c r="Z5" s="2">
        <v>-10.87</v>
      </c>
      <c r="AA5" s="6">
        <v>219807787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434856191</v>
      </c>
      <c r="D7" s="6">
        <v>0</v>
      </c>
      <c r="E7" s="7">
        <v>483238238</v>
      </c>
      <c r="F7" s="8">
        <v>483238238</v>
      </c>
      <c r="G7" s="8">
        <v>25185504</v>
      </c>
      <c r="H7" s="8">
        <v>13635794</v>
      </c>
      <c r="I7" s="8">
        <v>28745997</v>
      </c>
      <c r="J7" s="8">
        <v>67567295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67567295</v>
      </c>
      <c r="X7" s="8">
        <v>120809559</v>
      </c>
      <c r="Y7" s="8">
        <v>-53242264</v>
      </c>
      <c r="Z7" s="2">
        <v>-44.07</v>
      </c>
      <c r="AA7" s="6">
        <v>483238238</v>
      </c>
    </row>
    <row r="8" spans="1:27" ht="13.5">
      <c r="A8" s="29" t="s">
        <v>35</v>
      </c>
      <c r="B8" s="28"/>
      <c r="C8" s="6">
        <v>279218197</v>
      </c>
      <c r="D8" s="6">
        <v>0</v>
      </c>
      <c r="E8" s="7">
        <v>275316632</v>
      </c>
      <c r="F8" s="8">
        <v>275316632</v>
      </c>
      <c r="G8" s="8">
        <v>20561692</v>
      </c>
      <c r="H8" s="8">
        <v>-16178388</v>
      </c>
      <c r="I8" s="8">
        <v>22250537</v>
      </c>
      <c r="J8" s="8">
        <v>26633841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26633841</v>
      </c>
      <c r="X8" s="8">
        <v>63935001</v>
      </c>
      <c r="Y8" s="8">
        <v>-37301160</v>
      </c>
      <c r="Z8" s="2">
        <v>-58.34</v>
      </c>
      <c r="AA8" s="6">
        <v>275316632</v>
      </c>
    </row>
    <row r="9" spans="1:27" ht="13.5">
      <c r="A9" s="29" t="s">
        <v>36</v>
      </c>
      <c r="B9" s="28"/>
      <c r="C9" s="6">
        <v>66213918</v>
      </c>
      <c r="D9" s="6">
        <v>0</v>
      </c>
      <c r="E9" s="7">
        <v>76733030</v>
      </c>
      <c r="F9" s="8">
        <v>76733030</v>
      </c>
      <c r="G9" s="8">
        <v>7514688</v>
      </c>
      <c r="H9" s="8">
        <v>6365400</v>
      </c>
      <c r="I9" s="8">
        <v>6503615</v>
      </c>
      <c r="J9" s="8">
        <v>20383703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20383703</v>
      </c>
      <c r="X9" s="8">
        <v>17992500</v>
      </c>
      <c r="Y9" s="8">
        <v>2391203</v>
      </c>
      <c r="Z9" s="2">
        <v>13.29</v>
      </c>
      <c r="AA9" s="6">
        <v>76733030</v>
      </c>
    </row>
    <row r="10" spans="1:27" ht="13.5">
      <c r="A10" s="29" t="s">
        <v>37</v>
      </c>
      <c r="B10" s="28"/>
      <c r="C10" s="6">
        <v>84736413</v>
      </c>
      <c r="D10" s="6">
        <v>0</v>
      </c>
      <c r="E10" s="7">
        <v>95436960</v>
      </c>
      <c r="F10" s="30">
        <v>95436960</v>
      </c>
      <c r="G10" s="30">
        <v>10547244</v>
      </c>
      <c r="H10" s="30">
        <v>7800487</v>
      </c>
      <c r="I10" s="30">
        <v>7733375</v>
      </c>
      <c r="J10" s="30">
        <v>26081106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26081106</v>
      </c>
      <c r="X10" s="30">
        <v>21970200</v>
      </c>
      <c r="Y10" s="30">
        <v>4110906</v>
      </c>
      <c r="Z10" s="31">
        <v>18.71</v>
      </c>
      <c r="AA10" s="32">
        <v>95436960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17500000</v>
      </c>
      <c r="F11" s="8">
        <v>17500000</v>
      </c>
      <c r="G11" s="8">
        <v>96</v>
      </c>
      <c r="H11" s="8">
        <v>0</v>
      </c>
      <c r="I11" s="8">
        <v>0</v>
      </c>
      <c r="J11" s="8">
        <v>96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96</v>
      </c>
      <c r="X11" s="8">
        <v>4167837</v>
      </c>
      <c r="Y11" s="8">
        <v>-4167741</v>
      </c>
      <c r="Z11" s="2">
        <v>-100</v>
      </c>
      <c r="AA11" s="6">
        <v>17500000</v>
      </c>
    </row>
    <row r="12" spans="1:27" ht="13.5">
      <c r="A12" s="29" t="s">
        <v>39</v>
      </c>
      <c r="B12" s="33"/>
      <c r="C12" s="6">
        <v>2772366</v>
      </c>
      <c r="D12" s="6">
        <v>0</v>
      </c>
      <c r="E12" s="7">
        <v>3065404</v>
      </c>
      <c r="F12" s="8">
        <v>3065404</v>
      </c>
      <c r="G12" s="8">
        <v>379484</v>
      </c>
      <c r="H12" s="8">
        <v>220913</v>
      </c>
      <c r="I12" s="8">
        <v>232829</v>
      </c>
      <c r="J12" s="8">
        <v>833226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833226</v>
      </c>
      <c r="X12" s="8">
        <v>719751</v>
      </c>
      <c r="Y12" s="8">
        <v>113475</v>
      </c>
      <c r="Z12" s="2">
        <v>15.77</v>
      </c>
      <c r="AA12" s="6">
        <v>3065404</v>
      </c>
    </row>
    <row r="13" spans="1:27" ht="13.5">
      <c r="A13" s="27" t="s">
        <v>40</v>
      </c>
      <c r="B13" s="33"/>
      <c r="C13" s="6">
        <v>1666607</v>
      </c>
      <c r="D13" s="6">
        <v>0</v>
      </c>
      <c r="E13" s="7">
        <v>1581495</v>
      </c>
      <c r="F13" s="8">
        <v>1581495</v>
      </c>
      <c r="G13" s="8">
        <v>44052</v>
      </c>
      <c r="H13" s="8">
        <v>259613</v>
      </c>
      <c r="I13" s="8">
        <v>342504</v>
      </c>
      <c r="J13" s="8">
        <v>646169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646169</v>
      </c>
      <c r="X13" s="8">
        <v>366309</v>
      </c>
      <c r="Y13" s="8">
        <v>279860</v>
      </c>
      <c r="Z13" s="2">
        <v>76.4</v>
      </c>
      <c r="AA13" s="6">
        <v>1581495</v>
      </c>
    </row>
    <row r="14" spans="1:27" ht="13.5">
      <c r="A14" s="27" t="s">
        <v>41</v>
      </c>
      <c r="B14" s="33"/>
      <c r="C14" s="6">
        <v>35288433</v>
      </c>
      <c r="D14" s="6">
        <v>0</v>
      </c>
      <c r="E14" s="7">
        <v>36085834</v>
      </c>
      <c r="F14" s="8">
        <v>36085834</v>
      </c>
      <c r="G14" s="8">
        <v>3187675</v>
      </c>
      <c r="H14" s="8">
        <v>3332345</v>
      </c>
      <c r="I14" s="8">
        <v>3395726</v>
      </c>
      <c r="J14" s="8">
        <v>9915746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9915746</v>
      </c>
      <c r="X14" s="8">
        <v>8272092</v>
      </c>
      <c r="Y14" s="8">
        <v>1643654</v>
      </c>
      <c r="Z14" s="2">
        <v>19.87</v>
      </c>
      <c r="AA14" s="6">
        <v>36085834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62448</v>
      </c>
      <c r="Y15" s="8">
        <v>-62448</v>
      </c>
      <c r="Z15" s="2">
        <v>-100</v>
      </c>
      <c r="AA15" s="6">
        <v>0</v>
      </c>
    </row>
    <row r="16" spans="1:27" ht="13.5">
      <c r="A16" s="27" t="s">
        <v>43</v>
      </c>
      <c r="B16" s="33"/>
      <c r="C16" s="6">
        <v>25983014</v>
      </c>
      <c r="D16" s="6">
        <v>0</v>
      </c>
      <c r="E16" s="7">
        <v>7378016</v>
      </c>
      <c r="F16" s="8">
        <v>7378016</v>
      </c>
      <c r="G16" s="8">
        <v>393596</v>
      </c>
      <c r="H16" s="8">
        <v>248005</v>
      </c>
      <c r="I16" s="8">
        <v>407010</v>
      </c>
      <c r="J16" s="8">
        <v>1048611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1048611</v>
      </c>
      <c r="X16" s="8">
        <v>1685592</v>
      </c>
      <c r="Y16" s="8">
        <v>-636981</v>
      </c>
      <c r="Z16" s="2">
        <v>-37.79</v>
      </c>
      <c r="AA16" s="6">
        <v>7378016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4969</v>
      </c>
      <c r="F17" s="8">
        <v>4969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14382</v>
      </c>
      <c r="Y17" s="8">
        <v>-14382</v>
      </c>
      <c r="Z17" s="2">
        <v>-100</v>
      </c>
      <c r="AA17" s="6">
        <v>4969</v>
      </c>
    </row>
    <row r="18" spans="1:27" ht="13.5">
      <c r="A18" s="29" t="s">
        <v>45</v>
      </c>
      <c r="B18" s="28"/>
      <c r="C18" s="6">
        <v>23744636</v>
      </c>
      <c r="D18" s="6">
        <v>0</v>
      </c>
      <c r="E18" s="7">
        <v>23264012</v>
      </c>
      <c r="F18" s="8">
        <v>23264012</v>
      </c>
      <c r="G18" s="8">
        <v>7206099</v>
      </c>
      <c r="H18" s="8">
        <v>-2528846</v>
      </c>
      <c r="I18" s="8">
        <v>1867273</v>
      </c>
      <c r="J18" s="8">
        <v>6544526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6544526</v>
      </c>
      <c r="X18" s="8">
        <v>5330241</v>
      </c>
      <c r="Y18" s="8">
        <v>1214285</v>
      </c>
      <c r="Z18" s="2">
        <v>22.78</v>
      </c>
      <c r="AA18" s="6">
        <v>23264012</v>
      </c>
    </row>
    <row r="19" spans="1:27" ht="13.5">
      <c r="A19" s="27" t="s">
        <v>46</v>
      </c>
      <c r="B19" s="33"/>
      <c r="C19" s="6">
        <v>251432959</v>
      </c>
      <c r="D19" s="6">
        <v>0</v>
      </c>
      <c r="E19" s="7">
        <v>224188000</v>
      </c>
      <c r="F19" s="8">
        <v>224188000</v>
      </c>
      <c r="G19" s="8">
        <v>78225549</v>
      </c>
      <c r="H19" s="8">
        <v>2480397</v>
      </c>
      <c r="I19" s="8">
        <v>-718383</v>
      </c>
      <c r="J19" s="8">
        <v>79987563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79987563</v>
      </c>
      <c r="X19" s="8">
        <v>51416898</v>
      </c>
      <c r="Y19" s="8">
        <v>28570665</v>
      </c>
      <c r="Z19" s="2">
        <v>55.57</v>
      </c>
      <c r="AA19" s="6">
        <v>224188000</v>
      </c>
    </row>
    <row r="20" spans="1:27" ht="13.5">
      <c r="A20" s="27" t="s">
        <v>47</v>
      </c>
      <c r="B20" s="33"/>
      <c r="C20" s="6">
        <v>47358799</v>
      </c>
      <c r="D20" s="6">
        <v>0</v>
      </c>
      <c r="E20" s="7">
        <v>29397366</v>
      </c>
      <c r="F20" s="30">
        <v>29397366</v>
      </c>
      <c r="G20" s="30">
        <v>5565480</v>
      </c>
      <c r="H20" s="30">
        <v>1344500</v>
      </c>
      <c r="I20" s="30">
        <v>4031204</v>
      </c>
      <c r="J20" s="30">
        <v>10941184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10941184</v>
      </c>
      <c r="X20" s="30">
        <v>7122738</v>
      </c>
      <c r="Y20" s="30">
        <v>3818446</v>
      </c>
      <c r="Z20" s="31">
        <v>53.61</v>
      </c>
      <c r="AA20" s="32">
        <v>29397366</v>
      </c>
    </row>
    <row r="21" spans="1:27" ht="13.5">
      <c r="A21" s="27" t="s">
        <v>48</v>
      </c>
      <c r="B21" s="33"/>
      <c r="C21" s="6">
        <v>23018726</v>
      </c>
      <c r="D21" s="6">
        <v>0</v>
      </c>
      <c r="E21" s="7">
        <v>100000000</v>
      </c>
      <c r="F21" s="8">
        <v>100000000</v>
      </c>
      <c r="G21" s="8">
        <v>40504</v>
      </c>
      <c r="H21" s="8">
        <v>2444714</v>
      </c>
      <c r="I21" s="34">
        <v>3204456</v>
      </c>
      <c r="J21" s="8">
        <v>5689674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5689674</v>
      </c>
      <c r="X21" s="8">
        <v>22966131</v>
      </c>
      <c r="Y21" s="8">
        <v>-17276457</v>
      </c>
      <c r="Z21" s="2">
        <v>-75.23</v>
      </c>
      <c r="AA21" s="6">
        <v>100000000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1446052900</v>
      </c>
      <c r="D22" s="37">
        <f>SUM(D5:D21)</f>
        <v>0</v>
      </c>
      <c r="E22" s="38">
        <f t="shared" si="0"/>
        <v>1592997743</v>
      </c>
      <c r="F22" s="39">
        <f t="shared" si="0"/>
        <v>1592997743</v>
      </c>
      <c r="G22" s="39">
        <f t="shared" si="0"/>
        <v>171703294</v>
      </c>
      <c r="H22" s="39">
        <f t="shared" si="0"/>
        <v>35142344</v>
      </c>
      <c r="I22" s="39">
        <f t="shared" si="0"/>
        <v>94663342</v>
      </c>
      <c r="J22" s="39">
        <f t="shared" si="0"/>
        <v>301508980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301508980</v>
      </c>
      <c r="X22" s="39">
        <f t="shared" si="0"/>
        <v>377585907</v>
      </c>
      <c r="Y22" s="39">
        <f t="shared" si="0"/>
        <v>-76076927</v>
      </c>
      <c r="Z22" s="40">
        <f>+IF(X22&lt;&gt;0,+(Y22/X22)*100,0)</f>
        <v>-20.14824324468233</v>
      </c>
      <c r="AA22" s="37">
        <f>SUM(AA5:AA21)</f>
        <v>1592997743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342641284</v>
      </c>
      <c r="D25" s="6">
        <v>0</v>
      </c>
      <c r="E25" s="7">
        <v>361709374</v>
      </c>
      <c r="F25" s="8">
        <v>361709374</v>
      </c>
      <c r="G25" s="8">
        <v>30496456</v>
      </c>
      <c r="H25" s="8">
        <v>30299422</v>
      </c>
      <c r="I25" s="8">
        <v>30270176</v>
      </c>
      <c r="J25" s="8">
        <v>91066054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91066054</v>
      </c>
      <c r="X25" s="8">
        <v>90427341</v>
      </c>
      <c r="Y25" s="8">
        <v>638713</v>
      </c>
      <c r="Z25" s="2">
        <v>0.71</v>
      </c>
      <c r="AA25" s="6">
        <v>361709374</v>
      </c>
    </row>
    <row r="26" spans="1:27" ht="13.5">
      <c r="A26" s="29" t="s">
        <v>52</v>
      </c>
      <c r="B26" s="28"/>
      <c r="C26" s="6">
        <v>16309887</v>
      </c>
      <c r="D26" s="6">
        <v>0</v>
      </c>
      <c r="E26" s="7">
        <v>18543746</v>
      </c>
      <c r="F26" s="8">
        <v>18543746</v>
      </c>
      <c r="G26" s="8">
        <v>1346018</v>
      </c>
      <c r="H26" s="8">
        <v>846387</v>
      </c>
      <c r="I26" s="8">
        <v>1359516</v>
      </c>
      <c r="J26" s="8">
        <v>3551921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3551921</v>
      </c>
      <c r="X26" s="8">
        <v>4472001</v>
      </c>
      <c r="Y26" s="8">
        <v>-920080</v>
      </c>
      <c r="Z26" s="2">
        <v>-20.57</v>
      </c>
      <c r="AA26" s="6">
        <v>18543746</v>
      </c>
    </row>
    <row r="27" spans="1:27" ht="13.5">
      <c r="A27" s="29" t="s">
        <v>53</v>
      </c>
      <c r="B27" s="28"/>
      <c r="C27" s="6">
        <v>125502732</v>
      </c>
      <c r="D27" s="6">
        <v>0</v>
      </c>
      <c r="E27" s="7">
        <v>114773224</v>
      </c>
      <c r="F27" s="8">
        <v>114773224</v>
      </c>
      <c r="G27" s="8">
        <v>7979</v>
      </c>
      <c r="H27" s="8">
        <v>0</v>
      </c>
      <c r="I27" s="8">
        <v>0</v>
      </c>
      <c r="J27" s="8">
        <v>7979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7979</v>
      </c>
      <c r="X27" s="8">
        <v>28693305</v>
      </c>
      <c r="Y27" s="8">
        <v>-28685326</v>
      </c>
      <c r="Z27" s="2">
        <v>-99.97</v>
      </c>
      <c r="AA27" s="6">
        <v>114773224</v>
      </c>
    </row>
    <row r="28" spans="1:27" ht="13.5">
      <c r="A28" s="29" t="s">
        <v>54</v>
      </c>
      <c r="B28" s="28"/>
      <c r="C28" s="6">
        <v>186452707</v>
      </c>
      <c r="D28" s="6">
        <v>0</v>
      </c>
      <c r="E28" s="7">
        <v>322883601</v>
      </c>
      <c r="F28" s="8">
        <v>322883601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80720901</v>
      </c>
      <c r="Y28" s="8">
        <v>-80720901</v>
      </c>
      <c r="Z28" s="2">
        <v>-100</v>
      </c>
      <c r="AA28" s="6">
        <v>322883601</v>
      </c>
    </row>
    <row r="29" spans="1:27" ht="13.5">
      <c r="A29" s="29" t="s">
        <v>55</v>
      </c>
      <c r="B29" s="28"/>
      <c r="C29" s="6">
        <v>20622727</v>
      </c>
      <c r="D29" s="6">
        <v>0</v>
      </c>
      <c r="E29" s="7">
        <v>6510113</v>
      </c>
      <c r="F29" s="8">
        <v>6510113</v>
      </c>
      <c r="G29" s="8">
        <v>387175</v>
      </c>
      <c r="H29" s="8">
        <v>1679123</v>
      </c>
      <c r="I29" s="8">
        <v>1842212</v>
      </c>
      <c r="J29" s="8">
        <v>3908510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3908510</v>
      </c>
      <c r="X29" s="8">
        <v>1627527</v>
      </c>
      <c r="Y29" s="8">
        <v>2280983</v>
      </c>
      <c r="Z29" s="2">
        <v>140.15</v>
      </c>
      <c r="AA29" s="6">
        <v>6510113</v>
      </c>
    </row>
    <row r="30" spans="1:27" ht="13.5">
      <c r="A30" s="29" t="s">
        <v>56</v>
      </c>
      <c r="B30" s="28"/>
      <c r="C30" s="6">
        <v>558793736</v>
      </c>
      <c r="D30" s="6">
        <v>0</v>
      </c>
      <c r="E30" s="7">
        <v>572152115</v>
      </c>
      <c r="F30" s="8">
        <v>572152115</v>
      </c>
      <c r="G30" s="8">
        <v>179947</v>
      </c>
      <c r="H30" s="8">
        <v>73528516</v>
      </c>
      <c r="I30" s="8">
        <v>77324674</v>
      </c>
      <c r="J30" s="8">
        <v>151033137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151033137</v>
      </c>
      <c r="X30" s="8">
        <v>143038029</v>
      </c>
      <c r="Y30" s="8">
        <v>7995108</v>
      </c>
      <c r="Z30" s="2">
        <v>5.59</v>
      </c>
      <c r="AA30" s="6">
        <v>572152115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76158081</v>
      </c>
      <c r="D32" s="6">
        <v>0</v>
      </c>
      <c r="E32" s="7">
        <v>95636318</v>
      </c>
      <c r="F32" s="8">
        <v>95636318</v>
      </c>
      <c r="G32" s="8">
        <v>1976997</v>
      </c>
      <c r="H32" s="8">
        <v>3740832</v>
      </c>
      <c r="I32" s="8">
        <v>8590920</v>
      </c>
      <c r="J32" s="8">
        <v>14308749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14308749</v>
      </c>
      <c r="X32" s="8">
        <v>23909079</v>
      </c>
      <c r="Y32" s="8">
        <v>-9600330</v>
      </c>
      <c r="Z32" s="2">
        <v>-40.15</v>
      </c>
      <c r="AA32" s="6">
        <v>95636318</v>
      </c>
    </row>
    <row r="33" spans="1:27" ht="13.5">
      <c r="A33" s="29" t="s">
        <v>59</v>
      </c>
      <c r="B33" s="28"/>
      <c r="C33" s="6">
        <v>49732937</v>
      </c>
      <c r="D33" s="6">
        <v>0</v>
      </c>
      <c r="E33" s="7">
        <v>58375219</v>
      </c>
      <c r="F33" s="8">
        <v>58375219</v>
      </c>
      <c r="G33" s="8">
        <v>17971392</v>
      </c>
      <c r="H33" s="8">
        <v>4862252</v>
      </c>
      <c r="I33" s="8">
        <v>3570998</v>
      </c>
      <c r="J33" s="8">
        <v>26404642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26404642</v>
      </c>
      <c r="X33" s="8">
        <v>14593806</v>
      </c>
      <c r="Y33" s="8">
        <v>11810836</v>
      </c>
      <c r="Z33" s="2">
        <v>80.93</v>
      </c>
      <c r="AA33" s="6">
        <v>58375219</v>
      </c>
    </row>
    <row r="34" spans="1:27" ht="13.5">
      <c r="A34" s="29" t="s">
        <v>60</v>
      </c>
      <c r="B34" s="28"/>
      <c r="C34" s="6">
        <v>289880748</v>
      </c>
      <c r="D34" s="6">
        <v>0</v>
      </c>
      <c r="E34" s="7">
        <v>282425485</v>
      </c>
      <c r="F34" s="8">
        <v>282425485</v>
      </c>
      <c r="G34" s="8">
        <v>1602239</v>
      </c>
      <c r="H34" s="8">
        <v>15806781</v>
      </c>
      <c r="I34" s="8">
        <v>24862916</v>
      </c>
      <c r="J34" s="8">
        <v>42271936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42271936</v>
      </c>
      <c r="X34" s="8">
        <v>70606371</v>
      </c>
      <c r="Y34" s="8">
        <v>-28334435</v>
      </c>
      <c r="Z34" s="2">
        <v>-40.13</v>
      </c>
      <c r="AA34" s="6">
        <v>282425485</v>
      </c>
    </row>
    <row r="35" spans="1:27" ht="13.5">
      <c r="A35" s="27" t="s">
        <v>61</v>
      </c>
      <c r="B35" s="33"/>
      <c r="C35" s="6">
        <v>81549363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1747644202</v>
      </c>
      <c r="D36" s="37">
        <f>SUM(D25:D35)</f>
        <v>0</v>
      </c>
      <c r="E36" s="38">
        <f t="shared" si="1"/>
        <v>1833009195</v>
      </c>
      <c r="F36" s="39">
        <f t="shared" si="1"/>
        <v>1833009195</v>
      </c>
      <c r="G36" s="39">
        <f t="shared" si="1"/>
        <v>53968203</v>
      </c>
      <c r="H36" s="39">
        <f t="shared" si="1"/>
        <v>130763313</v>
      </c>
      <c r="I36" s="39">
        <f t="shared" si="1"/>
        <v>147821412</v>
      </c>
      <c r="J36" s="39">
        <f t="shared" si="1"/>
        <v>332552928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332552928</v>
      </c>
      <c r="X36" s="39">
        <f t="shared" si="1"/>
        <v>458088360</v>
      </c>
      <c r="Y36" s="39">
        <f t="shared" si="1"/>
        <v>-125535432</v>
      </c>
      <c r="Z36" s="40">
        <f>+IF(X36&lt;&gt;0,+(Y36/X36)*100,0)</f>
        <v>-27.404195993978103</v>
      </c>
      <c r="AA36" s="37">
        <f>SUM(AA25:AA35)</f>
        <v>1833009195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-301591302</v>
      </c>
      <c r="D38" s="50">
        <f>+D22-D36</f>
        <v>0</v>
      </c>
      <c r="E38" s="51">
        <f t="shared" si="2"/>
        <v>-240011452</v>
      </c>
      <c r="F38" s="52">
        <f t="shared" si="2"/>
        <v>-240011452</v>
      </c>
      <c r="G38" s="52">
        <f t="shared" si="2"/>
        <v>117735091</v>
      </c>
      <c r="H38" s="52">
        <f t="shared" si="2"/>
        <v>-95620969</v>
      </c>
      <c r="I38" s="52">
        <f t="shared" si="2"/>
        <v>-53158070</v>
      </c>
      <c r="J38" s="52">
        <f t="shared" si="2"/>
        <v>-31043948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-31043948</v>
      </c>
      <c r="X38" s="52">
        <f>IF(F22=F36,0,X22-X36)</f>
        <v>-80502453</v>
      </c>
      <c r="Y38" s="52">
        <f t="shared" si="2"/>
        <v>49458505</v>
      </c>
      <c r="Z38" s="53">
        <f>+IF(X38&lt;&gt;0,+(Y38/X38)*100,0)</f>
        <v>-61.4372645265853</v>
      </c>
      <c r="AA38" s="50">
        <f>+AA22-AA36</f>
        <v>-240011452</v>
      </c>
    </row>
    <row r="39" spans="1:27" ht="13.5">
      <c r="A39" s="27" t="s">
        <v>64</v>
      </c>
      <c r="B39" s="33"/>
      <c r="C39" s="6">
        <v>116487270</v>
      </c>
      <c r="D39" s="6">
        <v>0</v>
      </c>
      <c r="E39" s="7">
        <v>71781000</v>
      </c>
      <c r="F39" s="8">
        <v>71781000</v>
      </c>
      <c r="G39" s="8">
        <v>36353000</v>
      </c>
      <c r="H39" s="8">
        <v>-1860</v>
      </c>
      <c r="I39" s="8">
        <v>0</v>
      </c>
      <c r="J39" s="8">
        <v>36351140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36351140</v>
      </c>
      <c r="X39" s="8">
        <v>17945250</v>
      </c>
      <c r="Y39" s="8">
        <v>18405890</v>
      </c>
      <c r="Z39" s="2">
        <v>102.57</v>
      </c>
      <c r="AA39" s="6">
        <v>71781000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-14009571</v>
      </c>
      <c r="D41" s="54">
        <v>0</v>
      </c>
      <c r="E41" s="7">
        <v>-5300000</v>
      </c>
      <c r="F41" s="8">
        <v>-5300000</v>
      </c>
      <c r="G41" s="55">
        <v>-6133528</v>
      </c>
      <c r="H41" s="55">
        <v>-10720492</v>
      </c>
      <c r="I41" s="55">
        <v>-7705248</v>
      </c>
      <c r="J41" s="8">
        <v>-24559268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-24559268</v>
      </c>
      <c r="X41" s="8">
        <v>0</v>
      </c>
      <c r="Y41" s="55">
        <v>-24559268</v>
      </c>
      <c r="Z41" s="56">
        <v>0</v>
      </c>
      <c r="AA41" s="57">
        <v>-5300000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-199113603</v>
      </c>
      <c r="D42" s="59">
        <f>SUM(D38:D41)</f>
        <v>0</v>
      </c>
      <c r="E42" s="60">
        <f t="shared" si="3"/>
        <v>-173530452</v>
      </c>
      <c r="F42" s="61">
        <f t="shared" si="3"/>
        <v>-173530452</v>
      </c>
      <c r="G42" s="61">
        <f t="shared" si="3"/>
        <v>147954563</v>
      </c>
      <c r="H42" s="61">
        <f t="shared" si="3"/>
        <v>-106343321</v>
      </c>
      <c r="I42" s="61">
        <f t="shared" si="3"/>
        <v>-60863318</v>
      </c>
      <c r="J42" s="61">
        <f t="shared" si="3"/>
        <v>-19252076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-19252076</v>
      </c>
      <c r="X42" s="61">
        <f t="shared" si="3"/>
        <v>-62557203</v>
      </c>
      <c r="Y42" s="61">
        <f t="shared" si="3"/>
        <v>43305127</v>
      </c>
      <c r="Z42" s="62">
        <f>+IF(X42&lt;&gt;0,+(Y42/X42)*100,0)</f>
        <v>-69.22484529878997</v>
      </c>
      <c r="AA42" s="59">
        <f>SUM(AA38:AA41)</f>
        <v>-173530452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-199113603</v>
      </c>
      <c r="D44" s="67">
        <f>+D42-D43</f>
        <v>0</v>
      </c>
      <c r="E44" s="68">
        <f t="shared" si="4"/>
        <v>-173530452</v>
      </c>
      <c r="F44" s="69">
        <f t="shared" si="4"/>
        <v>-173530452</v>
      </c>
      <c r="G44" s="69">
        <f t="shared" si="4"/>
        <v>147954563</v>
      </c>
      <c r="H44" s="69">
        <f t="shared" si="4"/>
        <v>-106343321</v>
      </c>
      <c r="I44" s="69">
        <f t="shared" si="4"/>
        <v>-60863318</v>
      </c>
      <c r="J44" s="69">
        <f t="shared" si="4"/>
        <v>-19252076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-19252076</v>
      </c>
      <c r="X44" s="69">
        <f t="shared" si="4"/>
        <v>-62557203</v>
      </c>
      <c r="Y44" s="69">
        <f t="shared" si="4"/>
        <v>43305127</v>
      </c>
      <c r="Z44" s="70">
        <f>+IF(X44&lt;&gt;0,+(Y44/X44)*100,0)</f>
        <v>-69.22484529878997</v>
      </c>
      <c r="AA44" s="67">
        <f>+AA42-AA43</f>
        <v>-173530452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-199113603</v>
      </c>
      <c r="D46" s="59">
        <f>SUM(D44:D45)</f>
        <v>0</v>
      </c>
      <c r="E46" s="60">
        <f t="shared" si="5"/>
        <v>-173530452</v>
      </c>
      <c r="F46" s="61">
        <f t="shared" si="5"/>
        <v>-173530452</v>
      </c>
      <c r="G46" s="61">
        <f t="shared" si="5"/>
        <v>147954563</v>
      </c>
      <c r="H46" s="61">
        <f t="shared" si="5"/>
        <v>-106343321</v>
      </c>
      <c r="I46" s="61">
        <f t="shared" si="5"/>
        <v>-60863318</v>
      </c>
      <c r="J46" s="61">
        <f t="shared" si="5"/>
        <v>-19252076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-19252076</v>
      </c>
      <c r="X46" s="61">
        <f t="shared" si="5"/>
        <v>-62557203</v>
      </c>
      <c r="Y46" s="61">
        <f t="shared" si="5"/>
        <v>43305127</v>
      </c>
      <c r="Z46" s="62">
        <f>+IF(X46&lt;&gt;0,+(Y46/X46)*100,0)</f>
        <v>-69.22484529878997</v>
      </c>
      <c r="AA46" s="59">
        <f>SUM(AA44:AA45)</f>
        <v>-173530452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-199113603</v>
      </c>
      <c r="D48" s="75">
        <f>SUM(D46:D47)</f>
        <v>0</v>
      </c>
      <c r="E48" s="76">
        <f t="shared" si="6"/>
        <v>-173530452</v>
      </c>
      <c r="F48" s="77">
        <f t="shared" si="6"/>
        <v>-173530452</v>
      </c>
      <c r="G48" s="77">
        <f t="shared" si="6"/>
        <v>147954563</v>
      </c>
      <c r="H48" s="78">
        <f t="shared" si="6"/>
        <v>-106343321</v>
      </c>
      <c r="I48" s="78">
        <f t="shared" si="6"/>
        <v>-60863318</v>
      </c>
      <c r="J48" s="78">
        <f t="shared" si="6"/>
        <v>-19252076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-19252076</v>
      </c>
      <c r="X48" s="78">
        <f t="shared" si="6"/>
        <v>-62557203</v>
      </c>
      <c r="Y48" s="78">
        <f t="shared" si="6"/>
        <v>43305127</v>
      </c>
      <c r="Z48" s="79">
        <f>+IF(X48&lt;&gt;0,+(Y48/X48)*100,0)</f>
        <v>-69.22484529878997</v>
      </c>
      <c r="AA48" s="80">
        <f>SUM(AA46:AA47)</f>
        <v>-173530452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1500000</v>
      </c>
      <c r="F11" s="8">
        <v>1500000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1500000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3420000</v>
      </c>
      <c r="F13" s="8">
        <v>3420000</v>
      </c>
      <c r="G13" s="8">
        <v>68785</v>
      </c>
      <c r="H13" s="8">
        <v>176297</v>
      </c>
      <c r="I13" s="8">
        <v>277010</v>
      </c>
      <c r="J13" s="8">
        <v>522092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522092</v>
      </c>
      <c r="X13" s="8">
        <v>450780</v>
      </c>
      <c r="Y13" s="8">
        <v>71312</v>
      </c>
      <c r="Z13" s="2">
        <v>15.82</v>
      </c>
      <c r="AA13" s="6">
        <v>3420000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381781000</v>
      </c>
      <c r="F19" s="8">
        <v>381781000</v>
      </c>
      <c r="G19" s="8">
        <v>107520000</v>
      </c>
      <c r="H19" s="8">
        <v>2767650</v>
      </c>
      <c r="I19" s="8">
        <v>2063000</v>
      </c>
      <c r="J19" s="8">
        <v>112350650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112350650</v>
      </c>
      <c r="X19" s="8">
        <v>129270381</v>
      </c>
      <c r="Y19" s="8">
        <v>-16919731</v>
      </c>
      <c r="Z19" s="2">
        <v>-13.09</v>
      </c>
      <c r="AA19" s="6">
        <v>381781000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538160</v>
      </c>
      <c r="F20" s="30">
        <v>538160</v>
      </c>
      <c r="G20" s="30">
        <v>189560</v>
      </c>
      <c r="H20" s="30">
        <v>394064</v>
      </c>
      <c r="I20" s="30">
        <v>524094</v>
      </c>
      <c r="J20" s="30">
        <v>1107718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1107718</v>
      </c>
      <c r="X20" s="30">
        <v>304547</v>
      </c>
      <c r="Y20" s="30">
        <v>803171</v>
      </c>
      <c r="Z20" s="31">
        <v>263.73</v>
      </c>
      <c r="AA20" s="32">
        <v>538160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387239160</v>
      </c>
      <c r="F22" s="39">
        <f t="shared" si="0"/>
        <v>387239160</v>
      </c>
      <c r="G22" s="39">
        <f t="shared" si="0"/>
        <v>107778345</v>
      </c>
      <c r="H22" s="39">
        <f t="shared" si="0"/>
        <v>3338011</v>
      </c>
      <c r="I22" s="39">
        <f t="shared" si="0"/>
        <v>2864104</v>
      </c>
      <c r="J22" s="39">
        <f t="shared" si="0"/>
        <v>113980460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113980460</v>
      </c>
      <c r="X22" s="39">
        <f t="shared" si="0"/>
        <v>130025708</v>
      </c>
      <c r="Y22" s="39">
        <f t="shared" si="0"/>
        <v>-16045248</v>
      </c>
      <c r="Z22" s="40">
        <f>+IF(X22&lt;&gt;0,+(Y22/X22)*100,0)</f>
        <v>-12.34005816757406</v>
      </c>
      <c r="AA22" s="37">
        <f>SUM(AA5:AA21)</f>
        <v>387239160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107136870</v>
      </c>
      <c r="F25" s="8">
        <v>107136870</v>
      </c>
      <c r="G25" s="8">
        <v>7270956</v>
      </c>
      <c r="H25" s="8">
        <v>8050184</v>
      </c>
      <c r="I25" s="8">
        <v>8331811</v>
      </c>
      <c r="J25" s="8">
        <v>23652951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23652951</v>
      </c>
      <c r="X25" s="8">
        <v>21938060</v>
      </c>
      <c r="Y25" s="8">
        <v>1714891</v>
      </c>
      <c r="Z25" s="2">
        <v>7.82</v>
      </c>
      <c r="AA25" s="6">
        <v>107136870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12412850</v>
      </c>
      <c r="F26" s="8">
        <v>12412850</v>
      </c>
      <c r="G26" s="8">
        <v>775601</v>
      </c>
      <c r="H26" s="8">
        <v>826502</v>
      </c>
      <c r="I26" s="8">
        <v>843881</v>
      </c>
      <c r="J26" s="8">
        <v>2445984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2445984</v>
      </c>
      <c r="X26" s="8">
        <v>2551514</v>
      </c>
      <c r="Y26" s="8">
        <v>-105530</v>
      </c>
      <c r="Z26" s="2">
        <v>-4.14</v>
      </c>
      <c r="AA26" s="6">
        <v>12412850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18745970</v>
      </c>
      <c r="F28" s="8">
        <v>18745970</v>
      </c>
      <c r="G28" s="8">
        <v>1482518</v>
      </c>
      <c r="H28" s="8">
        <v>1482517</v>
      </c>
      <c r="I28" s="8">
        <v>1482518</v>
      </c>
      <c r="J28" s="8">
        <v>4447553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4447553</v>
      </c>
      <c r="X28" s="8">
        <v>4686510</v>
      </c>
      <c r="Y28" s="8">
        <v>-238957</v>
      </c>
      <c r="Z28" s="2">
        <v>-5.1</v>
      </c>
      <c r="AA28" s="6">
        <v>18745970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3550800</v>
      </c>
      <c r="F29" s="8">
        <v>3550800</v>
      </c>
      <c r="G29" s="8">
        <v>0</v>
      </c>
      <c r="H29" s="8">
        <v>-150694</v>
      </c>
      <c r="I29" s="8">
        <v>0</v>
      </c>
      <c r="J29" s="8">
        <v>-150694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-150694</v>
      </c>
      <c r="X29" s="8">
        <v>0</v>
      </c>
      <c r="Y29" s="8">
        <v>-150694</v>
      </c>
      <c r="Z29" s="2">
        <v>0</v>
      </c>
      <c r="AA29" s="6">
        <v>3550800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1910000</v>
      </c>
      <c r="F32" s="8">
        <v>1910000</v>
      </c>
      <c r="G32" s="8">
        <v>52800</v>
      </c>
      <c r="H32" s="8">
        <v>397391</v>
      </c>
      <c r="I32" s="8">
        <v>-338134</v>
      </c>
      <c r="J32" s="8">
        <v>112057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112057</v>
      </c>
      <c r="X32" s="8">
        <v>563378</v>
      </c>
      <c r="Y32" s="8">
        <v>-451321</v>
      </c>
      <c r="Z32" s="2">
        <v>-80.11</v>
      </c>
      <c r="AA32" s="6">
        <v>1910000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220576730</v>
      </c>
      <c r="F33" s="8">
        <v>220576730</v>
      </c>
      <c r="G33" s="8">
        <v>2238787</v>
      </c>
      <c r="H33" s="8">
        <v>5948784</v>
      </c>
      <c r="I33" s="8">
        <v>7482157</v>
      </c>
      <c r="J33" s="8">
        <v>15669728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15669728</v>
      </c>
      <c r="X33" s="8">
        <v>16278293</v>
      </c>
      <c r="Y33" s="8">
        <v>-608565</v>
      </c>
      <c r="Z33" s="2">
        <v>-3.74</v>
      </c>
      <c r="AA33" s="6">
        <v>220576730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32772930</v>
      </c>
      <c r="F34" s="8">
        <v>32772930</v>
      </c>
      <c r="G34" s="8">
        <v>483502</v>
      </c>
      <c r="H34" s="8">
        <v>3773254</v>
      </c>
      <c r="I34" s="8">
        <v>2666471</v>
      </c>
      <c r="J34" s="8">
        <v>6923227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6923227</v>
      </c>
      <c r="X34" s="8">
        <v>6215085</v>
      </c>
      <c r="Y34" s="8">
        <v>708142</v>
      </c>
      <c r="Z34" s="2">
        <v>11.39</v>
      </c>
      <c r="AA34" s="6">
        <v>32772930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397106150</v>
      </c>
      <c r="F36" s="39">
        <f t="shared" si="1"/>
        <v>397106150</v>
      </c>
      <c r="G36" s="39">
        <f t="shared" si="1"/>
        <v>12304164</v>
      </c>
      <c r="H36" s="39">
        <f t="shared" si="1"/>
        <v>20327938</v>
      </c>
      <c r="I36" s="39">
        <f t="shared" si="1"/>
        <v>20468704</v>
      </c>
      <c r="J36" s="39">
        <f t="shared" si="1"/>
        <v>53100806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53100806</v>
      </c>
      <c r="X36" s="39">
        <f t="shared" si="1"/>
        <v>52232840</v>
      </c>
      <c r="Y36" s="39">
        <f t="shared" si="1"/>
        <v>867966</v>
      </c>
      <c r="Z36" s="40">
        <f>+IF(X36&lt;&gt;0,+(Y36/X36)*100,0)</f>
        <v>1.661724692741195</v>
      </c>
      <c r="AA36" s="37">
        <f>SUM(AA25:AA35)</f>
        <v>397106150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-9866990</v>
      </c>
      <c r="F38" s="52">
        <f t="shared" si="2"/>
        <v>-9866990</v>
      </c>
      <c r="G38" s="52">
        <f t="shared" si="2"/>
        <v>95474181</v>
      </c>
      <c r="H38" s="52">
        <f t="shared" si="2"/>
        <v>-16989927</v>
      </c>
      <c r="I38" s="52">
        <f t="shared" si="2"/>
        <v>-17604600</v>
      </c>
      <c r="J38" s="52">
        <f t="shared" si="2"/>
        <v>60879654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60879654</v>
      </c>
      <c r="X38" s="52">
        <f>IF(F22=F36,0,X22-X36)</f>
        <v>77792868</v>
      </c>
      <c r="Y38" s="52">
        <f t="shared" si="2"/>
        <v>-16913214</v>
      </c>
      <c r="Z38" s="53">
        <f>+IF(X38&lt;&gt;0,+(Y38/X38)*100,0)</f>
        <v>-21.74134266395732</v>
      </c>
      <c r="AA38" s="50">
        <f>+AA22-AA36</f>
        <v>-9866990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-9866990</v>
      </c>
      <c r="F42" s="61">
        <f t="shared" si="3"/>
        <v>-9866990</v>
      </c>
      <c r="G42" s="61">
        <f t="shared" si="3"/>
        <v>95474181</v>
      </c>
      <c r="H42" s="61">
        <f t="shared" si="3"/>
        <v>-16989927</v>
      </c>
      <c r="I42" s="61">
        <f t="shared" si="3"/>
        <v>-17604600</v>
      </c>
      <c r="J42" s="61">
        <f t="shared" si="3"/>
        <v>60879654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60879654</v>
      </c>
      <c r="X42" s="61">
        <f t="shared" si="3"/>
        <v>77792868</v>
      </c>
      <c r="Y42" s="61">
        <f t="shared" si="3"/>
        <v>-16913214</v>
      </c>
      <c r="Z42" s="62">
        <f>+IF(X42&lt;&gt;0,+(Y42/X42)*100,0)</f>
        <v>-21.74134266395732</v>
      </c>
      <c r="AA42" s="59">
        <f>SUM(AA38:AA41)</f>
        <v>-9866990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-9866990</v>
      </c>
      <c r="F44" s="69">
        <f t="shared" si="4"/>
        <v>-9866990</v>
      </c>
      <c r="G44" s="69">
        <f t="shared" si="4"/>
        <v>95474181</v>
      </c>
      <c r="H44" s="69">
        <f t="shared" si="4"/>
        <v>-16989927</v>
      </c>
      <c r="I44" s="69">
        <f t="shared" si="4"/>
        <v>-17604600</v>
      </c>
      <c r="J44" s="69">
        <f t="shared" si="4"/>
        <v>60879654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60879654</v>
      </c>
      <c r="X44" s="69">
        <f t="shared" si="4"/>
        <v>77792868</v>
      </c>
      <c r="Y44" s="69">
        <f t="shared" si="4"/>
        <v>-16913214</v>
      </c>
      <c r="Z44" s="70">
        <f>+IF(X44&lt;&gt;0,+(Y44/X44)*100,0)</f>
        <v>-21.74134266395732</v>
      </c>
      <c r="AA44" s="67">
        <f>+AA42-AA43</f>
        <v>-9866990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-9866990</v>
      </c>
      <c r="F46" s="61">
        <f t="shared" si="5"/>
        <v>-9866990</v>
      </c>
      <c r="G46" s="61">
        <f t="shared" si="5"/>
        <v>95474181</v>
      </c>
      <c r="H46" s="61">
        <f t="shared" si="5"/>
        <v>-16989927</v>
      </c>
      <c r="I46" s="61">
        <f t="shared" si="5"/>
        <v>-17604600</v>
      </c>
      <c r="J46" s="61">
        <f t="shared" si="5"/>
        <v>60879654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60879654</v>
      </c>
      <c r="X46" s="61">
        <f t="shared" si="5"/>
        <v>77792868</v>
      </c>
      <c r="Y46" s="61">
        <f t="shared" si="5"/>
        <v>-16913214</v>
      </c>
      <c r="Z46" s="62">
        <f>+IF(X46&lt;&gt;0,+(Y46/X46)*100,0)</f>
        <v>-21.74134266395732</v>
      </c>
      <c r="AA46" s="59">
        <f>SUM(AA44:AA45)</f>
        <v>-9866990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-9866990</v>
      </c>
      <c r="F48" s="77">
        <f t="shared" si="6"/>
        <v>-9866990</v>
      </c>
      <c r="G48" s="77">
        <f t="shared" si="6"/>
        <v>95474181</v>
      </c>
      <c r="H48" s="78">
        <f t="shared" si="6"/>
        <v>-16989927</v>
      </c>
      <c r="I48" s="78">
        <f t="shared" si="6"/>
        <v>-17604600</v>
      </c>
      <c r="J48" s="78">
        <f t="shared" si="6"/>
        <v>60879654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60879654</v>
      </c>
      <c r="X48" s="78">
        <f t="shared" si="6"/>
        <v>77792868</v>
      </c>
      <c r="Y48" s="78">
        <f t="shared" si="6"/>
        <v>-16913214</v>
      </c>
      <c r="Z48" s="79">
        <f>+IF(X48&lt;&gt;0,+(Y48/X48)*100,0)</f>
        <v>-21.74134266395732</v>
      </c>
      <c r="AA48" s="80">
        <f>SUM(AA46:AA47)</f>
        <v>-9866990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13839913</v>
      </c>
      <c r="H5" s="8">
        <v>-5291511</v>
      </c>
      <c r="I5" s="8">
        <v>12054924</v>
      </c>
      <c r="J5" s="8">
        <v>20603326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20603326</v>
      </c>
      <c r="X5" s="8">
        <v>11815785</v>
      </c>
      <c r="Y5" s="8">
        <v>8787541</v>
      </c>
      <c r="Z5" s="2">
        <v>74.37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7855613</v>
      </c>
      <c r="H7" s="8">
        <v>10464950</v>
      </c>
      <c r="I7" s="8">
        <v>8277029</v>
      </c>
      <c r="J7" s="8">
        <v>26597592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26597592</v>
      </c>
      <c r="X7" s="8">
        <v>26341866</v>
      </c>
      <c r="Y7" s="8">
        <v>255726</v>
      </c>
      <c r="Z7" s="2">
        <v>0.97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5415687</v>
      </c>
      <c r="H8" s="8">
        <v>3727032</v>
      </c>
      <c r="I8" s="8">
        <v>9569656</v>
      </c>
      <c r="J8" s="8">
        <v>18712375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18712375</v>
      </c>
      <c r="X8" s="8">
        <v>10004340</v>
      </c>
      <c r="Y8" s="8">
        <v>8708035</v>
      </c>
      <c r="Z8" s="2">
        <v>87.04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766886</v>
      </c>
      <c r="H9" s="8">
        <v>717338</v>
      </c>
      <c r="I9" s="8">
        <v>717865</v>
      </c>
      <c r="J9" s="8">
        <v>2202089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2202089</v>
      </c>
      <c r="X9" s="8">
        <v>2172069</v>
      </c>
      <c r="Y9" s="8">
        <v>30020</v>
      </c>
      <c r="Z9" s="2">
        <v>1.38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774511</v>
      </c>
      <c r="H10" s="30">
        <v>833487</v>
      </c>
      <c r="I10" s="30">
        <v>836234</v>
      </c>
      <c r="J10" s="30">
        <v>2444232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2444232</v>
      </c>
      <c r="X10" s="30">
        <v>3058356</v>
      </c>
      <c r="Y10" s="30">
        <v>-614124</v>
      </c>
      <c r="Z10" s="31">
        <v>-20.08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218820</v>
      </c>
      <c r="H12" s="8">
        <v>197670</v>
      </c>
      <c r="I12" s="8">
        <v>205923</v>
      </c>
      <c r="J12" s="8">
        <v>622413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622413</v>
      </c>
      <c r="X12" s="8">
        <v>629451</v>
      </c>
      <c r="Y12" s="8">
        <v>-7038</v>
      </c>
      <c r="Z12" s="2">
        <v>-1.12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11508</v>
      </c>
      <c r="H13" s="8">
        <v>108685</v>
      </c>
      <c r="I13" s="8">
        <v>27822</v>
      </c>
      <c r="J13" s="8">
        <v>148015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148015</v>
      </c>
      <c r="X13" s="8">
        <v>244041</v>
      </c>
      <c r="Y13" s="8">
        <v>-96026</v>
      </c>
      <c r="Z13" s="2">
        <v>-39.35</v>
      </c>
      <c r="AA13" s="6">
        <v>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2060088</v>
      </c>
      <c r="H14" s="8">
        <v>2053394</v>
      </c>
      <c r="I14" s="8">
        <v>2259295</v>
      </c>
      <c r="J14" s="8">
        <v>6372777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6372777</v>
      </c>
      <c r="X14" s="8">
        <v>5274717</v>
      </c>
      <c r="Y14" s="8">
        <v>1098060</v>
      </c>
      <c r="Z14" s="2">
        <v>20.82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10444</v>
      </c>
      <c r="H16" s="8">
        <v>-1895</v>
      </c>
      <c r="I16" s="8">
        <v>2790</v>
      </c>
      <c r="J16" s="8">
        <v>11339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11339</v>
      </c>
      <c r="X16" s="8">
        <v>125250</v>
      </c>
      <c r="Y16" s="8">
        <v>-113911</v>
      </c>
      <c r="Z16" s="2">
        <v>-90.95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302188</v>
      </c>
      <c r="H17" s="8">
        <v>207383</v>
      </c>
      <c r="I17" s="8">
        <v>208283</v>
      </c>
      <c r="J17" s="8">
        <v>717854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717854</v>
      </c>
      <c r="X17" s="8">
        <v>750375</v>
      </c>
      <c r="Y17" s="8">
        <v>-32521</v>
      </c>
      <c r="Z17" s="2">
        <v>-4.33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825886</v>
      </c>
      <c r="H18" s="8">
        <v>1818778</v>
      </c>
      <c r="I18" s="8">
        <v>1735799</v>
      </c>
      <c r="J18" s="8">
        <v>4380463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4380463</v>
      </c>
      <c r="X18" s="8">
        <v>3574500</v>
      </c>
      <c r="Y18" s="8">
        <v>805963</v>
      </c>
      <c r="Z18" s="2">
        <v>22.55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0</v>
      </c>
      <c r="F19" s="8">
        <v>0</v>
      </c>
      <c r="G19" s="8">
        <v>23410000</v>
      </c>
      <c r="H19" s="8">
        <v>0</v>
      </c>
      <c r="I19" s="8">
        <v>0</v>
      </c>
      <c r="J19" s="8">
        <v>23410000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23410000</v>
      </c>
      <c r="X19" s="8">
        <v>0</v>
      </c>
      <c r="Y19" s="8">
        <v>23410000</v>
      </c>
      <c r="Z19" s="2">
        <v>0</v>
      </c>
      <c r="AA19" s="6">
        <v>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0</v>
      </c>
      <c r="F20" s="30">
        <v>0</v>
      </c>
      <c r="G20" s="30">
        <v>312052</v>
      </c>
      <c r="H20" s="30">
        <v>82939</v>
      </c>
      <c r="I20" s="30">
        <v>72164</v>
      </c>
      <c r="J20" s="30">
        <v>467155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467155</v>
      </c>
      <c r="X20" s="30">
        <v>15222087</v>
      </c>
      <c r="Y20" s="30">
        <v>-14754932</v>
      </c>
      <c r="Z20" s="31">
        <v>-96.93</v>
      </c>
      <c r="AA20" s="32">
        <v>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1313</v>
      </c>
      <c r="H21" s="8">
        <v>7272</v>
      </c>
      <c r="I21" s="34">
        <v>-1414</v>
      </c>
      <c r="J21" s="8">
        <v>7171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7171</v>
      </c>
      <c r="X21" s="8">
        <v>0</v>
      </c>
      <c r="Y21" s="8">
        <v>7171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0</v>
      </c>
      <c r="F22" s="39">
        <f t="shared" si="0"/>
        <v>0</v>
      </c>
      <c r="G22" s="39">
        <f t="shared" si="0"/>
        <v>55804909</v>
      </c>
      <c r="H22" s="39">
        <f t="shared" si="0"/>
        <v>14925522</v>
      </c>
      <c r="I22" s="39">
        <f t="shared" si="0"/>
        <v>35966370</v>
      </c>
      <c r="J22" s="39">
        <f t="shared" si="0"/>
        <v>106696801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106696801</v>
      </c>
      <c r="X22" s="39">
        <f t="shared" si="0"/>
        <v>79212837</v>
      </c>
      <c r="Y22" s="39">
        <f t="shared" si="0"/>
        <v>27483964</v>
      </c>
      <c r="Z22" s="40">
        <f>+IF(X22&lt;&gt;0,+(Y22/X22)*100,0)</f>
        <v>34.69635104724251</v>
      </c>
      <c r="AA22" s="37">
        <f>SUM(AA5:AA21)</f>
        <v>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0</v>
      </c>
      <c r="F25" s="8">
        <v>0</v>
      </c>
      <c r="G25" s="8">
        <v>7346639</v>
      </c>
      <c r="H25" s="8">
        <v>7806509</v>
      </c>
      <c r="I25" s="8">
        <v>7566000</v>
      </c>
      <c r="J25" s="8">
        <v>22719148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22719148</v>
      </c>
      <c r="X25" s="8">
        <v>26294961</v>
      </c>
      <c r="Y25" s="8">
        <v>-3575813</v>
      </c>
      <c r="Z25" s="2">
        <v>-13.6</v>
      </c>
      <c r="AA25" s="6">
        <v>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0</v>
      </c>
      <c r="F26" s="8">
        <v>0</v>
      </c>
      <c r="G26" s="8">
        <v>492196</v>
      </c>
      <c r="H26" s="8">
        <v>492196</v>
      </c>
      <c r="I26" s="8">
        <v>492196</v>
      </c>
      <c r="J26" s="8">
        <v>1476588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1476588</v>
      </c>
      <c r="X26" s="8">
        <v>1726827</v>
      </c>
      <c r="Y26" s="8">
        <v>-250239</v>
      </c>
      <c r="Z26" s="2">
        <v>-14.49</v>
      </c>
      <c r="AA26" s="6">
        <v>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1666667</v>
      </c>
      <c r="H27" s="8">
        <v>1666667</v>
      </c>
      <c r="I27" s="8">
        <v>1666667</v>
      </c>
      <c r="J27" s="8">
        <v>5000001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5000001</v>
      </c>
      <c r="X27" s="8">
        <v>5000001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518999</v>
      </c>
      <c r="H28" s="8">
        <v>519000</v>
      </c>
      <c r="I28" s="8">
        <v>518999</v>
      </c>
      <c r="J28" s="8">
        <v>1556998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1556998</v>
      </c>
      <c r="X28" s="8">
        <v>1557000</v>
      </c>
      <c r="Y28" s="8">
        <v>-2</v>
      </c>
      <c r="Z28" s="2">
        <v>0</v>
      </c>
      <c r="AA28" s="6">
        <v>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372838</v>
      </c>
      <c r="H29" s="8">
        <v>0</v>
      </c>
      <c r="I29" s="8">
        <v>0</v>
      </c>
      <c r="J29" s="8">
        <v>372838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372838</v>
      </c>
      <c r="X29" s="8">
        <v>477225</v>
      </c>
      <c r="Y29" s="8">
        <v>-104387</v>
      </c>
      <c r="Z29" s="2">
        <v>-21.87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9663955</v>
      </c>
      <c r="I30" s="8">
        <v>11618872</v>
      </c>
      <c r="J30" s="8">
        <v>21282827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21282827</v>
      </c>
      <c r="X30" s="8">
        <v>26202498</v>
      </c>
      <c r="Y30" s="8">
        <v>-4919671</v>
      </c>
      <c r="Z30" s="2">
        <v>-18.78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988969</v>
      </c>
      <c r="H31" s="8">
        <v>1165505</v>
      </c>
      <c r="I31" s="8">
        <v>1259756</v>
      </c>
      <c r="J31" s="8">
        <v>3414230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3414230</v>
      </c>
      <c r="X31" s="8">
        <v>4032420</v>
      </c>
      <c r="Y31" s="8">
        <v>-618190</v>
      </c>
      <c r="Z31" s="2">
        <v>-15.33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138917</v>
      </c>
      <c r="H32" s="8">
        <v>595749</v>
      </c>
      <c r="I32" s="8">
        <v>1541218</v>
      </c>
      <c r="J32" s="8">
        <v>2275884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2275884</v>
      </c>
      <c r="X32" s="8">
        <v>1654770</v>
      </c>
      <c r="Y32" s="8">
        <v>621114</v>
      </c>
      <c r="Z32" s="2">
        <v>37.53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416024</v>
      </c>
      <c r="H33" s="8">
        <v>388902</v>
      </c>
      <c r="I33" s="8">
        <v>406516</v>
      </c>
      <c r="J33" s="8">
        <v>1211442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1211442</v>
      </c>
      <c r="X33" s="8">
        <v>0</v>
      </c>
      <c r="Y33" s="8">
        <v>1211442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0</v>
      </c>
      <c r="F34" s="8">
        <v>0</v>
      </c>
      <c r="G34" s="8">
        <v>2115127</v>
      </c>
      <c r="H34" s="8">
        <v>2975227</v>
      </c>
      <c r="I34" s="8">
        <v>4253405</v>
      </c>
      <c r="J34" s="8">
        <v>9343759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9343759</v>
      </c>
      <c r="X34" s="8">
        <v>12265476</v>
      </c>
      <c r="Y34" s="8">
        <v>-2921717</v>
      </c>
      <c r="Z34" s="2">
        <v>-23.82</v>
      </c>
      <c r="AA34" s="6">
        <v>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0</v>
      </c>
      <c r="F36" s="39">
        <f t="shared" si="1"/>
        <v>0</v>
      </c>
      <c r="G36" s="39">
        <f t="shared" si="1"/>
        <v>14056376</v>
      </c>
      <c r="H36" s="39">
        <f t="shared" si="1"/>
        <v>25273710</v>
      </c>
      <c r="I36" s="39">
        <f t="shared" si="1"/>
        <v>29323629</v>
      </c>
      <c r="J36" s="39">
        <f t="shared" si="1"/>
        <v>68653715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68653715</v>
      </c>
      <c r="X36" s="39">
        <f t="shared" si="1"/>
        <v>79211178</v>
      </c>
      <c r="Y36" s="39">
        <f t="shared" si="1"/>
        <v>-10557463</v>
      </c>
      <c r="Z36" s="40">
        <f>+IF(X36&lt;&gt;0,+(Y36/X36)*100,0)</f>
        <v>-13.32824894991462</v>
      </c>
      <c r="AA36" s="37">
        <f>SUM(AA25:AA35)</f>
        <v>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0</v>
      </c>
      <c r="F38" s="52">
        <f t="shared" si="2"/>
        <v>0</v>
      </c>
      <c r="G38" s="52">
        <f t="shared" si="2"/>
        <v>41748533</v>
      </c>
      <c r="H38" s="52">
        <f t="shared" si="2"/>
        <v>-10348188</v>
      </c>
      <c r="I38" s="52">
        <f t="shared" si="2"/>
        <v>6642741</v>
      </c>
      <c r="J38" s="52">
        <f t="shared" si="2"/>
        <v>38043086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38043086</v>
      </c>
      <c r="X38" s="52">
        <f>IF(F22=F36,0,X22-X36)</f>
        <v>0</v>
      </c>
      <c r="Y38" s="52">
        <f t="shared" si="2"/>
        <v>38041427</v>
      </c>
      <c r="Z38" s="53">
        <f>+IF(X38&lt;&gt;0,+(Y38/X38)*100,0)</f>
        <v>0</v>
      </c>
      <c r="AA38" s="50">
        <f>+AA22-AA36</f>
        <v>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9336</v>
      </c>
      <c r="Y40" s="30">
        <v>-9336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41748533</v>
      </c>
      <c r="H42" s="61">
        <f t="shared" si="3"/>
        <v>-10348188</v>
      </c>
      <c r="I42" s="61">
        <f t="shared" si="3"/>
        <v>6642741</v>
      </c>
      <c r="J42" s="61">
        <f t="shared" si="3"/>
        <v>38043086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38043086</v>
      </c>
      <c r="X42" s="61">
        <f t="shared" si="3"/>
        <v>9336</v>
      </c>
      <c r="Y42" s="61">
        <f t="shared" si="3"/>
        <v>38032091</v>
      </c>
      <c r="Z42" s="62">
        <f>+IF(X42&lt;&gt;0,+(Y42/X42)*100,0)</f>
        <v>407370.2977720651</v>
      </c>
      <c r="AA42" s="59">
        <f>SUM(AA38:AA41)</f>
        <v>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41748533</v>
      </c>
      <c r="H44" s="69">
        <f t="shared" si="4"/>
        <v>-10348188</v>
      </c>
      <c r="I44" s="69">
        <f t="shared" si="4"/>
        <v>6642741</v>
      </c>
      <c r="J44" s="69">
        <f t="shared" si="4"/>
        <v>38043086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38043086</v>
      </c>
      <c r="X44" s="69">
        <f t="shared" si="4"/>
        <v>9336</v>
      </c>
      <c r="Y44" s="69">
        <f t="shared" si="4"/>
        <v>38032091</v>
      </c>
      <c r="Z44" s="70">
        <f>+IF(X44&lt;&gt;0,+(Y44/X44)*100,0)</f>
        <v>407370.2977720651</v>
      </c>
      <c r="AA44" s="67">
        <f>+AA42-AA43</f>
        <v>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41748533</v>
      </c>
      <c r="H46" s="61">
        <f t="shared" si="5"/>
        <v>-10348188</v>
      </c>
      <c r="I46" s="61">
        <f t="shared" si="5"/>
        <v>6642741</v>
      </c>
      <c r="J46" s="61">
        <f t="shared" si="5"/>
        <v>38043086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38043086</v>
      </c>
      <c r="X46" s="61">
        <f t="shared" si="5"/>
        <v>9336</v>
      </c>
      <c r="Y46" s="61">
        <f t="shared" si="5"/>
        <v>38032091</v>
      </c>
      <c r="Z46" s="62">
        <f>+IF(X46&lt;&gt;0,+(Y46/X46)*100,0)</f>
        <v>407370.2977720651</v>
      </c>
      <c r="AA46" s="59">
        <f>SUM(AA44:AA45)</f>
        <v>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41748533</v>
      </c>
      <c r="H48" s="78">
        <f t="shared" si="6"/>
        <v>-10348188</v>
      </c>
      <c r="I48" s="78">
        <f t="shared" si="6"/>
        <v>6642741</v>
      </c>
      <c r="J48" s="78">
        <f t="shared" si="6"/>
        <v>38043086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38043086</v>
      </c>
      <c r="X48" s="78">
        <f t="shared" si="6"/>
        <v>9336</v>
      </c>
      <c r="Y48" s="78">
        <f t="shared" si="6"/>
        <v>38032091</v>
      </c>
      <c r="Z48" s="79">
        <f>+IF(X48&lt;&gt;0,+(Y48/X48)*100,0)</f>
        <v>407370.2977720651</v>
      </c>
      <c r="AA48" s="80">
        <f>SUM(AA46:AA47)</f>
        <v>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2014-11-17T08:49:31Z</dcterms:created>
  <dcterms:modified xsi:type="dcterms:W3CDTF">2014-11-17T08:49:31Z</dcterms:modified>
  <cp:category/>
  <cp:version/>
  <cp:contentType/>
  <cp:contentStatus/>
</cp:coreProperties>
</file>