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1" sheetId="19" r:id="rId19"/>
    <sheet name="NW402" sheetId="20" r:id="rId20"/>
    <sheet name="NW403" sheetId="21" r:id="rId21"/>
    <sheet name="NW404" sheetId="22" r:id="rId22"/>
    <sheet name="DC40" sheetId="23" r:id="rId23"/>
    <sheet name="Summary" sheetId="24" r:id="rId24"/>
  </sheets>
  <definedNames>
    <definedName name="_xlnm.Print_Area" localSheetId="5">'DC37'!$A$1:$AA$57</definedName>
    <definedName name="_xlnm.Print_Area" localSheetId="11">'DC38'!$A$1:$AA$57</definedName>
    <definedName name="_xlnm.Print_Area" localSheetId="17">'DC39'!$A$1:$AA$57</definedName>
    <definedName name="_xlnm.Print_Area" localSheetId="22">'DC40'!$A$1:$AA$57</definedName>
    <definedName name="_xlnm.Print_Area" localSheetId="0">'NW371'!$A$1:$AA$57</definedName>
    <definedName name="_xlnm.Print_Area" localSheetId="1">'NW372'!$A$1:$AA$57</definedName>
    <definedName name="_xlnm.Print_Area" localSheetId="2">'NW373'!$A$1:$AA$57</definedName>
    <definedName name="_xlnm.Print_Area" localSheetId="3">'NW374'!$A$1:$AA$57</definedName>
    <definedName name="_xlnm.Print_Area" localSheetId="4">'NW375'!$A$1:$AA$57</definedName>
    <definedName name="_xlnm.Print_Area" localSheetId="6">'NW381'!$A$1:$AA$57</definedName>
    <definedName name="_xlnm.Print_Area" localSheetId="7">'NW382'!$A$1:$AA$57</definedName>
    <definedName name="_xlnm.Print_Area" localSheetId="8">'NW383'!$A$1:$AA$57</definedName>
    <definedName name="_xlnm.Print_Area" localSheetId="9">'NW384'!$A$1:$AA$57</definedName>
    <definedName name="_xlnm.Print_Area" localSheetId="10">'NW385'!$A$1:$AA$57</definedName>
    <definedName name="_xlnm.Print_Area" localSheetId="12">'NW392'!$A$1:$AA$57</definedName>
    <definedName name="_xlnm.Print_Area" localSheetId="13">'NW393'!$A$1:$AA$57</definedName>
    <definedName name="_xlnm.Print_Area" localSheetId="14">'NW394'!$A$1:$AA$57</definedName>
    <definedName name="_xlnm.Print_Area" localSheetId="15">'NW396'!$A$1:$AA$57</definedName>
    <definedName name="_xlnm.Print_Area" localSheetId="16">'NW397'!$A$1:$AA$57</definedName>
    <definedName name="_xlnm.Print_Area" localSheetId="18">'NW401'!$A$1:$AA$57</definedName>
    <definedName name="_xlnm.Print_Area" localSheetId="19">'NW402'!$A$1:$AA$57</definedName>
    <definedName name="_xlnm.Print_Area" localSheetId="20">'NW403'!$A$1:$AA$57</definedName>
    <definedName name="_xlnm.Print_Area" localSheetId="21">'NW404'!$A$1:$AA$57</definedName>
    <definedName name="_xlnm.Print_Area" localSheetId="23">'Summary'!$A$1:$AA$57</definedName>
  </definedNames>
  <calcPr calcMode="manual" fullCalcOnLoad="1"/>
</workbook>
</file>

<file path=xl/sharedStrings.xml><?xml version="1.0" encoding="utf-8"?>
<sst xmlns="http://schemas.openxmlformats.org/spreadsheetml/2006/main" count="1824" uniqueCount="98">
  <si>
    <t>North West: Moretele(NW371) - Table C4 Quarterly Budget Statement - Financial Performance (revenue and expenditure)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</si>
  <si>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</si>
  <si>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</si>
  <si>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</si>
  <si>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</si>
  <si>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</si>
  <si>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</si>
  <si>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</si>
  <si>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</si>
  <si>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</si>
  <si>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</si>
  <si>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</si>
  <si>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</si>
  <si>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</si>
  <si>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</si>
  <si>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</si>
  <si>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</si>
  <si>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</si>
  <si>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</si>
  <si>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</si>
  <si>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</si>
  <si>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</si>
  <si>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</si>
  <si>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</si>
  <si>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</si>
  <si>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</si>
  <si>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</si>
  <si>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</si>
  <si>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</si>
  <si>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</si>
  <si>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</si>
  <si>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</si>
  <si>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</si>
  <si>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</si>
  <si>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</si>
  <si>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</si>
  <si>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</si>
  <si>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</si>
  <si>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</si>
  <si>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</si>
  <si>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</si>
  <si>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</si>
  <si>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</si>
  <si>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</si>
  <si>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</si>
  <si>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</si>
  <si>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</si>
  <si>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</si>
  <si>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</si>
  <si>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</si>
  <si>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</si>
  <si>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</si>
  <si>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</si>
  <si>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</si>
  <si>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</si>
  <si>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</si>
  <si>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</si>
  <si>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</si>
  <si>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</si>
  <si>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</si>
  <si>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</si>
  <si>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</si>
  <si>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</si>
  <si>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</si>
  <si>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</si>
  <si>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</si>
  <si>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</si>
  <si>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</si>
  <si>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</si>
  <si>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</si>
  <si>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</si>
  <si>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</si>
  <si>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</si>
  <si>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</si>
  <si>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 West: Madibeng(NW372) - Table C4 Quarterly Budget Statement - Financial Performance (revenue and expenditure) for 1st Quarter ended 30 September 2014 (Figures Finalised as at 2014/10/30)</t>
  </si>
  <si>
    <t>North West: Rustenburg(NW373) - Table C4 Quarterly Budget Statement - Financial Performance (revenue and expenditure) for 1st Quarter ended 30 September 2014 (Figures Finalised as at 2014/10/30)</t>
  </si>
  <si>
    <t>North West: Kgetlengrivier(NW374) - Table C4 Quarterly Budget Statement - Financial Performance (revenue and expenditure) for 1st Quarter ended 30 September 2014 (Figures Finalised as at 2014/10/30)</t>
  </si>
  <si>
    <t>North West: Moses Kotane(NW375) - Table C4 Quarterly Budget Statement - Financial Performance (revenue and expenditure) for 1st Quarter ended 30 September 2014 (Figures Finalised as at 2014/10/30)</t>
  </si>
  <si>
    <t>North West: Bojanala Platinum(DC37) - Table C4 Quarterly Budget Statement - Financial Performance (revenue and expenditure) for 1st Quarter ended 30 September 2014 (Figures Finalised as at 2014/10/30)</t>
  </si>
  <si>
    <t>North West: Ratlou(NW381) - Table C4 Quarterly Budget Statement - Financial Performance (revenue and expenditure) for 1st Quarter ended 30 September 2014 (Figures Finalised as at 2014/10/30)</t>
  </si>
  <si>
    <t>North West: Tswaing(NW382) - Table C4 Quarterly Budget Statement - Financial Performance (revenue and expenditure) for 1st Quarter ended 30 September 2014 (Figures Finalised as at 2014/10/30)</t>
  </si>
  <si>
    <t>North West: Mafikeng(NW383) - Table C4 Quarterly Budget Statement - Financial Performance (revenue and expenditure) for 1st Quarter ended 30 September 2014 (Figures Finalised as at 2014/10/30)</t>
  </si>
  <si>
    <t>North West: Ditsobotla(NW384) - Table C4 Quarterly Budget Statement - Financial Performance (revenue and expenditure) for 1st Quarter ended 30 September 2014 (Figures Finalised as at 2014/10/30)</t>
  </si>
  <si>
    <t>North West: Ramotshere Moiloa(NW385) - Table C4 Quarterly Budget Statement - Financial Performance (revenue and expenditure) for 1st Quarter ended 30 September 2014 (Figures Finalised as at 2014/10/30)</t>
  </si>
  <si>
    <t>North West: Ngaka Modiri Molema(DC38) - Table C4 Quarterly Budget Statement - Financial Performance (revenue and expenditure) for 1st Quarter ended 30 September 2014 (Figures Finalised as at 2014/10/30)</t>
  </si>
  <si>
    <t>North West: Naledi (Nw)(NW392) - Table C4 Quarterly Budget Statement - Financial Performance (revenue and expenditure) for 1st Quarter ended 30 September 2014 (Figures Finalised as at 2014/10/30)</t>
  </si>
  <si>
    <t>North West: Mamusa(NW393) - Table C4 Quarterly Budget Statement - Financial Performance (revenue and expenditure) for 1st Quarter ended 30 September 2014 (Figures Finalised as at 2014/10/30)</t>
  </si>
  <si>
    <t>North West: Greater Taung(NW394) - Table C4 Quarterly Budget Statement - Financial Performance (revenue and expenditure) for 1st Quarter ended 30 September 2014 (Figures Finalised as at 2014/10/30)</t>
  </si>
  <si>
    <t>North West: Lekwa-Teemane(NW396) - Table C4 Quarterly Budget Statement - Financial Performance (revenue and expenditure) for 1st Quarter ended 30 September 2014 (Figures Finalised as at 2014/10/30)</t>
  </si>
  <si>
    <t>North West: Molopo-Kagisano(NW397) - Table C4 Quarterly Budget Statement - Financial Performance (revenue and expenditure) for 1st Quarter ended 30 September 2014 (Figures Finalised as at 2014/10/30)</t>
  </si>
  <si>
    <t>North West: Dr Ruth Segomotsi Mompati(DC39) - Table C4 Quarterly Budget Statement - Financial Performance (revenue and expenditure) for 1st Quarter ended 30 September 2014 (Figures Finalised as at 2014/10/30)</t>
  </si>
  <si>
    <t>North West: Ventersdorp(NW401) - Table C4 Quarterly Budget Statement - Financial Performance (revenue and expenditure) for 1st Quarter ended 30 September 2014 (Figures Finalised as at 2014/10/30)</t>
  </si>
  <si>
    <t>North West: Tlokwe(NW402) - Table C4 Quarterly Budget Statement - Financial Performance (revenue and expenditure) for 1st Quarter ended 30 September 2014 (Figures Finalised as at 2014/10/30)</t>
  </si>
  <si>
    <t>North West: City Of Matlosana(NW403) - Table C4 Quarterly Budget Statement - Financial Performance (revenue and expenditure) for 1st Quarter ended 30 September 2014 (Figures Finalised as at 2014/10/30)</t>
  </si>
  <si>
    <t>North West: Maquassi Hills(NW404) - Table C4 Quarterly Budget Statement - Financial Performance (revenue and expenditure) for 1st Quarter ended 30 September 2014 (Figures Finalised as at 2014/10/30)</t>
  </si>
  <si>
    <t>North West: Dr Kenneth Kaunda(DC40) - Table C4 Quarterly Budget Statement - Financial Performance (revenue and expenditure) for 1st Quarter ended 30 September 2014 (Figures Finalised as at 2014/10/30)</t>
  </si>
  <si>
    <t>Summary - Table C4 Quarterly Budget Statement - Financial Performance (revenue and expenditure) for 1st Quarter ended 30 September 2014 (Figures Finalised as at 2014/10/30)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</si>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</sst>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19247483</v>
      </c>
      <c r="D5" s="6">
        <v>0</v>
      </c>
      <c r="E5" s="7">
        <v>21233000</v>
      </c>
      <c r="F5" s="8">
        <v>21233000</v>
      </c>
      <c r="G5" s="8">
        <v>2570638</v>
      </c>
      <c r="H5" s="8">
        <v>2570638</v>
      </c>
      <c r="I5" s="8">
        <v>2559916</v>
      </c>
      <c r="J5" s="8">
        <v>7701192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7701192</v>
      </c>
      <c r="X5" s="8">
        <v>17400636</v>
      </c>
      <c r="Y5" s="8">
        <v>-9699444</v>
      </c>
      <c r="Z5" s="2">
        <v>-55.74</v>
      </c>
      <c r="AA5" s="6">
        <v>21233000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15773948</v>
      </c>
      <c r="D8" s="6">
        <v>0</v>
      </c>
      <c r="E8" s="7">
        <v>18781000</v>
      </c>
      <c r="F8" s="8">
        <v>18781000</v>
      </c>
      <c r="G8" s="8">
        <v>1924081</v>
      </c>
      <c r="H8" s="8">
        <v>1933543</v>
      </c>
      <c r="I8" s="8">
        <v>1941274</v>
      </c>
      <c r="J8" s="8">
        <v>5798898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5798898</v>
      </c>
      <c r="X8" s="8">
        <v>4695198</v>
      </c>
      <c r="Y8" s="8">
        <v>1103700</v>
      </c>
      <c r="Z8" s="2">
        <v>23.51</v>
      </c>
      <c r="AA8" s="6">
        <v>18781000</v>
      </c>
    </row>
    <row r="9" spans="1:27" ht="13.5">
      <c r="A9" s="29" t="s">
        <v>36</v>
      </c>
      <c r="B9" s="28"/>
      <c r="C9" s="6">
        <v>9187679</v>
      </c>
      <c r="D9" s="6">
        <v>0</v>
      </c>
      <c r="E9" s="7">
        <v>0</v>
      </c>
      <c r="F9" s="8">
        <v>0</v>
      </c>
      <c r="G9" s="8">
        <v>0</v>
      </c>
      <c r="H9" s="8">
        <v>1313956</v>
      </c>
      <c r="I9" s="8">
        <v>1314376</v>
      </c>
      <c r="J9" s="8">
        <v>2628332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2628332</v>
      </c>
      <c r="X9" s="8">
        <v>0</v>
      </c>
      <c r="Y9" s="8">
        <v>2628332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10287000</v>
      </c>
      <c r="F10" s="30">
        <v>10287000</v>
      </c>
      <c r="G10" s="30">
        <v>1313564</v>
      </c>
      <c r="H10" s="30">
        <v>0</v>
      </c>
      <c r="I10" s="30">
        <v>0</v>
      </c>
      <c r="J10" s="30">
        <v>1313564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1313564</v>
      </c>
      <c r="X10" s="30">
        <v>2571801</v>
      </c>
      <c r="Y10" s="30">
        <v>-1258237</v>
      </c>
      <c r="Z10" s="31">
        <v>-48.92</v>
      </c>
      <c r="AA10" s="32">
        <v>10287000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106</v>
      </c>
      <c r="H11" s="8">
        <v>106</v>
      </c>
      <c r="I11" s="8">
        <v>0</v>
      </c>
      <c r="J11" s="8">
        <v>212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212</v>
      </c>
      <c r="X11" s="8">
        <v>0</v>
      </c>
      <c r="Y11" s="8">
        <v>212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70815</v>
      </c>
      <c r="D12" s="6">
        <v>0</v>
      </c>
      <c r="E12" s="7">
        <v>95000</v>
      </c>
      <c r="F12" s="8">
        <v>95000</v>
      </c>
      <c r="G12" s="8">
        <v>2996</v>
      </c>
      <c r="H12" s="8">
        <v>6194</v>
      </c>
      <c r="I12" s="8">
        <v>4769</v>
      </c>
      <c r="J12" s="8">
        <v>13959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13959</v>
      </c>
      <c r="X12" s="8">
        <v>23751</v>
      </c>
      <c r="Y12" s="8">
        <v>-9792</v>
      </c>
      <c r="Z12" s="2">
        <v>-41.23</v>
      </c>
      <c r="AA12" s="6">
        <v>95000</v>
      </c>
    </row>
    <row r="13" spans="1:27" ht="13.5">
      <c r="A13" s="27" t="s">
        <v>40</v>
      </c>
      <c r="B13" s="33"/>
      <c r="C13" s="6">
        <v>1126367</v>
      </c>
      <c r="D13" s="6">
        <v>0</v>
      </c>
      <c r="E13" s="7">
        <v>3704000</v>
      </c>
      <c r="F13" s="8">
        <v>3704000</v>
      </c>
      <c r="G13" s="8">
        <v>10347</v>
      </c>
      <c r="H13" s="8">
        <v>9719</v>
      </c>
      <c r="I13" s="8">
        <v>18868</v>
      </c>
      <c r="J13" s="8">
        <v>38934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38934</v>
      </c>
      <c r="X13" s="8">
        <v>925884</v>
      </c>
      <c r="Y13" s="8">
        <v>-886950</v>
      </c>
      <c r="Z13" s="2">
        <v>-95.79</v>
      </c>
      <c r="AA13" s="6">
        <v>3704000</v>
      </c>
    </row>
    <row r="14" spans="1:27" ht="13.5">
      <c r="A14" s="27" t="s">
        <v>41</v>
      </c>
      <c r="B14" s="33"/>
      <c r="C14" s="6">
        <v>4547334</v>
      </c>
      <c r="D14" s="6">
        <v>0</v>
      </c>
      <c r="E14" s="7">
        <v>5038000</v>
      </c>
      <c r="F14" s="8">
        <v>5038000</v>
      </c>
      <c r="G14" s="8">
        <v>490397</v>
      </c>
      <c r="H14" s="8">
        <v>504680</v>
      </c>
      <c r="I14" s="8">
        <v>542956</v>
      </c>
      <c r="J14" s="8">
        <v>1538033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1538033</v>
      </c>
      <c r="X14" s="8">
        <v>1259400</v>
      </c>
      <c r="Y14" s="8">
        <v>278633</v>
      </c>
      <c r="Z14" s="2">
        <v>22.12</v>
      </c>
      <c r="AA14" s="6">
        <v>5038000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177267000</v>
      </c>
      <c r="D19" s="6">
        <v>0</v>
      </c>
      <c r="E19" s="7">
        <v>225060000</v>
      </c>
      <c r="F19" s="8">
        <v>225060000</v>
      </c>
      <c r="G19" s="8">
        <v>84548000</v>
      </c>
      <c r="H19" s="8">
        <v>3434000</v>
      </c>
      <c r="I19" s="8">
        <v>0</v>
      </c>
      <c r="J19" s="8">
        <v>87982000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87982000</v>
      </c>
      <c r="X19" s="8">
        <v>99328250</v>
      </c>
      <c r="Y19" s="8">
        <v>-11346250</v>
      </c>
      <c r="Z19" s="2">
        <v>-11.42</v>
      </c>
      <c r="AA19" s="6">
        <v>225060000</v>
      </c>
    </row>
    <row r="20" spans="1:27" ht="13.5">
      <c r="A20" s="27" t="s">
        <v>47</v>
      </c>
      <c r="B20" s="33"/>
      <c r="C20" s="6">
        <v>1668967</v>
      </c>
      <c r="D20" s="6">
        <v>0</v>
      </c>
      <c r="E20" s="7">
        <v>12230000</v>
      </c>
      <c r="F20" s="30">
        <v>12230000</v>
      </c>
      <c r="G20" s="30">
        <v>66638</v>
      </c>
      <c r="H20" s="30">
        <v>116332</v>
      </c>
      <c r="I20" s="30">
        <v>113618</v>
      </c>
      <c r="J20" s="30">
        <v>296588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296588</v>
      </c>
      <c r="X20" s="30">
        <v>3057591</v>
      </c>
      <c r="Y20" s="30">
        <v>-2761003</v>
      </c>
      <c r="Z20" s="31">
        <v>-90.3</v>
      </c>
      <c r="AA20" s="32">
        <v>12230000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228889593</v>
      </c>
      <c r="D22" s="37">
        <f>SUM(D5:D21)</f>
        <v>0</v>
      </c>
      <c r="E22" s="38">
        <f t="shared" si="0"/>
        <v>296428000</v>
      </c>
      <c r="F22" s="39">
        <f t="shared" si="0"/>
        <v>296428000</v>
      </c>
      <c r="G22" s="39">
        <f t="shared" si="0"/>
        <v>90926767</v>
      </c>
      <c r="H22" s="39">
        <f t="shared" si="0"/>
        <v>9889168</v>
      </c>
      <c r="I22" s="39">
        <f t="shared" si="0"/>
        <v>6495777</v>
      </c>
      <c r="J22" s="39">
        <f t="shared" si="0"/>
        <v>107311712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107311712</v>
      </c>
      <c r="X22" s="39">
        <f t="shared" si="0"/>
        <v>129262511</v>
      </c>
      <c r="Y22" s="39">
        <f t="shared" si="0"/>
        <v>-21950799</v>
      </c>
      <c r="Z22" s="40">
        <f>+IF(X22&lt;&gt;0,+(Y22/X22)*100,0)</f>
        <v>-16.981566294963898</v>
      </c>
      <c r="AA22" s="37">
        <f>SUM(AA5:AA21)</f>
        <v>296428000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56543785</v>
      </c>
      <c r="D25" s="6">
        <v>0</v>
      </c>
      <c r="E25" s="7">
        <v>73931000</v>
      </c>
      <c r="F25" s="8">
        <v>73931000</v>
      </c>
      <c r="G25" s="8">
        <v>4690584</v>
      </c>
      <c r="H25" s="8">
        <v>4938805</v>
      </c>
      <c r="I25" s="8">
        <v>4868830</v>
      </c>
      <c r="J25" s="8">
        <v>14498219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14498219</v>
      </c>
      <c r="X25" s="8">
        <v>18482712</v>
      </c>
      <c r="Y25" s="8">
        <v>-3984493</v>
      </c>
      <c r="Z25" s="2">
        <v>-21.56</v>
      </c>
      <c r="AA25" s="6">
        <v>73931000</v>
      </c>
    </row>
    <row r="26" spans="1:27" ht="13.5">
      <c r="A26" s="29" t="s">
        <v>52</v>
      </c>
      <c r="B26" s="28"/>
      <c r="C26" s="6">
        <v>17402097</v>
      </c>
      <c r="D26" s="6">
        <v>0</v>
      </c>
      <c r="E26" s="7">
        <v>17831000</v>
      </c>
      <c r="F26" s="8">
        <v>17831000</v>
      </c>
      <c r="G26" s="8">
        <v>1395223</v>
      </c>
      <c r="H26" s="8">
        <v>1395224</v>
      </c>
      <c r="I26" s="8">
        <v>1395223</v>
      </c>
      <c r="J26" s="8">
        <v>4185670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4185670</v>
      </c>
      <c r="X26" s="8">
        <v>4457811</v>
      </c>
      <c r="Y26" s="8">
        <v>-272141</v>
      </c>
      <c r="Z26" s="2">
        <v>-6.1</v>
      </c>
      <c r="AA26" s="6">
        <v>17831000</v>
      </c>
    </row>
    <row r="27" spans="1:27" ht="13.5">
      <c r="A27" s="29" t="s">
        <v>53</v>
      </c>
      <c r="B27" s="28"/>
      <c r="C27" s="6">
        <v>16132499</v>
      </c>
      <c r="D27" s="6">
        <v>0</v>
      </c>
      <c r="E27" s="7">
        <v>8387000</v>
      </c>
      <c r="F27" s="8">
        <v>8387000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2096751</v>
      </c>
      <c r="Y27" s="8">
        <v>-2096751</v>
      </c>
      <c r="Z27" s="2">
        <v>-100</v>
      </c>
      <c r="AA27" s="6">
        <v>8387000</v>
      </c>
    </row>
    <row r="28" spans="1:27" ht="13.5">
      <c r="A28" s="29" t="s">
        <v>54</v>
      </c>
      <c r="B28" s="28"/>
      <c r="C28" s="6">
        <v>85782982</v>
      </c>
      <c r="D28" s="6">
        <v>0</v>
      </c>
      <c r="E28" s="7">
        <v>5870000</v>
      </c>
      <c r="F28" s="8">
        <v>5870000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1467492</v>
      </c>
      <c r="Y28" s="8">
        <v>-1467492</v>
      </c>
      <c r="Z28" s="2">
        <v>-100</v>
      </c>
      <c r="AA28" s="6">
        <v>5870000</v>
      </c>
    </row>
    <row r="29" spans="1:27" ht="13.5">
      <c r="A29" s="29" t="s">
        <v>55</v>
      </c>
      <c r="B29" s="28"/>
      <c r="C29" s="6">
        <v>10076</v>
      </c>
      <c r="D29" s="6">
        <v>0</v>
      </c>
      <c r="E29" s="7">
        <v>120000</v>
      </c>
      <c r="F29" s="8">
        <v>120000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30000</v>
      </c>
      <c r="Y29" s="8">
        <v>-30000</v>
      </c>
      <c r="Z29" s="2">
        <v>-100</v>
      </c>
      <c r="AA29" s="6">
        <v>120000</v>
      </c>
    </row>
    <row r="30" spans="1:27" ht="13.5">
      <c r="A30" s="29" t="s">
        <v>56</v>
      </c>
      <c r="B30" s="28"/>
      <c r="C30" s="6">
        <v>38900901</v>
      </c>
      <c r="D30" s="6">
        <v>0</v>
      </c>
      <c r="E30" s="7">
        <v>47295000</v>
      </c>
      <c r="F30" s="8">
        <v>47295000</v>
      </c>
      <c r="G30" s="8">
        <v>7088189</v>
      </c>
      <c r="H30" s="8">
        <v>4737935</v>
      </c>
      <c r="I30" s="8">
        <v>1972926</v>
      </c>
      <c r="J30" s="8">
        <v>13799050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13799050</v>
      </c>
      <c r="X30" s="8">
        <v>15323750</v>
      </c>
      <c r="Y30" s="8">
        <v>-1524700</v>
      </c>
      <c r="Z30" s="2">
        <v>-9.95</v>
      </c>
      <c r="AA30" s="6">
        <v>47295000</v>
      </c>
    </row>
    <row r="31" spans="1:27" ht="13.5">
      <c r="A31" s="29" t="s">
        <v>57</v>
      </c>
      <c r="B31" s="28"/>
      <c r="C31" s="6">
        <v>8169386</v>
      </c>
      <c r="D31" s="6">
        <v>0</v>
      </c>
      <c r="E31" s="7">
        <v>17905000</v>
      </c>
      <c r="F31" s="8">
        <v>17905000</v>
      </c>
      <c r="G31" s="8">
        <v>318711</v>
      </c>
      <c r="H31" s="8">
        <v>1665878</v>
      </c>
      <c r="I31" s="8">
        <v>1458464</v>
      </c>
      <c r="J31" s="8">
        <v>3443053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3443053</v>
      </c>
      <c r="X31" s="8">
        <v>4309475</v>
      </c>
      <c r="Y31" s="8">
        <v>-866422</v>
      </c>
      <c r="Z31" s="2">
        <v>-20.11</v>
      </c>
      <c r="AA31" s="6">
        <v>17905000</v>
      </c>
    </row>
    <row r="32" spans="1:27" ht="13.5">
      <c r="A32" s="29" t="s">
        <v>58</v>
      </c>
      <c r="B32" s="28"/>
      <c r="C32" s="6">
        <v>12472277</v>
      </c>
      <c r="D32" s="6">
        <v>0</v>
      </c>
      <c r="E32" s="7">
        <v>28680000</v>
      </c>
      <c r="F32" s="8">
        <v>28680000</v>
      </c>
      <c r="G32" s="8">
        <v>2128132</v>
      </c>
      <c r="H32" s="8">
        <v>1687056</v>
      </c>
      <c r="I32" s="8">
        <v>2883305</v>
      </c>
      <c r="J32" s="8">
        <v>6698493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6698493</v>
      </c>
      <c r="X32" s="8">
        <v>7040350</v>
      </c>
      <c r="Y32" s="8">
        <v>-341857</v>
      </c>
      <c r="Z32" s="2">
        <v>-4.86</v>
      </c>
      <c r="AA32" s="6">
        <v>28680000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81688566</v>
      </c>
      <c r="D34" s="6">
        <v>0</v>
      </c>
      <c r="E34" s="7">
        <v>82181000</v>
      </c>
      <c r="F34" s="8">
        <v>82181000</v>
      </c>
      <c r="G34" s="8">
        <v>3359054</v>
      </c>
      <c r="H34" s="8">
        <v>5583948</v>
      </c>
      <c r="I34" s="8">
        <v>3574850</v>
      </c>
      <c r="J34" s="8">
        <v>12517852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12517852</v>
      </c>
      <c r="X34" s="8">
        <v>20416809</v>
      </c>
      <c r="Y34" s="8">
        <v>-7898957</v>
      </c>
      <c r="Z34" s="2">
        <v>-38.69</v>
      </c>
      <c r="AA34" s="6">
        <v>82181000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317102569</v>
      </c>
      <c r="D36" s="37">
        <f>SUM(D25:D35)</f>
        <v>0</v>
      </c>
      <c r="E36" s="38">
        <f t="shared" si="1"/>
        <v>282200000</v>
      </c>
      <c r="F36" s="39">
        <f t="shared" si="1"/>
        <v>282200000</v>
      </c>
      <c r="G36" s="39">
        <f t="shared" si="1"/>
        <v>18979893</v>
      </c>
      <c r="H36" s="39">
        <f t="shared" si="1"/>
        <v>20008846</v>
      </c>
      <c r="I36" s="39">
        <f t="shared" si="1"/>
        <v>16153598</v>
      </c>
      <c r="J36" s="39">
        <f t="shared" si="1"/>
        <v>55142337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55142337</v>
      </c>
      <c r="X36" s="39">
        <f t="shared" si="1"/>
        <v>73625150</v>
      </c>
      <c r="Y36" s="39">
        <f t="shared" si="1"/>
        <v>-18482813</v>
      </c>
      <c r="Z36" s="40">
        <f>+IF(X36&lt;&gt;0,+(Y36/X36)*100,0)</f>
        <v>-25.103939346812876</v>
      </c>
      <c r="AA36" s="37">
        <f>SUM(AA25:AA35)</f>
        <v>282200000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-88212976</v>
      </c>
      <c r="D38" s="50">
        <f>+D22-D36</f>
        <v>0</v>
      </c>
      <c r="E38" s="51">
        <f t="shared" si="2"/>
        <v>14228000</v>
      </c>
      <c r="F38" s="52">
        <f t="shared" si="2"/>
        <v>14228000</v>
      </c>
      <c r="G38" s="52">
        <f t="shared" si="2"/>
        <v>71946874</v>
      </c>
      <c r="H38" s="52">
        <f t="shared" si="2"/>
        <v>-10119678</v>
      </c>
      <c r="I38" s="52">
        <f t="shared" si="2"/>
        <v>-9657821</v>
      </c>
      <c r="J38" s="52">
        <f t="shared" si="2"/>
        <v>52169375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52169375</v>
      </c>
      <c r="X38" s="52">
        <f>IF(F22=F36,0,X22-X36)</f>
        <v>55637361</v>
      </c>
      <c r="Y38" s="52">
        <f t="shared" si="2"/>
        <v>-3467986</v>
      </c>
      <c r="Z38" s="53">
        <f>+IF(X38&lt;&gt;0,+(Y38/X38)*100,0)</f>
        <v>-6.233196430722154</v>
      </c>
      <c r="AA38" s="50">
        <f>+AA22-AA36</f>
        <v>14228000</v>
      </c>
    </row>
    <row r="39" spans="1:27" ht="13.5">
      <c r="A39" s="27" t="s">
        <v>64</v>
      </c>
      <c r="B39" s="33"/>
      <c r="C39" s="6">
        <v>120958173</v>
      </c>
      <c r="D39" s="6">
        <v>0</v>
      </c>
      <c r="E39" s="7">
        <v>107110000</v>
      </c>
      <c r="F39" s="8">
        <v>107110000</v>
      </c>
      <c r="G39" s="8">
        <v>551541</v>
      </c>
      <c r="H39" s="8">
        <v>1018000</v>
      </c>
      <c r="I39" s="8">
        <v>7810236</v>
      </c>
      <c r="J39" s="8">
        <v>9379777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9379777</v>
      </c>
      <c r="X39" s="8">
        <v>42843980</v>
      </c>
      <c r="Y39" s="8">
        <v>-33464203</v>
      </c>
      <c r="Z39" s="2">
        <v>-78.11</v>
      </c>
      <c r="AA39" s="6">
        <v>107110000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32745197</v>
      </c>
      <c r="D42" s="59">
        <f>SUM(D38:D41)</f>
        <v>0</v>
      </c>
      <c r="E42" s="60">
        <f t="shared" si="3"/>
        <v>121338000</v>
      </c>
      <c r="F42" s="61">
        <f t="shared" si="3"/>
        <v>121338000</v>
      </c>
      <c r="G42" s="61">
        <f t="shared" si="3"/>
        <v>72498415</v>
      </c>
      <c r="H42" s="61">
        <f t="shared" si="3"/>
        <v>-9101678</v>
      </c>
      <c r="I42" s="61">
        <f t="shared" si="3"/>
        <v>-1847585</v>
      </c>
      <c r="J42" s="61">
        <f t="shared" si="3"/>
        <v>61549152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61549152</v>
      </c>
      <c r="X42" s="61">
        <f t="shared" si="3"/>
        <v>98481341</v>
      </c>
      <c r="Y42" s="61">
        <f t="shared" si="3"/>
        <v>-36932189</v>
      </c>
      <c r="Z42" s="62">
        <f>+IF(X42&lt;&gt;0,+(Y42/X42)*100,0)</f>
        <v>-37.50171212636108</v>
      </c>
      <c r="AA42" s="59">
        <f>SUM(AA38:AA41)</f>
        <v>121338000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32745197</v>
      </c>
      <c r="D44" s="67">
        <f>+D42-D43</f>
        <v>0</v>
      </c>
      <c r="E44" s="68">
        <f t="shared" si="4"/>
        <v>121338000</v>
      </c>
      <c r="F44" s="69">
        <f t="shared" si="4"/>
        <v>121338000</v>
      </c>
      <c r="G44" s="69">
        <f t="shared" si="4"/>
        <v>72498415</v>
      </c>
      <c r="H44" s="69">
        <f t="shared" si="4"/>
        <v>-9101678</v>
      </c>
      <c r="I44" s="69">
        <f t="shared" si="4"/>
        <v>-1847585</v>
      </c>
      <c r="J44" s="69">
        <f t="shared" si="4"/>
        <v>61549152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61549152</v>
      </c>
      <c r="X44" s="69">
        <f t="shared" si="4"/>
        <v>98481341</v>
      </c>
      <c r="Y44" s="69">
        <f t="shared" si="4"/>
        <v>-36932189</v>
      </c>
      <c r="Z44" s="70">
        <f>+IF(X44&lt;&gt;0,+(Y44/X44)*100,0)</f>
        <v>-37.50171212636108</v>
      </c>
      <c r="AA44" s="67">
        <f>+AA42-AA43</f>
        <v>121338000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32745197</v>
      </c>
      <c r="D46" s="59">
        <f>SUM(D44:D45)</f>
        <v>0</v>
      </c>
      <c r="E46" s="60">
        <f t="shared" si="5"/>
        <v>121338000</v>
      </c>
      <c r="F46" s="61">
        <f t="shared" si="5"/>
        <v>121338000</v>
      </c>
      <c r="G46" s="61">
        <f t="shared" si="5"/>
        <v>72498415</v>
      </c>
      <c r="H46" s="61">
        <f t="shared" si="5"/>
        <v>-9101678</v>
      </c>
      <c r="I46" s="61">
        <f t="shared" si="5"/>
        <v>-1847585</v>
      </c>
      <c r="J46" s="61">
        <f t="shared" si="5"/>
        <v>61549152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61549152</v>
      </c>
      <c r="X46" s="61">
        <f t="shared" si="5"/>
        <v>98481341</v>
      </c>
      <c r="Y46" s="61">
        <f t="shared" si="5"/>
        <v>-36932189</v>
      </c>
      <c r="Z46" s="62">
        <f>+IF(X46&lt;&gt;0,+(Y46/X46)*100,0)</f>
        <v>-37.50171212636108</v>
      </c>
      <c r="AA46" s="59">
        <f>SUM(AA44:AA45)</f>
        <v>121338000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32745197</v>
      </c>
      <c r="D48" s="75">
        <f>SUM(D46:D47)</f>
        <v>0</v>
      </c>
      <c r="E48" s="76">
        <f t="shared" si="6"/>
        <v>121338000</v>
      </c>
      <c r="F48" s="77">
        <f t="shared" si="6"/>
        <v>121338000</v>
      </c>
      <c r="G48" s="77">
        <f t="shared" si="6"/>
        <v>72498415</v>
      </c>
      <c r="H48" s="78">
        <f t="shared" si="6"/>
        <v>-9101678</v>
      </c>
      <c r="I48" s="78">
        <f t="shared" si="6"/>
        <v>-1847585</v>
      </c>
      <c r="J48" s="78">
        <f t="shared" si="6"/>
        <v>61549152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61549152</v>
      </c>
      <c r="X48" s="78">
        <f t="shared" si="6"/>
        <v>98481341</v>
      </c>
      <c r="Y48" s="78">
        <f t="shared" si="6"/>
        <v>-36932189</v>
      </c>
      <c r="Z48" s="79">
        <f>+IF(X48&lt;&gt;0,+(Y48/X48)*100,0)</f>
        <v>-37.50171212636108</v>
      </c>
      <c r="AA48" s="80">
        <f>SUM(AA46:AA47)</f>
        <v>121338000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43400592</v>
      </c>
      <c r="F5" s="8">
        <v>43400592</v>
      </c>
      <c r="G5" s="8">
        <v>2895138</v>
      </c>
      <c r="H5" s="8">
        <v>41903932</v>
      </c>
      <c r="I5" s="8">
        <v>3058481</v>
      </c>
      <c r="J5" s="8">
        <v>47857551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47857551</v>
      </c>
      <c r="X5" s="8">
        <v>10850148</v>
      </c>
      <c r="Y5" s="8">
        <v>37007403</v>
      </c>
      <c r="Z5" s="2">
        <v>341.08</v>
      </c>
      <c r="AA5" s="6">
        <v>43400592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132103271</v>
      </c>
      <c r="F7" s="8">
        <v>132103271</v>
      </c>
      <c r="G7" s="8">
        <v>8363254</v>
      </c>
      <c r="H7" s="8">
        <v>7467348</v>
      </c>
      <c r="I7" s="8">
        <v>6996924</v>
      </c>
      <c r="J7" s="8">
        <v>22827526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22827526</v>
      </c>
      <c r="X7" s="8">
        <v>33025815</v>
      </c>
      <c r="Y7" s="8">
        <v>-10198289</v>
      </c>
      <c r="Z7" s="2">
        <v>-30.88</v>
      </c>
      <c r="AA7" s="6">
        <v>132103271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32384700</v>
      </c>
      <c r="F8" s="8">
        <v>32384700</v>
      </c>
      <c r="G8" s="8">
        <v>3634377</v>
      </c>
      <c r="H8" s="8">
        <v>2819414</v>
      </c>
      <c r="I8" s="8">
        <v>4331299</v>
      </c>
      <c r="J8" s="8">
        <v>10785090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10785090</v>
      </c>
      <c r="X8" s="8">
        <v>7846173</v>
      </c>
      <c r="Y8" s="8">
        <v>2938917</v>
      </c>
      <c r="Z8" s="2">
        <v>37.46</v>
      </c>
      <c r="AA8" s="6">
        <v>32384700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7908840</v>
      </c>
      <c r="F9" s="8">
        <v>7908840</v>
      </c>
      <c r="G9" s="8">
        <v>723552</v>
      </c>
      <c r="H9" s="8">
        <v>707687</v>
      </c>
      <c r="I9" s="8">
        <v>723467</v>
      </c>
      <c r="J9" s="8">
        <v>2154706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2154706</v>
      </c>
      <c r="X9" s="8">
        <v>1977210</v>
      </c>
      <c r="Y9" s="8">
        <v>177496</v>
      </c>
      <c r="Z9" s="2">
        <v>8.98</v>
      </c>
      <c r="AA9" s="6">
        <v>7908840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10742267</v>
      </c>
      <c r="F10" s="30">
        <v>10742267</v>
      </c>
      <c r="G10" s="30">
        <v>892622</v>
      </c>
      <c r="H10" s="30">
        <v>882559</v>
      </c>
      <c r="I10" s="30">
        <v>889940</v>
      </c>
      <c r="J10" s="30">
        <v>2665121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2665121</v>
      </c>
      <c r="X10" s="30">
        <v>2685567</v>
      </c>
      <c r="Y10" s="30">
        <v>-20446</v>
      </c>
      <c r="Z10" s="31">
        <v>-0.76</v>
      </c>
      <c r="AA10" s="32">
        <v>10742267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1629383</v>
      </c>
      <c r="F12" s="8">
        <v>1629383</v>
      </c>
      <c r="G12" s="8">
        <v>285298</v>
      </c>
      <c r="H12" s="8">
        <v>295418</v>
      </c>
      <c r="I12" s="8">
        <v>288664</v>
      </c>
      <c r="J12" s="8">
        <v>869380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869380</v>
      </c>
      <c r="X12" s="8">
        <v>407346</v>
      </c>
      <c r="Y12" s="8">
        <v>462034</v>
      </c>
      <c r="Z12" s="2">
        <v>113.43</v>
      </c>
      <c r="AA12" s="6">
        <v>1629383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655522</v>
      </c>
      <c r="F13" s="8">
        <v>655522</v>
      </c>
      <c r="G13" s="8">
        <v>0</v>
      </c>
      <c r="H13" s="8">
        <v>0</v>
      </c>
      <c r="I13" s="8">
        <v>10878</v>
      </c>
      <c r="J13" s="8">
        <v>10878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10878</v>
      </c>
      <c r="X13" s="8">
        <v>163878</v>
      </c>
      <c r="Y13" s="8">
        <v>-153000</v>
      </c>
      <c r="Z13" s="2">
        <v>-93.36</v>
      </c>
      <c r="AA13" s="6">
        <v>655522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10000000</v>
      </c>
      <c r="F14" s="8">
        <v>10000000</v>
      </c>
      <c r="G14" s="8">
        <v>481883</v>
      </c>
      <c r="H14" s="8">
        <v>161682</v>
      </c>
      <c r="I14" s="8">
        <v>461556</v>
      </c>
      <c r="J14" s="8">
        <v>1105121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1105121</v>
      </c>
      <c r="X14" s="8">
        <v>2499999</v>
      </c>
      <c r="Y14" s="8">
        <v>-1394878</v>
      </c>
      <c r="Z14" s="2">
        <v>-55.8</v>
      </c>
      <c r="AA14" s="6">
        <v>10000000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563216</v>
      </c>
      <c r="F16" s="8">
        <v>563216</v>
      </c>
      <c r="G16" s="8">
        <v>59700</v>
      </c>
      <c r="H16" s="8">
        <v>3700</v>
      </c>
      <c r="I16" s="8">
        <v>3750</v>
      </c>
      <c r="J16" s="8">
        <v>67150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67150</v>
      </c>
      <c r="X16" s="8">
        <v>140805</v>
      </c>
      <c r="Y16" s="8">
        <v>-73655</v>
      </c>
      <c r="Z16" s="2">
        <v>-52.31</v>
      </c>
      <c r="AA16" s="6">
        <v>563216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3000000</v>
      </c>
      <c r="F17" s="8">
        <v>3000000</v>
      </c>
      <c r="G17" s="8">
        <v>178009</v>
      </c>
      <c r="H17" s="8">
        <v>255691</v>
      </c>
      <c r="I17" s="8">
        <v>252472</v>
      </c>
      <c r="J17" s="8">
        <v>686172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686172</v>
      </c>
      <c r="X17" s="8">
        <v>668136</v>
      </c>
      <c r="Y17" s="8">
        <v>18036</v>
      </c>
      <c r="Z17" s="2">
        <v>2.7</v>
      </c>
      <c r="AA17" s="6">
        <v>3000000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3500000</v>
      </c>
      <c r="F18" s="8">
        <v>3500000</v>
      </c>
      <c r="G18" s="8">
        <v>448916</v>
      </c>
      <c r="H18" s="8">
        <v>516538</v>
      </c>
      <c r="I18" s="8">
        <v>427631</v>
      </c>
      <c r="J18" s="8">
        <v>1393085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1393085</v>
      </c>
      <c r="X18" s="8">
        <v>875001</v>
      </c>
      <c r="Y18" s="8">
        <v>518084</v>
      </c>
      <c r="Z18" s="2">
        <v>59.21</v>
      </c>
      <c r="AA18" s="6">
        <v>3500000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94706677</v>
      </c>
      <c r="F19" s="8">
        <v>94706677</v>
      </c>
      <c r="G19" s="8">
        <v>0</v>
      </c>
      <c r="H19" s="8">
        <v>44410948</v>
      </c>
      <c r="I19" s="8">
        <v>0</v>
      </c>
      <c r="J19" s="8">
        <v>44410948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44410948</v>
      </c>
      <c r="X19" s="8">
        <v>23676750</v>
      </c>
      <c r="Y19" s="8">
        <v>20734198</v>
      </c>
      <c r="Z19" s="2">
        <v>87.57</v>
      </c>
      <c r="AA19" s="6">
        <v>94706677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4644685</v>
      </c>
      <c r="F20" s="30">
        <v>4644685</v>
      </c>
      <c r="G20" s="30">
        <v>80656</v>
      </c>
      <c r="H20" s="30">
        <v>106848</v>
      </c>
      <c r="I20" s="30">
        <v>79859</v>
      </c>
      <c r="J20" s="30">
        <v>267363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267363</v>
      </c>
      <c r="X20" s="30">
        <v>1161000</v>
      </c>
      <c r="Y20" s="30">
        <v>-893637</v>
      </c>
      <c r="Z20" s="31">
        <v>-76.97</v>
      </c>
      <c r="AA20" s="32">
        <v>4644685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345239153</v>
      </c>
      <c r="F22" s="39">
        <f t="shared" si="0"/>
        <v>345239153</v>
      </c>
      <c r="G22" s="39">
        <f t="shared" si="0"/>
        <v>18043405</v>
      </c>
      <c r="H22" s="39">
        <f t="shared" si="0"/>
        <v>99531765</v>
      </c>
      <c r="I22" s="39">
        <f t="shared" si="0"/>
        <v>17524921</v>
      </c>
      <c r="J22" s="39">
        <f t="shared" si="0"/>
        <v>135100091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135100091</v>
      </c>
      <c r="X22" s="39">
        <f t="shared" si="0"/>
        <v>85977828</v>
      </c>
      <c r="Y22" s="39">
        <f t="shared" si="0"/>
        <v>49122263</v>
      </c>
      <c r="Z22" s="40">
        <f>+IF(X22&lt;&gt;0,+(Y22/X22)*100,0)</f>
        <v>57.133640314803024</v>
      </c>
      <c r="AA22" s="37">
        <f>SUM(AA5:AA21)</f>
        <v>345239153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145252976</v>
      </c>
      <c r="F25" s="8">
        <v>145252976</v>
      </c>
      <c r="G25" s="8">
        <v>12861708</v>
      </c>
      <c r="H25" s="8">
        <v>11263755</v>
      </c>
      <c r="I25" s="8">
        <v>13096973</v>
      </c>
      <c r="J25" s="8">
        <v>37222436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37222436</v>
      </c>
      <c r="X25" s="8">
        <v>36313146</v>
      </c>
      <c r="Y25" s="8">
        <v>909290</v>
      </c>
      <c r="Z25" s="2">
        <v>2.5</v>
      </c>
      <c r="AA25" s="6">
        <v>145252976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12910059</v>
      </c>
      <c r="F26" s="8">
        <v>12910059</v>
      </c>
      <c r="G26" s="8">
        <v>903375</v>
      </c>
      <c r="H26" s="8">
        <v>903376</v>
      </c>
      <c r="I26" s="8">
        <v>903375</v>
      </c>
      <c r="J26" s="8">
        <v>2710126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2710126</v>
      </c>
      <c r="X26" s="8">
        <v>3227514</v>
      </c>
      <c r="Y26" s="8">
        <v>-517388</v>
      </c>
      <c r="Z26" s="2">
        <v>-16.03</v>
      </c>
      <c r="AA26" s="6">
        <v>12910059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17272731</v>
      </c>
      <c r="F27" s="8">
        <v>17272731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5622249</v>
      </c>
      <c r="Y27" s="8">
        <v>-5622249</v>
      </c>
      <c r="Z27" s="2">
        <v>-100</v>
      </c>
      <c r="AA27" s="6">
        <v>17272731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10000000</v>
      </c>
      <c r="F28" s="8">
        <v>10000000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2499999</v>
      </c>
      <c r="Y28" s="8">
        <v>-2499999</v>
      </c>
      <c r="Z28" s="2">
        <v>-100</v>
      </c>
      <c r="AA28" s="6">
        <v>10000000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391399</v>
      </c>
      <c r="H29" s="8">
        <v>0</v>
      </c>
      <c r="I29" s="8">
        <v>0</v>
      </c>
      <c r="J29" s="8">
        <v>391399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391399</v>
      </c>
      <c r="X29" s="8">
        <v>0</v>
      </c>
      <c r="Y29" s="8">
        <v>391399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99000000</v>
      </c>
      <c r="F30" s="8">
        <v>99000000</v>
      </c>
      <c r="G30" s="8">
        <v>184569</v>
      </c>
      <c r="H30" s="8">
        <v>13093919</v>
      </c>
      <c r="I30" s="8">
        <v>1617279</v>
      </c>
      <c r="J30" s="8">
        <v>14895767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14895767</v>
      </c>
      <c r="X30" s="8">
        <v>24750000</v>
      </c>
      <c r="Y30" s="8">
        <v>-9854233</v>
      </c>
      <c r="Z30" s="2">
        <v>-39.82</v>
      </c>
      <c r="AA30" s="6">
        <v>99000000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14759349</v>
      </c>
      <c r="F31" s="8">
        <v>14759349</v>
      </c>
      <c r="G31" s="8">
        <v>40119</v>
      </c>
      <c r="H31" s="8">
        <v>436120</v>
      </c>
      <c r="I31" s="8">
        <v>169010</v>
      </c>
      <c r="J31" s="8">
        <v>645249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645249</v>
      </c>
      <c r="X31" s="8">
        <v>3689838</v>
      </c>
      <c r="Y31" s="8">
        <v>-3044589</v>
      </c>
      <c r="Z31" s="2">
        <v>-82.51</v>
      </c>
      <c r="AA31" s="6">
        <v>14759349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12354038</v>
      </c>
      <c r="F32" s="8">
        <v>12354038</v>
      </c>
      <c r="G32" s="8">
        <v>141735</v>
      </c>
      <c r="H32" s="8">
        <v>1312008</v>
      </c>
      <c r="I32" s="8">
        <v>1640844</v>
      </c>
      <c r="J32" s="8">
        <v>3094587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3094587</v>
      </c>
      <c r="X32" s="8">
        <v>4151010</v>
      </c>
      <c r="Y32" s="8">
        <v>-1056423</v>
      </c>
      <c r="Z32" s="2">
        <v>-25.45</v>
      </c>
      <c r="AA32" s="6">
        <v>12354038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111303</v>
      </c>
      <c r="H33" s="8">
        <v>360769</v>
      </c>
      <c r="I33" s="8">
        <v>452536</v>
      </c>
      <c r="J33" s="8">
        <v>924608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924608</v>
      </c>
      <c r="X33" s="8">
        <v>0</v>
      </c>
      <c r="Y33" s="8">
        <v>924608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33690000</v>
      </c>
      <c r="F34" s="8">
        <v>33690000</v>
      </c>
      <c r="G34" s="8">
        <v>597213</v>
      </c>
      <c r="H34" s="8">
        <v>1458830</v>
      </c>
      <c r="I34" s="8">
        <v>1459826</v>
      </c>
      <c r="J34" s="8">
        <v>3515869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3515869</v>
      </c>
      <c r="X34" s="8">
        <v>6672501</v>
      </c>
      <c r="Y34" s="8">
        <v>-3156632</v>
      </c>
      <c r="Z34" s="2">
        <v>-47.31</v>
      </c>
      <c r="AA34" s="6">
        <v>33690000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345239153</v>
      </c>
      <c r="F36" s="39">
        <f t="shared" si="1"/>
        <v>345239153</v>
      </c>
      <c r="G36" s="39">
        <f t="shared" si="1"/>
        <v>15231421</v>
      </c>
      <c r="H36" s="39">
        <f t="shared" si="1"/>
        <v>28828777</v>
      </c>
      <c r="I36" s="39">
        <f t="shared" si="1"/>
        <v>19339843</v>
      </c>
      <c r="J36" s="39">
        <f t="shared" si="1"/>
        <v>63400041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63400041</v>
      </c>
      <c r="X36" s="39">
        <f t="shared" si="1"/>
        <v>86926257</v>
      </c>
      <c r="Y36" s="39">
        <f t="shared" si="1"/>
        <v>-23526216</v>
      </c>
      <c r="Z36" s="40">
        <f>+IF(X36&lt;&gt;0,+(Y36/X36)*100,0)</f>
        <v>-27.064568074063054</v>
      </c>
      <c r="AA36" s="37">
        <f>SUM(AA25:AA35)</f>
        <v>345239153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2811984</v>
      </c>
      <c r="H38" s="52">
        <f t="shared" si="2"/>
        <v>70702988</v>
      </c>
      <c r="I38" s="52">
        <f t="shared" si="2"/>
        <v>-1814922</v>
      </c>
      <c r="J38" s="52">
        <f t="shared" si="2"/>
        <v>71700050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71700050</v>
      </c>
      <c r="X38" s="52">
        <f>IF(F22=F36,0,X22-X36)</f>
        <v>0</v>
      </c>
      <c r="Y38" s="52">
        <f t="shared" si="2"/>
        <v>72648479</v>
      </c>
      <c r="Z38" s="53">
        <f>+IF(X38&lt;&gt;0,+(Y38/X38)*100,0)</f>
        <v>0</v>
      </c>
      <c r="AA38" s="50">
        <f>+AA22-AA36</f>
        <v>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472000</v>
      </c>
      <c r="I39" s="8">
        <v>0</v>
      </c>
      <c r="J39" s="8">
        <v>472000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472000</v>
      </c>
      <c r="X39" s="8">
        <v>0</v>
      </c>
      <c r="Y39" s="8">
        <v>472000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2811984</v>
      </c>
      <c r="H42" s="61">
        <f t="shared" si="3"/>
        <v>71174988</v>
      </c>
      <c r="I42" s="61">
        <f t="shared" si="3"/>
        <v>-1814922</v>
      </c>
      <c r="J42" s="61">
        <f t="shared" si="3"/>
        <v>72172050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72172050</v>
      </c>
      <c r="X42" s="61">
        <f t="shared" si="3"/>
        <v>0</v>
      </c>
      <c r="Y42" s="61">
        <f t="shared" si="3"/>
        <v>73120479</v>
      </c>
      <c r="Z42" s="62">
        <f>+IF(X42&lt;&gt;0,+(Y42/X42)*100,0)</f>
        <v>0</v>
      </c>
      <c r="AA42" s="59">
        <f>SUM(AA38:AA41)</f>
        <v>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2811984</v>
      </c>
      <c r="H44" s="69">
        <f t="shared" si="4"/>
        <v>71174988</v>
      </c>
      <c r="I44" s="69">
        <f t="shared" si="4"/>
        <v>-1814922</v>
      </c>
      <c r="J44" s="69">
        <f t="shared" si="4"/>
        <v>72172050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72172050</v>
      </c>
      <c r="X44" s="69">
        <f t="shared" si="4"/>
        <v>0</v>
      </c>
      <c r="Y44" s="69">
        <f t="shared" si="4"/>
        <v>73120479</v>
      </c>
      <c r="Z44" s="70">
        <f>+IF(X44&lt;&gt;0,+(Y44/X44)*100,0)</f>
        <v>0</v>
      </c>
      <c r="AA44" s="67">
        <f>+AA42-AA43</f>
        <v>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2811984</v>
      </c>
      <c r="H46" s="61">
        <f t="shared" si="5"/>
        <v>71174988</v>
      </c>
      <c r="I46" s="61">
        <f t="shared" si="5"/>
        <v>-1814922</v>
      </c>
      <c r="J46" s="61">
        <f t="shared" si="5"/>
        <v>72172050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72172050</v>
      </c>
      <c r="X46" s="61">
        <f t="shared" si="5"/>
        <v>0</v>
      </c>
      <c r="Y46" s="61">
        <f t="shared" si="5"/>
        <v>73120479</v>
      </c>
      <c r="Z46" s="62">
        <f>+IF(X46&lt;&gt;0,+(Y46/X46)*100,0)</f>
        <v>0</v>
      </c>
      <c r="AA46" s="59">
        <f>SUM(AA44:AA45)</f>
        <v>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2811984</v>
      </c>
      <c r="H48" s="78">
        <f t="shared" si="6"/>
        <v>71174988</v>
      </c>
      <c r="I48" s="78">
        <f t="shared" si="6"/>
        <v>-1814922</v>
      </c>
      <c r="J48" s="78">
        <f t="shared" si="6"/>
        <v>72172050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72172050</v>
      </c>
      <c r="X48" s="78">
        <f t="shared" si="6"/>
        <v>0</v>
      </c>
      <c r="Y48" s="78">
        <f t="shared" si="6"/>
        <v>73120479</v>
      </c>
      <c r="Z48" s="79">
        <f>+IF(X48&lt;&gt;0,+(Y48/X48)*100,0)</f>
        <v>0</v>
      </c>
      <c r="AA48" s="80">
        <f>SUM(AA46:AA47)</f>
        <v>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23926042</v>
      </c>
      <c r="D5" s="6">
        <v>0</v>
      </c>
      <c r="E5" s="7">
        <v>15000000</v>
      </c>
      <c r="F5" s="8">
        <v>15000000</v>
      </c>
      <c r="G5" s="8">
        <v>1501449</v>
      </c>
      <c r="H5" s="8">
        <v>1619163</v>
      </c>
      <c r="I5" s="8">
        <v>1541852</v>
      </c>
      <c r="J5" s="8">
        <v>4662464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4662464</v>
      </c>
      <c r="X5" s="8">
        <v>3750000</v>
      </c>
      <c r="Y5" s="8">
        <v>912464</v>
      </c>
      <c r="Z5" s="2">
        <v>24.33</v>
      </c>
      <c r="AA5" s="6">
        <v>15000000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61968474</v>
      </c>
      <c r="D7" s="6">
        <v>0</v>
      </c>
      <c r="E7" s="7">
        <v>27411168</v>
      </c>
      <c r="F7" s="8">
        <v>27411168</v>
      </c>
      <c r="G7" s="8">
        <v>2759195</v>
      </c>
      <c r="H7" s="8">
        <v>2633028</v>
      </c>
      <c r="I7" s="8">
        <v>2483911</v>
      </c>
      <c r="J7" s="8">
        <v>7876134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7876134</v>
      </c>
      <c r="X7" s="8">
        <v>7385427</v>
      </c>
      <c r="Y7" s="8">
        <v>490707</v>
      </c>
      <c r="Z7" s="2">
        <v>6.64</v>
      </c>
      <c r="AA7" s="6">
        <v>27411168</v>
      </c>
    </row>
    <row r="8" spans="1:27" ht="13.5">
      <c r="A8" s="29" t="s">
        <v>35</v>
      </c>
      <c r="B8" s="28"/>
      <c r="C8" s="6">
        <v>13749450</v>
      </c>
      <c r="D8" s="6">
        <v>0</v>
      </c>
      <c r="E8" s="7">
        <v>13840000</v>
      </c>
      <c r="F8" s="8">
        <v>13840000</v>
      </c>
      <c r="G8" s="8">
        <v>850515</v>
      </c>
      <c r="H8" s="8">
        <v>626433</v>
      </c>
      <c r="I8" s="8">
        <v>777966</v>
      </c>
      <c r="J8" s="8">
        <v>2254914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2254914</v>
      </c>
      <c r="X8" s="8">
        <v>3459999</v>
      </c>
      <c r="Y8" s="8">
        <v>-1205085</v>
      </c>
      <c r="Z8" s="2">
        <v>-34.83</v>
      </c>
      <c r="AA8" s="6">
        <v>13840000</v>
      </c>
    </row>
    <row r="9" spans="1:27" ht="13.5">
      <c r="A9" s="29" t="s">
        <v>36</v>
      </c>
      <c r="B9" s="28"/>
      <c r="C9" s="6">
        <v>2392672</v>
      </c>
      <c r="D9" s="6">
        <v>0</v>
      </c>
      <c r="E9" s="7">
        <v>2671000</v>
      </c>
      <c r="F9" s="8">
        <v>2671000</v>
      </c>
      <c r="G9" s="8">
        <v>189135</v>
      </c>
      <c r="H9" s="8">
        <v>189100</v>
      </c>
      <c r="I9" s="8">
        <v>197943</v>
      </c>
      <c r="J9" s="8">
        <v>576178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576178</v>
      </c>
      <c r="X9" s="8">
        <v>667749</v>
      </c>
      <c r="Y9" s="8">
        <v>-91571</v>
      </c>
      <c r="Z9" s="2">
        <v>-13.71</v>
      </c>
      <c r="AA9" s="6">
        <v>2671000</v>
      </c>
    </row>
    <row r="10" spans="1:27" ht="13.5">
      <c r="A10" s="29" t="s">
        <v>37</v>
      </c>
      <c r="B10" s="28"/>
      <c r="C10" s="6">
        <v>6457896</v>
      </c>
      <c r="D10" s="6">
        <v>0</v>
      </c>
      <c r="E10" s="7">
        <v>3500000</v>
      </c>
      <c r="F10" s="30">
        <v>3500000</v>
      </c>
      <c r="G10" s="30">
        <v>567983</v>
      </c>
      <c r="H10" s="30">
        <v>577637</v>
      </c>
      <c r="I10" s="30">
        <v>579193</v>
      </c>
      <c r="J10" s="30">
        <v>1724813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1724813</v>
      </c>
      <c r="X10" s="30">
        <v>875001</v>
      </c>
      <c r="Y10" s="30">
        <v>849812</v>
      </c>
      <c r="Z10" s="31">
        <v>97.12</v>
      </c>
      <c r="AA10" s="32">
        <v>3500000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1618184</v>
      </c>
      <c r="H11" s="8">
        <v>1625133</v>
      </c>
      <c r="I11" s="8">
        <v>1576812</v>
      </c>
      <c r="J11" s="8">
        <v>4820129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4820129</v>
      </c>
      <c r="X11" s="8">
        <v>0</v>
      </c>
      <c r="Y11" s="8">
        <v>4820129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98628</v>
      </c>
      <c r="D12" s="6">
        <v>0</v>
      </c>
      <c r="E12" s="7">
        <v>250000</v>
      </c>
      <c r="F12" s="8">
        <v>250000</v>
      </c>
      <c r="G12" s="8">
        <v>5310</v>
      </c>
      <c r="H12" s="8">
        <v>4820</v>
      </c>
      <c r="I12" s="8">
        <v>11718</v>
      </c>
      <c r="J12" s="8">
        <v>21848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21848</v>
      </c>
      <c r="X12" s="8">
        <v>62499</v>
      </c>
      <c r="Y12" s="8">
        <v>-40651</v>
      </c>
      <c r="Z12" s="2">
        <v>-65.04</v>
      </c>
      <c r="AA12" s="6">
        <v>250000</v>
      </c>
    </row>
    <row r="13" spans="1:27" ht="13.5">
      <c r="A13" s="27" t="s">
        <v>40</v>
      </c>
      <c r="B13" s="33"/>
      <c r="C13" s="6">
        <v>95912</v>
      </c>
      <c r="D13" s="6">
        <v>0</v>
      </c>
      <c r="E13" s="7">
        <v>100000</v>
      </c>
      <c r="F13" s="8">
        <v>100000</v>
      </c>
      <c r="G13" s="8">
        <v>7765</v>
      </c>
      <c r="H13" s="8">
        <v>15871</v>
      </c>
      <c r="I13" s="8">
        <v>13737</v>
      </c>
      <c r="J13" s="8">
        <v>37373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37373</v>
      </c>
      <c r="X13" s="8">
        <v>24999</v>
      </c>
      <c r="Y13" s="8">
        <v>12374</v>
      </c>
      <c r="Z13" s="2">
        <v>49.5</v>
      </c>
      <c r="AA13" s="6">
        <v>100000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2725095</v>
      </c>
      <c r="F14" s="8">
        <v>2725095</v>
      </c>
      <c r="G14" s="8">
        <v>1424</v>
      </c>
      <c r="H14" s="8">
        <v>978</v>
      </c>
      <c r="I14" s="8">
        <v>3445</v>
      </c>
      <c r="J14" s="8">
        <v>5847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5847</v>
      </c>
      <c r="X14" s="8">
        <v>681273</v>
      </c>
      <c r="Y14" s="8">
        <v>-675426</v>
      </c>
      <c r="Z14" s="2">
        <v>-99.14</v>
      </c>
      <c r="AA14" s="6">
        <v>2725095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2579774</v>
      </c>
      <c r="D16" s="6">
        <v>0</v>
      </c>
      <c r="E16" s="7">
        <v>0</v>
      </c>
      <c r="F16" s="8">
        <v>0</v>
      </c>
      <c r="G16" s="8">
        <v>1001869</v>
      </c>
      <c r="H16" s="8">
        <v>796755</v>
      </c>
      <c r="I16" s="8">
        <v>703313</v>
      </c>
      <c r="J16" s="8">
        <v>2501937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2501937</v>
      </c>
      <c r="X16" s="8">
        <v>0</v>
      </c>
      <c r="Y16" s="8">
        <v>2501937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1322142</v>
      </c>
      <c r="D17" s="6">
        <v>0</v>
      </c>
      <c r="E17" s="7">
        <v>2000000</v>
      </c>
      <c r="F17" s="8">
        <v>2000000</v>
      </c>
      <c r="G17" s="8">
        <v>134550</v>
      </c>
      <c r="H17" s="8">
        <v>593</v>
      </c>
      <c r="I17" s="8">
        <v>230</v>
      </c>
      <c r="J17" s="8">
        <v>135373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135373</v>
      </c>
      <c r="X17" s="8">
        <v>500001</v>
      </c>
      <c r="Y17" s="8">
        <v>-364628</v>
      </c>
      <c r="Z17" s="2">
        <v>-72.93</v>
      </c>
      <c r="AA17" s="6">
        <v>2000000</v>
      </c>
    </row>
    <row r="18" spans="1:27" ht="13.5">
      <c r="A18" s="29" t="s">
        <v>45</v>
      </c>
      <c r="B18" s="28"/>
      <c r="C18" s="6">
        <v>1484111</v>
      </c>
      <c r="D18" s="6">
        <v>0</v>
      </c>
      <c r="E18" s="7">
        <v>2000000</v>
      </c>
      <c r="F18" s="8">
        <v>2000000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500001</v>
      </c>
      <c r="Y18" s="8">
        <v>-500001</v>
      </c>
      <c r="Z18" s="2">
        <v>-100</v>
      </c>
      <c r="AA18" s="6">
        <v>2000000</v>
      </c>
    </row>
    <row r="19" spans="1:27" ht="13.5">
      <c r="A19" s="27" t="s">
        <v>46</v>
      </c>
      <c r="B19" s="33"/>
      <c r="C19" s="6">
        <v>152114568</v>
      </c>
      <c r="D19" s="6">
        <v>0</v>
      </c>
      <c r="E19" s="7">
        <v>108395200</v>
      </c>
      <c r="F19" s="8">
        <v>108395200</v>
      </c>
      <c r="G19" s="8">
        <v>37348000</v>
      </c>
      <c r="H19" s="8">
        <v>0</v>
      </c>
      <c r="I19" s="8">
        <v>0</v>
      </c>
      <c r="J19" s="8">
        <v>37348000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37348000</v>
      </c>
      <c r="X19" s="8">
        <v>48798000</v>
      </c>
      <c r="Y19" s="8">
        <v>-11450000</v>
      </c>
      <c r="Z19" s="2">
        <v>-23.46</v>
      </c>
      <c r="AA19" s="6">
        <v>108395200</v>
      </c>
    </row>
    <row r="20" spans="1:27" ht="13.5">
      <c r="A20" s="27" t="s">
        <v>47</v>
      </c>
      <c r="B20" s="33"/>
      <c r="C20" s="6">
        <v>15156454</v>
      </c>
      <c r="D20" s="6">
        <v>0</v>
      </c>
      <c r="E20" s="7">
        <v>40824348</v>
      </c>
      <c r="F20" s="30">
        <v>40824348</v>
      </c>
      <c r="G20" s="30">
        <v>255003</v>
      </c>
      <c r="H20" s="30">
        <v>741640</v>
      </c>
      <c r="I20" s="30">
        <v>127379</v>
      </c>
      <c r="J20" s="30">
        <v>1124022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1124022</v>
      </c>
      <c r="X20" s="30">
        <v>10206087</v>
      </c>
      <c r="Y20" s="30">
        <v>-9082065</v>
      </c>
      <c r="Z20" s="31">
        <v>-88.99</v>
      </c>
      <c r="AA20" s="32">
        <v>40824348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35524</v>
      </c>
      <c r="H21" s="8">
        <v>71092</v>
      </c>
      <c r="I21" s="34">
        <v>50300</v>
      </c>
      <c r="J21" s="8">
        <v>156916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156916</v>
      </c>
      <c r="X21" s="8">
        <v>0</v>
      </c>
      <c r="Y21" s="8">
        <v>156916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281346123</v>
      </c>
      <c r="D22" s="37">
        <f>SUM(D5:D21)</f>
        <v>0</v>
      </c>
      <c r="E22" s="38">
        <f t="shared" si="0"/>
        <v>218716811</v>
      </c>
      <c r="F22" s="39">
        <f t="shared" si="0"/>
        <v>218716811</v>
      </c>
      <c r="G22" s="39">
        <f t="shared" si="0"/>
        <v>46275906</v>
      </c>
      <c r="H22" s="39">
        <f t="shared" si="0"/>
        <v>8902243</v>
      </c>
      <c r="I22" s="39">
        <f t="shared" si="0"/>
        <v>8067799</v>
      </c>
      <c r="J22" s="39">
        <f t="shared" si="0"/>
        <v>63245948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63245948</v>
      </c>
      <c r="X22" s="39">
        <f t="shared" si="0"/>
        <v>76911036</v>
      </c>
      <c r="Y22" s="39">
        <f t="shared" si="0"/>
        <v>-13665088</v>
      </c>
      <c r="Z22" s="40">
        <f>+IF(X22&lt;&gt;0,+(Y22/X22)*100,0)</f>
        <v>-17.767395565962733</v>
      </c>
      <c r="AA22" s="37">
        <f>SUM(AA5:AA21)</f>
        <v>218716811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81625171</v>
      </c>
      <c r="D25" s="6">
        <v>0</v>
      </c>
      <c r="E25" s="7">
        <v>81650232</v>
      </c>
      <c r="F25" s="8">
        <v>81650232</v>
      </c>
      <c r="G25" s="8">
        <v>7671928</v>
      </c>
      <c r="H25" s="8">
        <v>7994262</v>
      </c>
      <c r="I25" s="8">
        <v>7502084</v>
      </c>
      <c r="J25" s="8">
        <v>23168274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23168274</v>
      </c>
      <c r="X25" s="8">
        <v>20412240</v>
      </c>
      <c r="Y25" s="8">
        <v>2756034</v>
      </c>
      <c r="Z25" s="2">
        <v>13.5</v>
      </c>
      <c r="AA25" s="6">
        <v>81650232</v>
      </c>
    </row>
    <row r="26" spans="1:27" ht="13.5">
      <c r="A26" s="29" t="s">
        <v>52</v>
      </c>
      <c r="B26" s="28"/>
      <c r="C26" s="6">
        <v>12693373</v>
      </c>
      <c r="D26" s="6">
        <v>0</v>
      </c>
      <c r="E26" s="7">
        <v>12592063</v>
      </c>
      <c r="F26" s="8">
        <v>12592063</v>
      </c>
      <c r="G26" s="8">
        <v>568174</v>
      </c>
      <c r="H26" s="8">
        <v>589309</v>
      </c>
      <c r="I26" s="8">
        <v>589308</v>
      </c>
      <c r="J26" s="8">
        <v>1746791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1746791</v>
      </c>
      <c r="X26" s="8">
        <v>3148017</v>
      </c>
      <c r="Y26" s="8">
        <v>-1401226</v>
      </c>
      <c r="Z26" s="2">
        <v>-44.51</v>
      </c>
      <c r="AA26" s="6">
        <v>12592063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27027384</v>
      </c>
      <c r="D28" s="6">
        <v>0</v>
      </c>
      <c r="E28" s="7">
        <v>5000000</v>
      </c>
      <c r="F28" s="8">
        <v>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1250001</v>
      </c>
      <c r="Y28" s="8">
        <v>-1250001</v>
      </c>
      <c r="Z28" s="2">
        <v>-100</v>
      </c>
      <c r="AA28" s="6">
        <v>5000000</v>
      </c>
    </row>
    <row r="29" spans="1:27" ht="13.5">
      <c r="A29" s="29" t="s">
        <v>55</v>
      </c>
      <c r="B29" s="28"/>
      <c r="C29" s="6">
        <v>938976</v>
      </c>
      <c r="D29" s="6">
        <v>0</v>
      </c>
      <c r="E29" s="7">
        <v>1750000</v>
      </c>
      <c r="F29" s="8">
        <v>1750000</v>
      </c>
      <c r="G29" s="8">
        <v>339541</v>
      </c>
      <c r="H29" s="8">
        <v>0</v>
      </c>
      <c r="I29" s="8">
        <v>0</v>
      </c>
      <c r="J29" s="8">
        <v>339541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339541</v>
      </c>
      <c r="X29" s="8">
        <v>437499</v>
      </c>
      <c r="Y29" s="8">
        <v>-97958</v>
      </c>
      <c r="Z29" s="2">
        <v>-22.39</v>
      </c>
      <c r="AA29" s="6">
        <v>1750000</v>
      </c>
    </row>
    <row r="30" spans="1:27" ht="13.5">
      <c r="A30" s="29" t="s">
        <v>56</v>
      </c>
      <c r="B30" s="28"/>
      <c r="C30" s="6">
        <v>36335057</v>
      </c>
      <c r="D30" s="6">
        <v>0</v>
      </c>
      <c r="E30" s="7">
        <v>30000000</v>
      </c>
      <c r="F30" s="8">
        <v>30000000</v>
      </c>
      <c r="G30" s="8">
        <v>7724424</v>
      </c>
      <c r="H30" s="8">
        <v>4913408</v>
      </c>
      <c r="I30" s="8">
        <v>0</v>
      </c>
      <c r="J30" s="8">
        <v>12637832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12637832</v>
      </c>
      <c r="X30" s="8">
        <v>7500000</v>
      </c>
      <c r="Y30" s="8">
        <v>5137832</v>
      </c>
      <c r="Z30" s="2">
        <v>68.5</v>
      </c>
      <c r="AA30" s="6">
        <v>30000000</v>
      </c>
    </row>
    <row r="31" spans="1:27" ht="13.5">
      <c r="A31" s="29" t="s">
        <v>57</v>
      </c>
      <c r="B31" s="28"/>
      <c r="C31" s="6">
        <v>4338260</v>
      </c>
      <c r="D31" s="6">
        <v>0</v>
      </c>
      <c r="E31" s="7">
        <v>15989467</v>
      </c>
      <c r="F31" s="8">
        <v>15989467</v>
      </c>
      <c r="G31" s="8">
        <v>607654</v>
      </c>
      <c r="H31" s="8">
        <v>264063</v>
      </c>
      <c r="I31" s="8">
        <v>58008</v>
      </c>
      <c r="J31" s="8">
        <v>929725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929725</v>
      </c>
      <c r="X31" s="8">
        <v>3997368</v>
      </c>
      <c r="Y31" s="8">
        <v>-3067643</v>
      </c>
      <c r="Z31" s="2">
        <v>-76.74</v>
      </c>
      <c r="AA31" s="6">
        <v>15989467</v>
      </c>
    </row>
    <row r="32" spans="1:27" ht="13.5">
      <c r="A32" s="29" t="s">
        <v>58</v>
      </c>
      <c r="B32" s="28"/>
      <c r="C32" s="6">
        <v>5312681</v>
      </c>
      <c r="D32" s="6">
        <v>0</v>
      </c>
      <c r="E32" s="7">
        <v>7928333</v>
      </c>
      <c r="F32" s="8">
        <v>7928333</v>
      </c>
      <c r="G32" s="8">
        <v>458958</v>
      </c>
      <c r="H32" s="8">
        <v>458958</v>
      </c>
      <c r="I32" s="8">
        <v>990568</v>
      </c>
      <c r="J32" s="8">
        <v>1908484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1908484</v>
      </c>
      <c r="X32" s="8">
        <v>1982082</v>
      </c>
      <c r="Y32" s="8">
        <v>-73598</v>
      </c>
      <c r="Z32" s="2">
        <v>-3.71</v>
      </c>
      <c r="AA32" s="6">
        <v>7928333</v>
      </c>
    </row>
    <row r="33" spans="1:27" ht="13.5">
      <c r="A33" s="29" t="s">
        <v>59</v>
      </c>
      <c r="B33" s="28"/>
      <c r="C33" s="6">
        <v>12657524</v>
      </c>
      <c r="D33" s="6">
        <v>0</v>
      </c>
      <c r="E33" s="7">
        <v>1464000</v>
      </c>
      <c r="F33" s="8">
        <v>1464000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366000</v>
      </c>
      <c r="Y33" s="8">
        <v>-366000</v>
      </c>
      <c r="Z33" s="2">
        <v>-100</v>
      </c>
      <c r="AA33" s="6">
        <v>1464000</v>
      </c>
    </row>
    <row r="34" spans="1:27" ht="13.5">
      <c r="A34" s="29" t="s">
        <v>60</v>
      </c>
      <c r="B34" s="28"/>
      <c r="C34" s="6">
        <v>27064061</v>
      </c>
      <c r="D34" s="6">
        <v>0</v>
      </c>
      <c r="E34" s="7">
        <v>62342716</v>
      </c>
      <c r="F34" s="8">
        <v>62342716</v>
      </c>
      <c r="G34" s="8">
        <v>2254951</v>
      </c>
      <c r="H34" s="8">
        <v>1705174</v>
      </c>
      <c r="I34" s="8">
        <v>1608700</v>
      </c>
      <c r="J34" s="8">
        <v>5568825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5568825</v>
      </c>
      <c r="X34" s="8">
        <v>15585999</v>
      </c>
      <c r="Y34" s="8">
        <v>-10017174</v>
      </c>
      <c r="Z34" s="2">
        <v>-64.27</v>
      </c>
      <c r="AA34" s="6">
        <v>62342716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207992487</v>
      </c>
      <c r="D36" s="37">
        <f>SUM(D25:D35)</f>
        <v>0</v>
      </c>
      <c r="E36" s="38">
        <f t="shared" si="1"/>
        <v>218716811</v>
      </c>
      <c r="F36" s="39">
        <f t="shared" si="1"/>
        <v>218716811</v>
      </c>
      <c r="G36" s="39">
        <f t="shared" si="1"/>
        <v>19625630</v>
      </c>
      <c r="H36" s="39">
        <f t="shared" si="1"/>
        <v>15925174</v>
      </c>
      <c r="I36" s="39">
        <f t="shared" si="1"/>
        <v>10748668</v>
      </c>
      <c r="J36" s="39">
        <f t="shared" si="1"/>
        <v>46299472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46299472</v>
      </c>
      <c r="X36" s="39">
        <f t="shared" si="1"/>
        <v>54679206</v>
      </c>
      <c r="Y36" s="39">
        <f t="shared" si="1"/>
        <v>-8379734</v>
      </c>
      <c r="Z36" s="40">
        <f>+IF(X36&lt;&gt;0,+(Y36/X36)*100,0)</f>
        <v>-15.325266427606868</v>
      </c>
      <c r="AA36" s="37">
        <f>SUM(AA25:AA35)</f>
        <v>218716811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73353636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26650276</v>
      </c>
      <c r="H38" s="52">
        <f t="shared" si="2"/>
        <v>-7022931</v>
      </c>
      <c r="I38" s="52">
        <f t="shared" si="2"/>
        <v>-2680869</v>
      </c>
      <c r="J38" s="52">
        <f t="shared" si="2"/>
        <v>16946476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16946476</v>
      </c>
      <c r="X38" s="52">
        <f>IF(F22=F36,0,X22-X36)</f>
        <v>0</v>
      </c>
      <c r="Y38" s="52">
        <f t="shared" si="2"/>
        <v>-5285354</v>
      </c>
      <c r="Z38" s="53">
        <f>+IF(X38&lt;&gt;0,+(Y38/X38)*100,0)</f>
        <v>0</v>
      </c>
      <c r="AA38" s="50">
        <f>+AA22-AA36</f>
        <v>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41869000</v>
      </c>
      <c r="F39" s="8">
        <v>41869000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41869000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-17151543</v>
      </c>
      <c r="F41" s="8">
        <v>-17151543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-17151543</v>
      </c>
    </row>
    <row r="42" spans="1:27" ht="24.75" customHeight="1">
      <c r="A42" s="58" t="s">
        <v>67</v>
      </c>
      <c r="B42" s="33"/>
      <c r="C42" s="59">
        <f aca="true" t="shared" si="3" ref="C42:Y42">SUM(C38:C41)</f>
        <v>73353636</v>
      </c>
      <c r="D42" s="59">
        <f>SUM(D38:D41)</f>
        <v>0</v>
      </c>
      <c r="E42" s="60">
        <f t="shared" si="3"/>
        <v>24717457</v>
      </c>
      <c r="F42" s="61">
        <f t="shared" si="3"/>
        <v>24717457</v>
      </c>
      <c r="G42" s="61">
        <f t="shared" si="3"/>
        <v>26650276</v>
      </c>
      <c r="H42" s="61">
        <f t="shared" si="3"/>
        <v>-7022931</v>
      </c>
      <c r="I42" s="61">
        <f t="shared" si="3"/>
        <v>-2680869</v>
      </c>
      <c r="J42" s="61">
        <f t="shared" si="3"/>
        <v>16946476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16946476</v>
      </c>
      <c r="X42" s="61">
        <f t="shared" si="3"/>
        <v>0</v>
      </c>
      <c r="Y42" s="61">
        <f t="shared" si="3"/>
        <v>-5285354</v>
      </c>
      <c r="Z42" s="62">
        <f>+IF(X42&lt;&gt;0,+(Y42/X42)*100,0)</f>
        <v>0</v>
      </c>
      <c r="AA42" s="59">
        <f>SUM(AA38:AA41)</f>
        <v>24717457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73353636</v>
      </c>
      <c r="D44" s="67">
        <f>+D42-D43</f>
        <v>0</v>
      </c>
      <c r="E44" s="68">
        <f t="shared" si="4"/>
        <v>24717457</v>
      </c>
      <c r="F44" s="69">
        <f t="shared" si="4"/>
        <v>24717457</v>
      </c>
      <c r="G44" s="69">
        <f t="shared" si="4"/>
        <v>26650276</v>
      </c>
      <c r="H44" s="69">
        <f t="shared" si="4"/>
        <v>-7022931</v>
      </c>
      <c r="I44" s="69">
        <f t="shared" si="4"/>
        <v>-2680869</v>
      </c>
      <c r="J44" s="69">
        <f t="shared" si="4"/>
        <v>16946476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16946476</v>
      </c>
      <c r="X44" s="69">
        <f t="shared" si="4"/>
        <v>0</v>
      </c>
      <c r="Y44" s="69">
        <f t="shared" si="4"/>
        <v>-5285354</v>
      </c>
      <c r="Z44" s="70">
        <f>+IF(X44&lt;&gt;0,+(Y44/X44)*100,0)</f>
        <v>0</v>
      </c>
      <c r="AA44" s="67">
        <f>+AA42-AA43</f>
        <v>24717457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73353636</v>
      </c>
      <c r="D46" s="59">
        <f>SUM(D44:D45)</f>
        <v>0</v>
      </c>
      <c r="E46" s="60">
        <f t="shared" si="5"/>
        <v>24717457</v>
      </c>
      <c r="F46" s="61">
        <f t="shared" si="5"/>
        <v>24717457</v>
      </c>
      <c r="G46" s="61">
        <f t="shared" si="5"/>
        <v>26650276</v>
      </c>
      <c r="H46" s="61">
        <f t="shared" si="5"/>
        <v>-7022931</v>
      </c>
      <c r="I46" s="61">
        <f t="shared" si="5"/>
        <v>-2680869</v>
      </c>
      <c r="J46" s="61">
        <f t="shared" si="5"/>
        <v>16946476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16946476</v>
      </c>
      <c r="X46" s="61">
        <f t="shared" si="5"/>
        <v>0</v>
      </c>
      <c r="Y46" s="61">
        <f t="shared" si="5"/>
        <v>-5285354</v>
      </c>
      <c r="Z46" s="62">
        <f>+IF(X46&lt;&gt;0,+(Y46/X46)*100,0)</f>
        <v>0</v>
      </c>
      <c r="AA46" s="59">
        <f>SUM(AA44:AA45)</f>
        <v>24717457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73353636</v>
      </c>
      <c r="D48" s="75">
        <f>SUM(D46:D47)</f>
        <v>0</v>
      </c>
      <c r="E48" s="76">
        <f t="shared" si="6"/>
        <v>24717457</v>
      </c>
      <c r="F48" s="77">
        <f t="shared" si="6"/>
        <v>24717457</v>
      </c>
      <c r="G48" s="77">
        <f t="shared" si="6"/>
        <v>26650276</v>
      </c>
      <c r="H48" s="78">
        <f t="shared" si="6"/>
        <v>-7022931</v>
      </c>
      <c r="I48" s="78">
        <f t="shared" si="6"/>
        <v>-2680869</v>
      </c>
      <c r="J48" s="78">
        <f t="shared" si="6"/>
        <v>16946476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16946476</v>
      </c>
      <c r="X48" s="78">
        <f t="shared" si="6"/>
        <v>0</v>
      </c>
      <c r="Y48" s="78">
        <f t="shared" si="6"/>
        <v>-5285354</v>
      </c>
      <c r="Z48" s="79">
        <f>+IF(X48&lt;&gt;0,+(Y48/X48)*100,0)</f>
        <v>0</v>
      </c>
      <c r="AA48" s="80">
        <f>SUM(AA46:AA47)</f>
        <v>24717457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108635</v>
      </c>
      <c r="H11" s="8">
        <v>120082</v>
      </c>
      <c r="I11" s="8">
        <v>94963</v>
      </c>
      <c r="J11" s="8">
        <v>323680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323680</v>
      </c>
      <c r="X11" s="8">
        <v>0</v>
      </c>
      <c r="Y11" s="8">
        <v>323680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5200000</v>
      </c>
      <c r="F13" s="8">
        <v>5200000</v>
      </c>
      <c r="G13" s="8">
        <v>454185</v>
      </c>
      <c r="H13" s="8">
        <v>519409</v>
      </c>
      <c r="I13" s="8">
        <v>697606</v>
      </c>
      <c r="J13" s="8">
        <v>1671200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1671200</v>
      </c>
      <c r="X13" s="8">
        <v>1299999</v>
      </c>
      <c r="Y13" s="8">
        <v>371201</v>
      </c>
      <c r="Z13" s="2">
        <v>28.55</v>
      </c>
      <c r="AA13" s="6">
        <v>5200000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472152000</v>
      </c>
      <c r="F19" s="8">
        <v>472152000</v>
      </c>
      <c r="G19" s="8">
        <v>184532714</v>
      </c>
      <c r="H19" s="8">
        <v>577033</v>
      </c>
      <c r="I19" s="8">
        <v>88077</v>
      </c>
      <c r="J19" s="8">
        <v>185197824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185197824</v>
      </c>
      <c r="X19" s="8">
        <v>284574800</v>
      </c>
      <c r="Y19" s="8">
        <v>-99376976</v>
      </c>
      <c r="Z19" s="2">
        <v>-34.92</v>
      </c>
      <c r="AA19" s="6">
        <v>472152000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29949353</v>
      </c>
      <c r="F20" s="30">
        <v>29949353</v>
      </c>
      <c r="G20" s="30">
        <v>25619</v>
      </c>
      <c r="H20" s="30">
        <v>294266</v>
      </c>
      <c r="I20" s="30">
        <v>50536</v>
      </c>
      <c r="J20" s="30">
        <v>370421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370421</v>
      </c>
      <c r="X20" s="30">
        <v>7487337</v>
      </c>
      <c r="Y20" s="30">
        <v>-7116916</v>
      </c>
      <c r="Z20" s="31">
        <v>-95.05</v>
      </c>
      <c r="AA20" s="32">
        <v>29949353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507301353</v>
      </c>
      <c r="F22" s="39">
        <f t="shared" si="0"/>
        <v>507301353</v>
      </c>
      <c r="G22" s="39">
        <f t="shared" si="0"/>
        <v>185121153</v>
      </c>
      <c r="H22" s="39">
        <f t="shared" si="0"/>
        <v>1510790</v>
      </c>
      <c r="I22" s="39">
        <f t="shared" si="0"/>
        <v>931182</v>
      </c>
      <c r="J22" s="39">
        <f t="shared" si="0"/>
        <v>187563125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187563125</v>
      </c>
      <c r="X22" s="39">
        <f t="shared" si="0"/>
        <v>293362136</v>
      </c>
      <c r="Y22" s="39">
        <f t="shared" si="0"/>
        <v>-105799011</v>
      </c>
      <c r="Z22" s="40">
        <f>+IF(X22&lt;&gt;0,+(Y22/X22)*100,0)</f>
        <v>-36.064303472347234</v>
      </c>
      <c r="AA22" s="37">
        <f>SUM(AA5:AA21)</f>
        <v>507301353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240000000</v>
      </c>
      <c r="F25" s="8">
        <v>240000000</v>
      </c>
      <c r="G25" s="8">
        <v>20588049</v>
      </c>
      <c r="H25" s="8">
        <v>21086136</v>
      </c>
      <c r="I25" s="8">
        <v>20929882</v>
      </c>
      <c r="J25" s="8">
        <v>62604067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62604067</v>
      </c>
      <c r="X25" s="8">
        <v>60000000</v>
      </c>
      <c r="Y25" s="8">
        <v>2604067</v>
      </c>
      <c r="Z25" s="2">
        <v>4.34</v>
      </c>
      <c r="AA25" s="6">
        <v>240000000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11800000</v>
      </c>
      <c r="F26" s="8">
        <v>11800000</v>
      </c>
      <c r="G26" s="8">
        <v>816568</v>
      </c>
      <c r="H26" s="8">
        <v>825377</v>
      </c>
      <c r="I26" s="8">
        <v>786015</v>
      </c>
      <c r="J26" s="8">
        <v>2427960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2427960</v>
      </c>
      <c r="X26" s="8">
        <v>2949999</v>
      </c>
      <c r="Y26" s="8">
        <v>-522039</v>
      </c>
      <c r="Z26" s="2">
        <v>-17.7</v>
      </c>
      <c r="AA26" s="6">
        <v>11800000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29826800</v>
      </c>
      <c r="F28" s="8">
        <v>29826800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29826800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1000000</v>
      </c>
      <c r="F29" s="8">
        <v>1000000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249999</v>
      </c>
      <c r="Y29" s="8">
        <v>-249999</v>
      </c>
      <c r="Z29" s="2">
        <v>-100</v>
      </c>
      <c r="AA29" s="6">
        <v>1000000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12000000</v>
      </c>
      <c r="F30" s="8">
        <v>12000000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3000000</v>
      </c>
      <c r="Y30" s="8">
        <v>-3000000</v>
      </c>
      <c r="Z30" s="2">
        <v>-100</v>
      </c>
      <c r="AA30" s="6">
        <v>12000000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5300000</v>
      </c>
      <c r="F31" s="8">
        <v>5300000</v>
      </c>
      <c r="G31" s="8">
        <v>4611436</v>
      </c>
      <c r="H31" s="8">
        <v>813033</v>
      </c>
      <c r="I31" s="8">
        <v>8404325</v>
      </c>
      <c r="J31" s="8">
        <v>13828794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13828794</v>
      </c>
      <c r="X31" s="8">
        <v>1325001</v>
      </c>
      <c r="Y31" s="8">
        <v>12503793</v>
      </c>
      <c r="Z31" s="2">
        <v>943.68</v>
      </c>
      <c r="AA31" s="6">
        <v>5300000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13750000</v>
      </c>
      <c r="F32" s="8">
        <v>13750000</v>
      </c>
      <c r="G32" s="8">
        <v>0</v>
      </c>
      <c r="H32" s="8">
        <v>1604700</v>
      </c>
      <c r="I32" s="8">
        <v>0</v>
      </c>
      <c r="J32" s="8">
        <v>1604700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1604700</v>
      </c>
      <c r="X32" s="8">
        <v>3437499</v>
      </c>
      <c r="Y32" s="8">
        <v>-1832799</v>
      </c>
      <c r="Z32" s="2">
        <v>-53.32</v>
      </c>
      <c r="AA32" s="6">
        <v>13750000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17351000</v>
      </c>
      <c r="F33" s="8">
        <v>17351000</v>
      </c>
      <c r="G33" s="8">
        <v>0</v>
      </c>
      <c r="H33" s="8">
        <v>147988</v>
      </c>
      <c r="I33" s="8">
        <v>286704</v>
      </c>
      <c r="J33" s="8">
        <v>434692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434692</v>
      </c>
      <c r="X33" s="8">
        <v>4337751</v>
      </c>
      <c r="Y33" s="8">
        <v>-3903059</v>
      </c>
      <c r="Z33" s="2">
        <v>-89.98</v>
      </c>
      <c r="AA33" s="6">
        <v>17351000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124207353</v>
      </c>
      <c r="F34" s="8">
        <v>124207353</v>
      </c>
      <c r="G34" s="8">
        <v>7160714</v>
      </c>
      <c r="H34" s="8">
        <v>14450966</v>
      </c>
      <c r="I34" s="8">
        <v>16583522</v>
      </c>
      <c r="J34" s="8">
        <v>38195202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38195202</v>
      </c>
      <c r="X34" s="8">
        <v>31051839</v>
      </c>
      <c r="Y34" s="8">
        <v>7143363</v>
      </c>
      <c r="Z34" s="2">
        <v>23</v>
      </c>
      <c r="AA34" s="6">
        <v>124207353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455235153</v>
      </c>
      <c r="F36" s="39">
        <f t="shared" si="1"/>
        <v>455235153</v>
      </c>
      <c r="G36" s="39">
        <f t="shared" si="1"/>
        <v>33176767</v>
      </c>
      <c r="H36" s="39">
        <f t="shared" si="1"/>
        <v>38928200</v>
      </c>
      <c r="I36" s="39">
        <f t="shared" si="1"/>
        <v>46990448</v>
      </c>
      <c r="J36" s="39">
        <f t="shared" si="1"/>
        <v>119095415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119095415</v>
      </c>
      <c r="X36" s="39">
        <f t="shared" si="1"/>
        <v>106352088</v>
      </c>
      <c r="Y36" s="39">
        <f t="shared" si="1"/>
        <v>12743327</v>
      </c>
      <c r="Z36" s="40">
        <f>+IF(X36&lt;&gt;0,+(Y36/X36)*100,0)</f>
        <v>11.982206686905855</v>
      </c>
      <c r="AA36" s="37">
        <f>SUM(AA25:AA35)</f>
        <v>455235153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52066200</v>
      </c>
      <c r="F38" s="52">
        <f t="shared" si="2"/>
        <v>52066200</v>
      </c>
      <c r="G38" s="52">
        <f t="shared" si="2"/>
        <v>151944386</v>
      </c>
      <c r="H38" s="52">
        <f t="shared" si="2"/>
        <v>-37417410</v>
      </c>
      <c r="I38" s="52">
        <f t="shared" si="2"/>
        <v>-46059266</v>
      </c>
      <c r="J38" s="52">
        <f t="shared" si="2"/>
        <v>68467710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68467710</v>
      </c>
      <c r="X38" s="52">
        <f>IF(F22=F36,0,X22-X36)</f>
        <v>187010048</v>
      </c>
      <c r="Y38" s="52">
        <f t="shared" si="2"/>
        <v>-118542338</v>
      </c>
      <c r="Z38" s="53">
        <f>+IF(X38&lt;&gt;0,+(Y38/X38)*100,0)</f>
        <v>-63.3882185838485</v>
      </c>
      <c r="AA38" s="50">
        <f>+AA22-AA36</f>
        <v>52066200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320364000</v>
      </c>
      <c r="F39" s="8">
        <v>320364000</v>
      </c>
      <c r="G39" s="8">
        <v>3712899</v>
      </c>
      <c r="H39" s="8">
        <v>4608226</v>
      </c>
      <c r="I39" s="8">
        <v>235000</v>
      </c>
      <c r="J39" s="8">
        <v>8556125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8556125</v>
      </c>
      <c r="X39" s="8">
        <v>90591000</v>
      </c>
      <c r="Y39" s="8">
        <v>-82034875</v>
      </c>
      <c r="Z39" s="2">
        <v>-90.56</v>
      </c>
      <c r="AA39" s="6">
        <v>320364000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372430200</v>
      </c>
      <c r="F42" s="61">
        <f t="shared" si="3"/>
        <v>372430200</v>
      </c>
      <c r="G42" s="61">
        <f t="shared" si="3"/>
        <v>155657285</v>
      </c>
      <c r="H42" s="61">
        <f t="shared" si="3"/>
        <v>-32809184</v>
      </c>
      <c r="I42" s="61">
        <f t="shared" si="3"/>
        <v>-45824266</v>
      </c>
      <c r="J42" s="61">
        <f t="shared" si="3"/>
        <v>77023835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77023835</v>
      </c>
      <c r="X42" s="61">
        <f t="shared" si="3"/>
        <v>277601048</v>
      </c>
      <c r="Y42" s="61">
        <f t="shared" si="3"/>
        <v>-200577213</v>
      </c>
      <c r="Z42" s="62">
        <f>+IF(X42&lt;&gt;0,+(Y42/X42)*100,0)</f>
        <v>-72.25376649154437</v>
      </c>
      <c r="AA42" s="59">
        <f>SUM(AA38:AA41)</f>
        <v>372430200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372430200</v>
      </c>
      <c r="F44" s="69">
        <f t="shared" si="4"/>
        <v>372430200</v>
      </c>
      <c r="G44" s="69">
        <f t="shared" si="4"/>
        <v>155657285</v>
      </c>
      <c r="H44" s="69">
        <f t="shared" si="4"/>
        <v>-32809184</v>
      </c>
      <c r="I44" s="69">
        <f t="shared" si="4"/>
        <v>-45824266</v>
      </c>
      <c r="J44" s="69">
        <f t="shared" si="4"/>
        <v>77023835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77023835</v>
      </c>
      <c r="X44" s="69">
        <f t="shared" si="4"/>
        <v>277601048</v>
      </c>
      <c r="Y44" s="69">
        <f t="shared" si="4"/>
        <v>-200577213</v>
      </c>
      <c r="Z44" s="70">
        <f>+IF(X44&lt;&gt;0,+(Y44/X44)*100,0)</f>
        <v>-72.25376649154437</v>
      </c>
      <c r="AA44" s="67">
        <f>+AA42-AA43</f>
        <v>372430200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372430200</v>
      </c>
      <c r="F46" s="61">
        <f t="shared" si="5"/>
        <v>372430200</v>
      </c>
      <c r="G46" s="61">
        <f t="shared" si="5"/>
        <v>155657285</v>
      </c>
      <c r="H46" s="61">
        <f t="shared" si="5"/>
        <v>-32809184</v>
      </c>
      <c r="I46" s="61">
        <f t="shared" si="5"/>
        <v>-45824266</v>
      </c>
      <c r="J46" s="61">
        <f t="shared" si="5"/>
        <v>77023835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77023835</v>
      </c>
      <c r="X46" s="61">
        <f t="shared" si="5"/>
        <v>277601048</v>
      </c>
      <c r="Y46" s="61">
        <f t="shared" si="5"/>
        <v>-200577213</v>
      </c>
      <c r="Z46" s="62">
        <f>+IF(X46&lt;&gt;0,+(Y46/X46)*100,0)</f>
        <v>-72.25376649154437</v>
      </c>
      <c r="AA46" s="59">
        <f>SUM(AA44:AA45)</f>
        <v>372430200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372430200</v>
      </c>
      <c r="F48" s="77">
        <f t="shared" si="6"/>
        <v>372430200</v>
      </c>
      <c r="G48" s="77">
        <f t="shared" si="6"/>
        <v>155657285</v>
      </c>
      <c r="H48" s="78">
        <f t="shared" si="6"/>
        <v>-32809184</v>
      </c>
      <c r="I48" s="78">
        <f t="shared" si="6"/>
        <v>-45824266</v>
      </c>
      <c r="J48" s="78">
        <f t="shared" si="6"/>
        <v>77023835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77023835</v>
      </c>
      <c r="X48" s="78">
        <f t="shared" si="6"/>
        <v>277601048</v>
      </c>
      <c r="Y48" s="78">
        <f t="shared" si="6"/>
        <v>-200577213</v>
      </c>
      <c r="Z48" s="79">
        <f>+IF(X48&lt;&gt;0,+(Y48/X48)*100,0)</f>
        <v>-72.25376649154437</v>
      </c>
      <c r="AA48" s="80">
        <f>SUM(AA46:AA47)</f>
        <v>372430200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29586970</v>
      </c>
      <c r="D5" s="6">
        <v>0</v>
      </c>
      <c r="E5" s="7">
        <v>39842307</v>
      </c>
      <c r="F5" s="8">
        <v>39842307</v>
      </c>
      <c r="G5" s="8">
        <v>-28012</v>
      </c>
      <c r="H5" s="8">
        <v>6308492</v>
      </c>
      <c r="I5" s="8">
        <v>2915753</v>
      </c>
      <c r="J5" s="8">
        <v>9196233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9196233</v>
      </c>
      <c r="X5" s="8">
        <v>9960576</v>
      </c>
      <c r="Y5" s="8">
        <v>-764343</v>
      </c>
      <c r="Z5" s="2">
        <v>-7.67</v>
      </c>
      <c r="AA5" s="6">
        <v>39842307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83568338</v>
      </c>
      <c r="D7" s="6">
        <v>0</v>
      </c>
      <c r="E7" s="7">
        <v>107548742</v>
      </c>
      <c r="F7" s="8">
        <v>107548742</v>
      </c>
      <c r="G7" s="8">
        <v>8883735</v>
      </c>
      <c r="H7" s="8">
        <v>7602953</v>
      </c>
      <c r="I7" s="8">
        <v>9423355</v>
      </c>
      <c r="J7" s="8">
        <v>25910043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25910043</v>
      </c>
      <c r="X7" s="8">
        <v>26232664</v>
      </c>
      <c r="Y7" s="8">
        <v>-322621</v>
      </c>
      <c r="Z7" s="2">
        <v>-1.23</v>
      </c>
      <c r="AA7" s="6">
        <v>107548742</v>
      </c>
    </row>
    <row r="8" spans="1:27" ht="13.5">
      <c r="A8" s="29" t="s">
        <v>35</v>
      </c>
      <c r="B8" s="28"/>
      <c r="C8" s="6">
        <v>22487075</v>
      </c>
      <c r="D8" s="6">
        <v>0</v>
      </c>
      <c r="E8" s="7">
        <v>27868347</v>
      </c>
      <c r="F8" s="8">
        <v>27868347</v>
      </c>
      <c r="G8" s="8">
        <v>1054937</v>
      </c>
      <c r="H8" s="8">
        <v>1464430</v>
      </c>
      <c r="I8" s="8">
        <v>1147180</v>
      </c>
      <c r="J8" s="8">
        <v>3666547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3666547</v>
      </c>
      <c r="X8" s="8">
        <v>10987932</v>
      </c>
      <c r="Y8" s="8">
        <v>-7321385</v>
      </c>
      <c r="Z8" s="2">
        <v>-66.63</v>
      </c>
      <c r="AA8" s="6">
        <v>27868347</v>
      </c>
    </row>
    <row r="9" spans="1:27" ht="13.5">
      <c r="A9" s="29" t="s">
        <v>36</v>
      </c>
      <c r="B9" s="28"/>
      <c r="C9" s="6">
        <v>13968700</v>
      </c>
      <c r="D9" s="6">
        <v>0</v>
      </c>
      <c r="E9" s="7">
        <v>14731844</v>
      </c>
      <c r="F9" s="8">
        <v>14731844</v>
      </c>
      <c r="G9" s="8">
        <v>1165911</v>
      </c>
      <c r="H9" s="8">
        <v>1217694</v>
      </c>
      <c r="I9" s="8">
        <v>1199020</v>
      </c>
      <c r="J9" s="8">
        <v>3582625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3582625</v>
      </c>
      <c r="X9" s="8">
        <v>3378800</v>
      </c>
      <c r="Y9" s="8">
        <v>203825</v>
      </c>
      <c r="Z9" s="2">
        <v>6.03</v>
      </c>
      <c r="AA9" s="6">
        <v>14731844</v>
      </c>
    </row>
    <row r="10" spans="1:27" ht="13.5">
      <c r="A10" s="29" t="s">
        <v>37</v>
      </c>
      <c r="B10" s="28"/>
      <c r="C10" s="6">
        <v>13669973</v>
      </c>
      <c r="D10" s="6">
        <v>0</v>
      </c>
      <c r="E10" s="7">
        <v>14845442</v>
      </c>
      <c r="F10" s="30">
        <v>14845442</v>
      </c>
      <c r="G10" s="30">
        <v>1223230</v>
      </c>
      <c r="H10" s="30">
        <v>1223284</v>
      </c>
      <c r="I10" s="30">
        <v>1215735</v>
      </c>
      <c r="J10" s="30">
        <v>3662249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3662249</v>
      </c>
      <c r="X10" s="30">
        <v>3405419</v>
      </c>
      <c r="Y10" s="30">
        <v>256830</v>
      </c>
      <c r="Z10" s="31">
        <v>7.54</v>
      </c>
      <c r="AA10" s="32">
        <v>14845442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1213639</v>
      </c>
      <c r="D12" s="6">
        <v>0</v>
      </c>
      <c r="E12" s="7">
        <v>949300</v>
      </c>
      <c r="F12" s="8">
        <v>949300</v>
      </c>
      <c r="G12" s="8">
        <v>54526</v>
      </c>
      <c r="H12" s="8">
        <v>47877</v>
      </c>
      <c r="I12" s="8">
        <v>46798</v>
      </c>
      <c r="J12" s="8">
        <v>149201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149201</v>
      </c>
      <c r="X12" s="8">
        <v>188770</v>
      </c>
      <c r="Y12" s="8">
        <v>-39569</v>
      </c>
      <c r="Z12" s="2">
        <v>-20.96</v>
      </c>
      <c r="AA12" s="6">
        <v>949300</v>
      </c>
    </row>
    <row r="13" spans="1:27" ht="13.5">
      <c r="A13" s="27" t="s">
        <v>40</v>
      </c>
      <c r="B13" s="33"/>
      <c r="C13" s="6">
        <v>574971</v>
      </c>
      <c r="D13" s="6">
        <v>0</v>
      </c>
      <c r="E13" s="7">
        <v>600000</v>
      </c>
      <c r="F13" s="8">
        <v>600000</v>
      </c>
      <c r="G13" s="8">
        <v>23202</v>
      </c>
      <c r="H13" s="8">
        <v>20371</v>
      </c>
      <c r="I13" s="8">
        <v>17192</v>
      </c>
      <c r="J13" s="8">
        <v>60765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60765</v>
      </c>
      <c r="X13" s="8">
        <v>116813</v>
      </c>
      <c r="Y13" s="8">
        <v>-56048</v>
      </c>
      <c r="Z13" s="2">
        <v>-47.98</v>
      </c>
      <c r="AA13" s="6">
        <v>600000</v>
      </c>
    </row>
    <row r="14" spans="1:27" ht="13.5">
      <c r="A14" s="27" t="s">
        <v>41</v>
      </c>
      <c r="B14" s="33"/>
      <c r="C14" s="6">
        <v>12927005</v>
      </c>
      <c r="D14" s="6">
        <v>0</v>
      </c>
      <c r="E14" s="7">
        <v>12000000</v>
      </c>
      <c r="F14" s="8">
        <v>12000000</v>
      </c>
      <c r="G14" s="8">
        <v>874694</v>
      </c>
      <c r="H14" s="8">
        <v>1351645</v>
      </c>
      <c r="I14" s="8">
        <v>1336744</v>
      </c>
      <c r="J14" s="8">
        <v>3563083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3563083</v>
      </c>
      <c r="X14" s="8">
        <v>3094537</v>
      </c>
      <c r="Y14" s="8">
        <v>468546</v>
      </c>
      <c r="Z14" s="2">
        <v>15.14</v>
      </c>
      <c r="AA14" s="6">
        <v>12000000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412387</v>
      </c>
      <c r="D16" s="6">
        <v>0</v>
      </c>
      <c r="E16" s="7">
        <v>340400</v>
      </c>
      <c r="F16" s="8">
        <v>340400</v>
      </c>
      <c r="G16" s="8">
        <v>21279</v>
      </c>
      <c r="H16" s="8">
        <v>15472</v>
      </c>
      <c r="I16" s="8">
        <v>16500</v>
      </c>
      <c r="J16" s="8">
        <v>53251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53251</v>
      </c>
      <c r="X16" s="8">
        <v>89726</v>
      </c>
      <c r="Y16" s="8">
        <v>-36475</v>
      </c>
      <c r="Z16" s="2">
        <v>-40.65</v>
      </c>
      <c r="AA16" s="6">
        <v>340400</v>
      </c>
    </row>
    <row r="17" spans="1:27" ht="13.5">
      <c r="A17" s="27" t="s">
        <v>44</v>
      </c>
      <c r="B17" s="33"/>
      <c r="C17" s="6">
        <v>6276445</v>
      </c>
      <c r="D17" s="6">
        <v>0</v>
      </c>
      <c r="E17" s="7">
        <v>5670000</v>
      </c>
      <c r="F17" s="8">
        <v>5670000</v>
      </c>
      <c r="G17" s="8">
        <v>305814</v>
      </c>
      <c r="H17" s="8">
        <v>290979</v>
      </c>
      <c r="I17" s="8">
        <v>337362</v>
      </c>
      <c r="J17" s="8">
        <v>934155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934155</v>
      </c>
      <c r="X17" s="8">
        <v>577443</v>
      </c>
      <c r="Y17" s="8">
        <v>356712</v>
      </c>
      <c r="Z17" s="2">
        <v>61.77</v>
      </c>
      <c r="AA17" s="6">
        <v>5670000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55711814</v>
      </c>
      <c r="D19" s="6">
        <v>0</v>
      </c>
      <c r="E19" s="7">
        <v>55559000</v>
      </c>
      <c r="F19" s="8">
        <v>55559000</v>
      </c>
      <c r="G19" s="8">
        <v>16126000</v>
      </c>
      <c r="H19" s="8">
        <v>7672000</v>
      </c>
      <c r="I19" s="8">
        <v>0</v>
      </c>
      <c r="J19" s="8">
        <v>23798000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23798000</v>
      </c>
      <c r="X19" s="8">
        <v>19261878</v>
      </c>
      <c r="Y19" s="8">
        <v>4536122</v>
      </c>
      <c r="Z19" s="2">
        <v>23.55</v>
      </c>
      <c r="AA19" s="6">
        <v>55559000</v>
      </c>
    </row>
    <row r="20" spans="1:27" ht="13.5">
      <c r="A20" s="27" t="s">
        <v>47</v>
      </c>
      <c r="B20" s="33"/>
      <c r="C20" s="6">
        <v>5715149</v>
      </c>
      <c r="D20" s="6">
        <v>0</v>
      </c>
      <c r="E20" s="7">
        <v>7414900</v>
      </c>
      <c r="F20" s="30">
        <v>7414900</v>
      </c>
      <c r="G20" s="30">
        <v>159979</v>
      </c>
      <c r="H20" s="30">
        <v>674196</v>
      </c>
      <c r="I20" s="30">
        <v>205309</v>
      </c>
      <c r="J20" s="30">
        <v>1039484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1039484</v>
      </c>
      <c r="X20" s="30">
        <v>5629629</v>
      </c>
      <c r="Y20" s="30">
        <v>-4590145</v>
      </c>
      <c r="Z20" s="31">
        <v>-81.54</v>
      </c>
      <c r="AA20" s="32">
        <v>7414900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12102000</v>
      </c>
      <c r="F21" s="8">
        <v>12102000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12102000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246112466</v>
      </c>
      <c r="D22" s="37">
        <f>SUM(D5:D21)</f>
        <v>0</v>
      </c>
      <c r="E22" s="38">
        <f t="shared" si="0"/>
        <v>299472282</v>
      </c>
      <c r="F22" s="39">
        <f t="shared" si="0"/>
        <v>299472282</v>
      </c>
      <c r="G22" s="39">
        <f t="shared" si="0"/>
        <v>29865295</v>
      </c>
      <c r="H22" s="39">
        <f t="shared" si="0"/>
        <v>27889393</v>
      </c>
      <c r="I22" s="39">
        <f t="shared" si="0"/>
        <v>17860948</v>
      </c>
      <c r="J22" s="39">
        <f t="shared" si="0"/>
        <v>75615636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75615636</v>
      </c>
      <c r="X22" s="39">
        <f t="shared" si="0"/>
        <v>82924187</v>
      </c>
      <c r="Y22" s="39">
        <f t="shared" si="0"/>
        <v>-7308551</v>
      </c>
      <c r="Z22" s="40">
        <f>+IF(X22&lt;&gt;0,+(Y22/X22)*100,0)</f>
        <v>-8.813533498977808</v>
      </c>
      <c r="AA22" s="37">
        <f>SUM(AA5:AA21)</f>
        <v>299472282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118341874</v>
      </c>
      <c r="D25" s="6">
        <v>0</v>
      </c>
      <c r="E25" s="7">
        <v>135719064</v>
      </c>
      <c r="F25" s="8">
        <v>135719064</v>
      </c>
      <c r="G25" s="8">
        <v>11033682</v>
      </c>
      <c r="H25" s="8">
        <v>11310661</v>
      </c>
      <c r="I25" s="8">
        <v>11108912</v>
      </c>
      <c r="J25" s="8">
        <v>33453255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33453255</v>
      </c>
      <c r="X25" s="8">
        <v>33756057</v>
      </c>
      <c r="Y25" s="8">
        <v>-302802</v>
      </c>
      <c r="Z25" s="2">
        <v>-0.9</v>
      </c>
      <c r="AA25" s="6">
        <v>135719064</v>
      </c>
    </row>
    <row r="26" spans="1:27" ht="13.5">
      <c r="A26" s="29" t="s">
        <v>52</v>
      </c>
      <c r="B26" s="28"/>
      <c r="C26" s="6">
        <v>5856071</v>
      </c>
      <c r="D26" s="6">
        <v>0</v>
      </c>
      <c r="E26" s="7">
        <v>6176381</v>
      </c>
      <c r="F26" s="8">
        <v>6176381</v>
      </c>
      <c r="G26" s="8">
        <v>472406</v>
      </c>
      <c r="H26" s="8">
        <v>472406</v>
      </c>
      <c r="I26" s="8">
        <v>491252</v>
      </c>
      <c r="J26" s="8">
        <v>1436064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1436064</v>
      </c>
      <c r="X26" s="8">
        <v>1364778</v>
      </c>
      <c r="Y26" s="8">
        <v>71286</v>
      </c>
      <c r="Z26" s="2">
        <v>5.22</v>
      </c>
      <c r="AA26" s="6">
        <v>6176381</v>
      </c>
    </row>
    <row r="27" spans="1:27" ht="13.5">
      <c r="A27" s="29" t="s">
        <v>53</v>
      </c>
      <c r="B27" s="28"/>
      <c r="C27" s="6">
        <v>34873868</v>
      </c>
      <c r="D27" s="6">
        <v>0</v>
      </c>
      <c r="E27" s="7">
        <v>15473357</v>
      </c>
      <c r="F27" s="8">
        <v>15473357</v>
      </c>
      <c r="G27" s="8">
        <v>277729</v>
      </c>
      <c r="H27" s="8">
        <v>279790</v>
      </c>
      <c r="I27" s="8">
        <v>291724</v>
      </c>
      <c r="J27" s="8">
        <v>849243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849243</v>
      </c>
      <c r="X27" s="8">
        <v>2929491</v>
      </c>
      <c r="Y27" s="8">
        <v>-2080248</v>
      </c>
      <c r="Z27" s="2">
        <v>-71.01</v>
      </c>
      <c r="AA27" s="6">
        <v>15473357</v>
      </c>
    </row>
    <row r="28" spans="1:27" ht="13.5">
      <c r="A28" s="29" t="s">
        <v>54</v>
      </c>
      <c r="B28" s="28"/>
      <c r="C28" s="6">
        <v>48458599</v>
      </c>
      <c r="D28" s="6">
        <v>0</v>
      </c>
      <c r="E28" s="7">
        <v>60600000</v>
      </c>
      <c r="F28" s="8">
        <v>60600000</v>
      </c>
      <c r="G28" s="8">
        <v>5000000</v>
      </c>
      <c r="H28" s="8">
        <v>5000000</v>
      </c>
      <c r="I28" s="8">
        <v>5000000</v>
      </c>
      <c r="J28" s="8">
        <v>15000000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15000000</v>
      </c>
      <c r="X28" s="8">
        <v>11947500</v>
      </c>
      <c r="Y28" s="8">
        <v>3052500</v>
      </c>
      <c r="Z28" s="2">
        <v>25.55</v>
      </c>
      <c r="AA28" s="6">
        <v>60600000</v>
      </c>
    </row>
    <row r="29" spans="1:27" ht="13.5">
      <c r="A29" s="29" t="s">
        <v>55</v>
      </c>
      <c r="B29" s="28"/>
      <c r="C29" s="6">
        <v>15779553</v>
      </c>
      <c r="D29" s="6">
        <v>0</v>
      </c>
      <c r="E29" s="7">
        <v>18285357</v>
      </c>
      <c r="F29" s="8">
        <v>18285357</v>
      </c>
      <c r="G29" s="8">
        <v>942942</v>
      </c>
      <c r="H29" s="8">
        <v>1184351</v>
      </c>
      <c r="I29" s="8">
        <v>1250916</v>
      </c>
      <c r="J29" s="8">
        <v>3378209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3378209</v>
      </c>
      <c r="X29" s="8">
        <v>4499383</v>
      </c>
      <c r="Y29" s="8">
        <v>-1121174</v>
      </c>
      <c r="Z29" s="2">
        <v>-24.92</v>
      </c>
      <c r="AA29" s="6">
        <v>18285357</v>
      </c>
    </row>
    <row r="30" spans="1:27" ht="13.5">
      <c r="A30" s="29" t="s">
        <v>56</v>
      </c>
      <c r="B30" s="28"/>
      <c r="C30" s="6">
        <v>72981871</v>
      </c>
      <c r="D30" s="6">
        <v>0</v>
      </c>
      <c r="E30" s="7">
        <v>77500000</v>
      </c>
      <c r="F30" s="8">
        <v>77500000</v>
      </c>
      <c r="G30" s="8">
        <v>9875727</v>
      </c>
      <c r="H30" s="8">
        <v>7922322</v>
      </c>
      <c r="I30" s="8">
        <v>8508591</v>
      </c>
      <c r="J30" s="8">
        <v>26306640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26306640</v>
      </c>
      <c r="X30" s="8">
        <v>24145066</v>
      </c>
      <c r="Y30" s="8">
        <v>2161574</v>
      </c>
      <c r="Z30" s="2">
        <v>8.95</v>
      </c>
      <c r="AA30" s="6">
        <v>77500000</v>
      </c>
    </row>
    <row r="31" spans="1:27" ht="13.5">
      <c r="A31" s="29" t="s">
        <v>57</v>
      </c>
      <c r="B31" s="28"/>
      <c r="C31" s="6">
        <v>10263996</v>
      </c>
      <c r="D31" s="6">
        <v>0</v>
      </c>
      <c r="E31" s="7">
        <v>25056182</v>
      </c>
      <c r="F31" s="8">
        <v>25056182</v>
      </c>
      <c r="G31" s="8">
        <v>256167</v>
      </c>
      <c r="H31" s="8">
        <v>74275</v>
      </c>
      <c r="I31" s="8">
        <v>738851</v>
      </c>
      <c r="J31" s="8">
        <v>1069293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1069293</v>
      </c>
      <c r="X31" s="8">
        <v>2616114</v>
      </c>
      <c r="Y31" s="8">
        <v>-1546821</v>
      </c>
      <c r="Z31" s="2">
        <v>-59.13</v>
      </c>
      <c r="AA31" s="6">
        <v>25056182</v>
      </c>
    </row>
    <row r="32" spans="1:27" ht="13.5">
      <c r="A32" s="29" t="s">
        <v>58</v>
      </c>
      <c r="B32" s="28"/>
      <c r="C32" s="6">
        <v>16342662</v>
      </c>
      <c r="D32" s="6">
        <v>0</v>
      </c>
      <c r="E32" s="7">
        <v>12027230</v>
      </c>
      <c r="F32" s="8">
        <v>12027230</v>
      </c>
      <c r="G32" s="8">
        <v>199312</v>
      </c>
      <c r="H32" s="8">
        <v>260858</v>
      </c>
      <c r="I32" s="8">
        <v>417273</v>
      </c>
      <c r="J32" s="8">
        <v>877443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877443</v>
      </c>
      <c r="X32" s="8">
        <v>2709111</v>
      </c>
      <c r="Y32" s="8">
        <v>-1831668</v>
      </c>
      <c r="Z32" s="2">
        <v>-67.61</v>
      </c>
      <c r="AA32" s="6">
        <v>12027230</v>
      </c>
    </row>
    <row r="33" spans="1:27" ht="13.5">
      <c r="A33" s="29" t="s">
        <v>59</v>
      </c>
      <c r="B33" s="28"/>
      <c r="C33" s="6">
        <v>598880</v>
      </c>
      <c r="D33" s="6">
        <v>0</v>
      </c>
      <c r="E33" s="7">
        <v>1004472</v>
      </c>
      <c r="F33" s="8">
        <v>1004472</v>
      </c>
      <c r="G33" s="8">
        <v>0</v>
      </c>
      <c r="H33" s="8">
        <v>25095</v>
      </c>
      <c r="I33" s="8">
        <v>53623</v>
      </c>
      <c r="J33" s="8">
        <v>78718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78718</v>
      </c>
      <c r="X33" s="8">
        <v>249597</v>
      </c>
      <c r="Y33" s="8">
        <v>-170879</v>
      </c>
      <c r="Z33" s="2">
        <v>-68.46</v>
      </c>
      <c r="AA33" s="6">
        <v>1004472</v>
      </c>
    </row>
    <row r="34" spans="1:27" ht="13.5">
      <c r="A34" s="29" t="s">
        <v>60</v>
      </c>
      <c r="B34" s="28"/>
      <c r="C34" s="6">
        <v>27633746</v>
      </c>
      <c r="D34" s="6">
        <v>0</v>
      </c>
      <c r="E34" s="7">
        <v>26245430</v>
      </c>
      <c r="F34" s="8">
        <v>26245430</v>
      </c>
      <c r="G34" s="8">
        <v>1194554</v>
      </c>
      <c r="H34" s="8">
        <v>2076288</v>
      </c>
      <c r="I34" s="8">
        <v>1820729</v>
      </c>
      <c r="J34" s="8">
        <v>5091571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5091571</v>
      </c>
      <c r="X34" s="8">
        <v>4065597</v>
      </c>
      <c r="Y34" s="8">
        <v>1025974</v>
      </c>
      <c r="Z34" s="2">
        <v>25.24</v>
      </c>
      <c r="AA34" s="6">
        <v>26245430</v>
      </c>
    </row>
    <row r="35" spans="1:27" ht="13.5">
      <c r="A35" s="27" t="s">
        <v>61</v>
      </c>
      <c r="B35" s="33"/>
      <c r="C35" s="6">
        <v>3374044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354505164</v>
      </c>
      <c r="D36" s="37">
        <f>SUM(D25:D35)</f>
        <v>0</v>
      </c>
      <c r="E36" s="38">
        <f t="shared" si="1"/>
        <v>378087473</v>
      </c>
      <c r="F36" s="39">
        <f t="shared" si="1"/>
        <v>378087473</v>
      </c>
      <c r="G36" s="39">
        <f t="shared" si="1"/>
        <v>29252519</v>
      </c>
      <c r="H36" s="39">
        <f t="shared" si="1"/>
        <v>28606046</v>
      </c>
      <c r="I36" s="39">
        <f t="shared" si="1"/>
        <v>29681871</v>
      </c>
      <c r="J36" s="39">
        <f t="shared" si="1"/>
        <v>87540436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87540436</v>
      </c>
      <c r="X36" s="39">
        <f t="shared" si="1"/>
        <v>88282694</v>
      </c>
      <c r="Y36" s="39">
        <f t="shared" si="1"/>
        <v>-742258</v>
      </c>
      <c r="Z36" s="40">
        <f>+IF(X36&lt;&gt;0,+(Y36/X36)*100,0)</f>
        <v>-0.8407740706236264</v>
      </c>
      <c r="AA36" s="37">
        <f>SUM(AA25:AA35)</f>
        <v>378087473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-108392698</v>
      </c>
      <c r="D38" s="50">
        <f>+D22-D36</f>
        <v>0</v>
      </c>
      <c r="E38" s="51">
        <f t="shared" si="2"/>
        <v>-78615191</v>
      </c>
      <c r="F38" s="52">
        <f t="shared" si="2"/>
        <v>-78615191</v>
      </c>
      <c r="G38" s="52">
        <f t="shared" si="2"/>
        <v>612776</v>
      </c>
      <c r="H38" s="52">
        <f t="shared" si="2"/>
        <v>-716653</v>
      </c>
      <c r="I38" s="52">
        <f t="shared" si="2"/>
        <v>-11820923</v>
      </c>
      <c r="J38" s="52">
        <f t="shared" si="2"/>
        <v>-11924800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-11924800</v>
      </c>
      <c r="X38" s="52">
        <f>IF(F22=F36,0,X22-X36)</f>
        <v>-5358507</v>
      </c>
      <c r="Y38" s="52">
        <f t="shared" si="2"/>
        <v>-6566293</v>
      </c>
      <c r="Z38" s="53">
        <f>+IF(X38&lt;&gt;0,+(Y38/X38)*100,0)</f>
        <v>122.53959918313066</v>
      </c>
      <c r="AA38" s="50">
        <f>+AA22-AA36</f>
        <v>-78615191</v>
      </c>
    </row>
    <row r="39" spans="1:27" ht="13.5">
      <c r="A39" s="27" t="s">
        <v>64</v>
      </c>
      <c r="B39" s="33"/>
      <c r="C39" s="6">
        <v>25307214</v>
      </c>
      <c r="D39" s="6">
        <v>0</v>
      </c>
      <c r="E39" s="7">
        <v>24751000</v>
      </c>
      <c r="F39" s="8">
        <v>24751000</v>
      </c>
      <c r="G39" s="8">
        <v>11150000</v>
      </c>
      <c r="H39" s="8">
        <v>0</v>
      </c>
      <c r="I39" s="8">
        <v>0</v>
      </c>
      <c r="J39" s="8">
        <v>11150000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11150000</v>
      </c>
      <c r="X39" s="8">
        <v>10589202</v>
      </c>
      <c r="Y39" s="8">
        <v>560798</v>
      </c>
      <c r="Z39" s="2">
        <v>5.3</v>
      </c>
      <c r="AA39" s="6">
        <v>24751000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-83085484</v>
      </c>
      <c r="D42" s="59">
        <f>SUM(D38:D41)</f>
        <v>0</v>
      </c>
      <c r="E42" s="60">
        <f t="shared" si="3"/>
        <v>-53864191</v>
      </c>
      <c r="F42" s="61">
        <f t="shared" si="3"/>
        <v>-53864191</v>
      </c>
      <c r="G42" s="61">
        <f t="shared" si="3"/>
        <v>11762776</v>
      </c>
      <c r="H42" s="61">
        <f t="shared" si="3"/>
        <v>-716653</v>
      </c>
      <c r="I42" s="61">
        <f t="shared" si="3"/>
        <v>-11820923</v>
      </c>
      <c r="J42" s="61">
        <f t="shared" si="3"/>
        <v>-774800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-774800</v>
      </c>
      <c r="X42" s="61">
        <f t="shared" si="3"/>
        <v>5230695</v>
      </c>
      <c r="Y42" s="61">
        <f t="shared" si="3"/>
        <v>-6005495</v>
      </c>
      <c r="Z42" s="62">
        <f>+IF(X42&lt;&gt;0,+(Y42/X42)*100,0)</f>
        <v>-114.81256314887409</v>
      </c>
      <c r="AA42" s="59">
        <f>SUM(AA38:AA41)</f>
        <v>-53864191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-83085484</v>
      </c>
      <c r="D44" s="67">
        <f>+D42-D43</f>
        <v>0</v>
      </c>
      <c r="E44" s="68">
        <f t="shared" si="4"/>
        <v>-53864191</v>
      </c>
      <c r="F44" s="69">
        <f t="shared" si="4"/>
        <v>-53864191</v>
      </c>
      <c r="G44" s="69">
        <f t="shared" si="4"/>
        <v>11762776</v>
      </c>
      <c r="H44" s="69">
        <f t="shared" si="4"/>
        <v>-716653</v>
      </c>
      <c r="I44" s="69">
        <f t="shared" si="4"/>
        <v>-11820923</v>
      </c>
      <c r="J44" s="69">
        <f t="shared" si="4"/>
        <v>-774800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-774800</v>
      </c>
      <c r="X44" s="69">
        <f t="shared" si="4"/>
        <v>5230695</v>
      </c>
      <c r="Y44" s="69">
        <f t="shared" si="4"/>
        <v>-6005495</v>
      </c>
      <c r="Z44" s="70">
        <f>+IF(X44&lt;&gt;0,+(Y44/X44)*100,0)</f>
        <v>-114.81256314887409</v>
      </c>
      <c r="AA44" s="67">
        <f>+AA42-AA43</f>
        <v>-53864191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-83085484</v>
      </c>
      <c r="D46" s="59">
        <f>SUM(D44:D45)</f>
        <v>0</v>
      </c>
      <c r="E46" s="60">
        <f t="shared" si="5"/>
        <v>-53864191</v>
      </c>
      <c r="F46" s="61">
        <f t="shared" si="5"/>
        <v>-53864191</v>
      </c>
      <c r="G46" s="61">
        <f t="shared" si="5"/>
        <v>11762776</v>
      </c>
      <c r="H46" s="61">
        <f t="shared" si="5"/>
        <v>-716653</v>
      </c>
      <c r="I46" s="61">
        <f t="shared" si="5"/>
        <v>-11820923</v>
      </c>
      <c r="J46" s="61">
        <f t="shared" si="5"/>
        <v>-774800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-774800</v>
      </c>
      <c r="X46" s="61">
        <f t="shared" si="5"/>
        <v>5230695</v>
      </c>
      <c r="Y46" s="61">
        <f t="shared" si="5"/>
        <v>-6005495</v>
      </c>
      <c r="Z46" s="62">
        <f>+IF(X46&lt;&gt;0,+(Y46/X46)*100,0)</f>
        <v>-114.81256314887409</v>
      </c>
      <c r="AA46" s="59">
        <f>SUM(AA44:AA45)</f>
        <v>-53864191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-83085484</v>
      </c>
      <c r="D48" s="75">
        <f>SUM(D46:D47)</f>
        <v>0</v>
      </c>
      <c r="E48" s="76">
        <f t="shared" si="6"/>
        <v>-53864191</v>
      </c>
      <c r="F48" s="77">
        <f t="shared" si="6"/>
        <v>-53864191</v>
      </c>
      <c r="G48" s="77">
        <f t="shared" si="6"/>
        <v>11762776</v>
      </c>
      <c r="H48" s="78">
        <f t="shared" si="6"/>
        <v>-716653</v>
      </c>
      <c r="I48" s="78">
        <f t="shared" si="6"/>
        <v>-11820923</v>
      </c>
      <c r="J48" s="78">
        <f t="shared" si="6"/>
        <v>-774800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-774800</v>
      </c>
      <c r="X48" s="78">
        <f t="shared" si="6"/>
        <v>5230695</v>
      </c>
      <c r="Y48" s="78">
        <f t="shared" si="6"/>
        <v>-6005495</v>
      </c>
      <c r="Z48" s="79">
        <f>+IF(X48&lt;&gt;0,+(Y48/X48)*100,0)</f>
        <v>-114.81256314887409</v>
      </c>
      <c r="AA48" s="80">
        <f>SUM(AA46:AA47)</f>
        <v>-53864191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9500000</v>
      </c>
      <c r="F5" s="8">
        <v>9500000</v>
      </c>
      <c r="G5" s="8">
        <v>2563393</v>
      </c>
      <c r="H5" s="8">
        <v>461569</v>
      </c>
      <c r="I5" s="8">
        <v>727243</v>
      </c>
      <c r="J5" s="8">
        <v>3752205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3752205</v>
      </c>
      <c r="X5" s="8">
        <v>4250000</v>
      </c>
      <c r="Y5" s="8">
        <v>-497795</v>
      </c>
      <c r="Z5" s="2">
        <v>-11.71</v>
      </c>
      <c r="AA5" s="6">
        <v>9500000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28612400</v>
      </c>
      <c r="F7" s="8">
        <v>28612400</v>
      </c>
      <c r="G7" s="8">
        <v>2110790</v>
      </c>
      <c r="H7" s="8">
        <v>2339458</v>
      </c>
      <c r="I7" s="8">
        <v>2272333</v>
      </c>
      <c r="J7" s="8">
        <v>6722581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6722581</v>
      </c>
      <c r="X7" s="8">
        <v>8000000</v>
      </c>
      <c r="Y7" s="8">
        <v>-1277419</v>
      </c>
      <c r="Z7" s="2">
        <v>-15.97</v>
      </c>
      <c r="AA7" s="6">
        <v>28612400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12868170</v>
      </c>
      <c r="F8" s="8">
        <v>12868170</v>
      </c>
      <c r="G8" s="8">
        <v>914972</v>
      </c>
      <c r="H8" s="8">
        <v>948965</v>
      </c>
      <c r="I8" s="8">
        <v>1173349</v>
      </c>
      <c r="J8" s="8">
        <v>3037286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3037286</v>
      </c>
      <c r="X8" s="8">
        <v>2920000</v>
      </c>
      <c r="Y8" s="8">
        <v>117286</v>
      </c>
      <c r="Z8" s="2">
        <v>4.02</v>
      </c>
      <c r="AA8" s="6">
        <v>12868170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9326236</v>
      </c>
      <c r="F9" s="8">
        <v>9326236</v>
      </c>
      <c r="G9" s="8">
        <v>853441</v>
      </c>
      <c r="H9" s="8">
        <v>853543</v>
      </c>
      <c r="I9" s="8">
        <v>853293</v>
      </c>
      <c r="J9" s="8">
        <v>2560277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2560277</v>
      </c>
      <c r="X9" s="8">
        <v>2200000</v>
      </c>
      <c r="Y9" s="8">
        <v>360277</v>
      </c>
      <c r="Z9" s="2">
        <v>16.38</v>
      </c>
      <c r="AA9" s="6">
        <v>9326236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5805458</v>
      </c>
      <c r="F10" s="30">
        <v>5805458</v>
      </c>
      <c r="G10" s="30">
        <v>491673</v>
      </c>
      <c r="H10" s="30">
        <v>491739</v>
      </c>
      <c r="I10" s="30">
        <v>491469</v>
      </c>
      <c r="J10" s="30">
        <v>1474881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1474881</v>
      </c>
      <c r="X10" s="30">
        <v>1451250</v>
      </c>
      <c r="Y10" s="30">
        <v>23631</v>
      </c>
      <c r="Z10" s="31">
        <v>1.63</v>
      </c>
      <c r="AA10" s="32">
        <v>5805458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137060</v>
      </c>
      <c r="F11" s="8">
        <v>137060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35300</v>
      </c>
      <c r="Y11" s="8">
        <v>-35300</v>
      </c>
      <c r="Z11" s="2">
        <v>-100</v>
      </c>
      <c r="AA11" s="6">
        <v>137060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350000</v>
      </c>
      <c r="F12" s="8">
        <v>350000</v>
      </c>
      <c r="G12" s="8">
        <v>15999</v>
      </c>
      <c r="H12" s="8">
        <v>35462</v>
      </c>
      <c r="I12" s="8">
        <v>33705</v>
      </c>
      <c r="J12" s="8">
        <v>85166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85166</v>
      </c>
      <c r="X12" s="8">
        <v>74000</v>
      </c>
      <c r="Y12" s="8">
        <v>11166</v>
      </c>
      <c r="Z12" s="2">
        <v>15.09</v>
      </c>
      <c r="AA12" s="6">
        <v>350000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604136</v>
      </c>
      <c r="F13" s="8">
        <v>604136</v>
      </c>
      <c r="G13" s="8">
        <v>10017</v>
      </c>
      <c r="H13" s="8">
        <v>3065</v>
      </c>
      <c r="I13" s="8">
        <v>3065</v>
      </c>
      <c r="J13" s="8">
        <v>16147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16147</v>
      </c>
      <c r="X13" s="8">
        <v>160000</v>
      </c>
      <c r="Y13" s="8">
        <v>-143853</v>
      </c>
      <c r="Z13" s="2">
        <v>-89.91</v>
      </c>
      <c r="AA13" s="6">
        <v>604136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8643916</v>
      </c>
      <c r="F14" s="8">
        <v>8643916</v>
      </c>
      <c r="G14" s="8">
        <v>1061743</v>
      </c>
      <c r="H14" s="8">
        <v>78240</v>
      </c>
      <c r="I14" s="8">
        <v>1109900</v>
      </c>
      <c r="J14" s="8">
        <v>2249883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2249883</v>
      </c>
      <c r="X14" s="8">
        <v>2200000</v>
      </c>
      <c r="Y14" s="8">
        <v>49883</v>
      </c>
      <c r="Z14" s="2">
        <v>2.27</v>
      </c>
      <c r="AA14" s="6">
        <v>8643916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824288</v>
      </c>
      <c r="F16" s="8">
        <v>824288</v>
      </c>
      <c r="G16" s="8">
        <v>13568</v>
      </c>
      <c r="H16" s="8">
        <v>2544</v>
      </c>
      <c r="I16" s="8">
        <v>3158</v>
      </c>
      <c r="J16" s="8">
        <v>19270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19270</v>
      </c>
      <c r="X16" s="8">
        <v>195000</v>
      </c>
      <c r="Y16" s="8">
        <v>-175730</v>
      </c>
      <c r="Z16" s="2">
        <v>-90.12</v>
      </c>
      <c r="AA16" s="6">
        <v>824288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1550000</v>
      </c>
      <c r="F17" s="8">
        <v>1550000</v>
      </c>
      <c r="G17" s="8">
        <v>0</v>
      </c>
      <c r="H17" s="8">
        <v>74977</v>
      </c>
      <c r="I17" s="8">
        <v>79820</v>
      </c>
      <c r="J17" s="8">
        <v>154797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154797</v>
      </c>
      <c r="X17" s="8">
        <v>300000</v>
      </c>
      <c r="Y17" s="8">
        <v>-145203</v>
      </c>
      <c r="Z17" s="2">
        <v>-48.4</v>
      </c>
      <c r="AA17" s="6">
        <v>1550000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1258243</v>
      </c>
      <c r="F18" s="8">
        <v>1258243</v>
      </c>
      <c r="G18" s="8">
        <v>144874</v>
      </c>
      <c r="H18" s="8">
        <v>131495</v>
      </c>
      <c r="I18" s="8">
        <v>112700</v>
      </c>
      <c r="J18" s="8">
        <v>389069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389069</v>
      </c>
      <c r="X18" s="8">
        <v>295000</v>
      </c>
      <c r="Y18" s="8">
        <v>94069</v>
      </c>
      <c r="Z18" s="2">
        <v>31.89</v>
      </c>
      <c r="AA18" s="6">
        <v>1258243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55360400</v>
      </c>
      <c r="F19" s="8">
        <v>55360400</v>
      </c>
      <c r="G19" s="8">
        <v>16885000</v>
      </c>
      <c r="H19" s="8">
        <v>7363000</v>
      </c>
      <c r="I19" s="8">
        <v>0</v>
      </c>
      <c r="J19" s="8">
        <v>24248000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24248000</v>
      </c>
      <c r="X19" s="8">
        <v>20000000</v>
      </c>
      <c r="Y19" s="8">
        <v>4248000</v>
      </c>
      <c r="Z19" s="2">
        <v>21.24</v>
      </c>
      <c r="AA19" s="6">
        <v>55360400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913018</v>
      </c>
      <c r="F20" s="30">
        <v>913018</v>
      </c>
      <c r="G20" s="30">
        <v>318044</v>
      </c>
      <c r="H20" s="30">
        <v>66877</v>
      </c>
      <c r="I20" s="30">
        <v>41418</v>
      </c>
      <c r="J20" s="30">
        <v>426339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426339</v>
      </c>
      <c r="X20" s="30">
        <v>252000</v>
      </c>
      <c r="Y20" s="30">
        <v>174339</v>
      </c>
      <c r="Z20" s="31">
        <v>69.18</v>
      </c>
      <c r="AA20" s="32">
        <v>913018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120</v>
      </c>
      <c r="I21" s="34">
        <v>0</v>
      </c>
      <c r="J21" s="8">
        <v>120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120</v>
      </c>
      <c r="X21" s="8">
        <v>0</v>
      </c>
      <c r="Y21" s="8">
        <v>120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135753325</v>
      </c>
      <c r="F22" s="39">
        <f t="shared" si="0"/>
        <v>135753325</v>
      </c>
      <c r="G22" s="39">
        <f t="shared" si="0"/>
        <v>25383514</v>
      </c>
      <c r="H22" s="39">
        <f t="shared" si="0"/>
        <v>12851054</v>
      </c>
      <c r="I22" s="39">
        <f t="shared" si="0"/>
        <v>6901453</v>
      </c>
      <c r="J22" s="39">
        <f t="shared" si="0"/>
        <v>45136021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45136021</v>
      </c>
      <c r="X22" s="39">
        <f t="shared" si="0"/>
        <v>42332550</v>
      </c>
      <c r="Y22" s="39">
        <f t="shared" si="0"/>
        <v>2803471</v>
      </c>
      <c r="Z22" s="40">
        <f>+IF(X22&lt;&gt;0,+(Y22/X22)*100,0)</f>
        <v>6.622494983174885</v>
      </c>
      <c r="AA22" s="37">
        <f>SUM(AA5:AA21)</f>
        <v>135753325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57146517</v>
      </c>
      <c r="F25" s="8">
        <v>57146517</v>
      </c>
      <c r="G25" s="8">
        <v>3448238</v>
      </c>
      <c r="H25" s="8">
        <v>3385892</v>
      </c>
      <c r="I25" s="8">
        <v>3423269</v>
      </c>
      <c r="J25" s="8">
        <v>10257399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10257399</v>
      </c>
      <c r="X25" s="8">
        <v>13200000</v>
      </c>
      <c r="Y25" s="8">
        <v>-2942601</v>
      </c>
      <c r="Z25" s="2">
        <v>-22.29</v>
      </c>
      <c r="AA25" s="6">
        <v>57146517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4515082</v>
      </c>
      <c r="F26" s="8">
        <v>4515082</v>
      </c>
      <c r="G26" s="8">
        <v>755511</v>
      </c>
      <c r="H26" s="8">
        <v>348727</v>
      </c>
      <c r="I26" s="8">
        <v>349099</v>
      </c>
      <c r="J26" s="8">
        <v>1453337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1453337</v>
      </c>
      <c r="X26" s="8">
        <v>1030000</v>
      </c>
      <c r="Y26" s="8">
        <v>423337</v>
      </c>
      <c r="Z26" s="2">
        <v>41.1</v>
      </c>
      <c r="AA26" s="6">
        <v>4515082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24244454</v>
      </c>
      <c r="F27" s="8">
        <v>24244454</v>
      </c>
      <c r="G27" s="8">
        <v>784435</v>
      </c>
      <c r="H27" s="8">
        <v>773195</v>
      </c>
      <c r="I27" s="8">
        <v>769901</v>
      </c>
      <c r="J27" s="8">
        <v>2327531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2327531</v>
      </c>
      <c r="X27" s="8">
        <v>6000000</v>
      </c>
      <c r="Y27" s="8">
        <v>-3672469</v>
      </c>
      <c r="Z27" s="2">
        <v>-61.21</v>
      </c>
      <c r="AA27" s="6">
        <v>24244454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899970</v>
      </c>
      <c r="F28" s="8">
        <v>899970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225000</v>
      </c>
      <c r="Y28" s="8">
        <v>-225000</v>
      </c>
      <c r="Z28" s="2">
        <v>-100</v>
      </c>
      <c r="AA28" s="6">
        <v>899970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463000</v>
      </c>
      <c r="F29" s="8">
        <v>463000</v>
      </c>
      <c r="G29" s="8">
        <v>19149</v>
      </c>
      <c r="H29" s="8">
        <v>124971</v>
      </c>
      <c r="I29" s="8">
        <v>176954</v>
      </c>
      <c r="J29" s="8">
        <v>321074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321074</v>
      </c>
      <c r="X29" s="8">
        <v>126000</v>
      </c>
      <c r="Y29" s="8">
        <v>195074</v>
      </c>
      <c r="Z29" s="2">
        <v>154.82</v>
      </c>
      <c r="AA29" s="6">
        <v>463000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26203392</v>
      </c>
      <c r="F30" s="8">
        <v>26203392</v>
      </c>
      <c r="G30" s="8">
        <v>3552141</v>
      </c>
      <c r="H30" s="8">
        <v>3043081</v>
      </c>
      <c r="I30" s="8">
        <v>3011278</v>
      </c>
      <c r="J30" s="8">
        <v>9606500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9606500</v>
      </c>
      <c r="X30" s="8">
        <v>6700000</v>
      </c>
      <c r="Y30" s="8">
        <v>2906500</v>
      </c>
      <c r="Z30" s="2">
        <v>43.38</v>
      </c>
      <c r="AA30" s="6">
        <v>26203392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7400090</v>
      </c>
      <c r="F31" s="8">
        <v>7400090</v>
      </c>
      <c r="G31" s="8">
        <v>225537</v>
      </c>
      <c r="H31" s="8">
        <v>880237</v>
      </c>
      <c r="I31" s="8">
        <v>268058</v>
      </c>
      <c r="J31" s="8">
        <v>1373832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1373832</v>
      </c>
      <c r="X31" s="8">
        <v>2000000</v>
      </c>
      <c r="Y31" s="8">
        <v>-626168</v>
      </c>
      <c r="Z31" s="2">
        <v>-31.31</v>
      </c>
      <c r="AA31" s="6">
        <v>7400090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9240695</v>
      </c>
      <c r="F32" s="8">
        <v>9240695</v>
      </c>
      <c r="G32" s="8">
        <v>739784</v>
      </c>
      <c r="H32" s="8">
        <v>100697</v>
      </c>
      <c r="I32" s="8">
        <v>2019981</v>
      </c>
      <c r="J32" s="8">
        <v>2860462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2860462</v>
      </c>
      <c r="X32" s="8">
        <v>1943000</v>
      </c>
      <c r="Y32" s="8">
        <v>917462</v>
      </c>
      <c r="Z32" s="2">
        <v>47.22</v>
      </c>
      <c r="AA32" s="6">
        <v>9240695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15782000</v>
      </c>
      <c r="F34" s="8">
        <v>15782000</v>
      </c>
      <c r="G34" s="8">
        <v>830785</v>
      </c>
      <c r="H34" s="8">
        <v>853708</v>
      </c>
      <c r="I34" s="8">
        <v>1699610</v>
      </c>
      <c r="J34" s="8">
        <v>3384103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3384103</v>
      </c>
      <c r="X34" s="8">
        <v>3150000</v>
      </c>
      <c r="Y34" s="8">
        <v>234103</v>
      </c>
      <c r="Z34" s="2">
        <v>7.43</v>
      </c>
      <c r="AA34" s="6">
        <v>15782000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145895200</v>
      </c>
      <c r="F36" s="39">
        <f t="shared" si="1"/>
        <v>145895200</v>
      </c>
      <c r="G36" s="39">
        <f t="shared" si="1"/>
        <v>10355580</v>
      </c>
      <c r="H36" s="39">
        <f t="shared" si="1"/>
        <v>9510508</v>
      </c>
      <c r="I36" s="39">
        <f t="shared" si="1"/>
        <v>11718150</v>
      </c>
      <c r="J36" s="39">
        <f t="shared" si="1"/>
        <v>31584238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31584238</v>
      </c>
      <c r="X36" s="39">
        <f t="shared" si="1"/>
        <v>34374000</v>
      </c>
      <c r="Y36" s="39">
        <f t="shared" si="1"/>
        <v>-2789762</v>
      </c>
      <c r="Z36" s="40">
        <f>+IF(X36&lt;&gt;0,+(Y36/X36)*100,0)</f>
        <v>-8.115907371850817</v>
      </c>
      <c r="AA36" s="37">
        <f>SUM(AA25:AA35)</f>
        <v>145895200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-10141875</v>
      </c>
      <c r="F38" s="52">
        <f t="shared" si="2"/>
        <v>-10141875</v>
      </c>
      <c r="G38" s="52">
        <f t="shared" si="2"/>
        <v>15027934</v>
      </c>
      <c r="H38" s="52">
        <f t="shared" si="2"/>
        <v>3340546</v>
      </c>
      <c r="I38" s="52">
        <f t="shared" si="2"/>
        <v>-4816697</v>
      </c>
      <c r="J38" s="52">
        <f t="shared" si="2"/>
        <v>13551783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13551783</v>
      </c>
      <c r="X38" s="52">
        <f>IF(F22=F36,0,X22-X36)</f>
        <v>7958550</v>
      </c>
      <c r="Y38" s="52">
        <f t="shared" si="2"/>
        <v>5593233</v>
      </c>
      <c r="Z38" s="53">
        <f>+IF(X38&lt;&gt;0,+(Y38/X38)*100,0)</f>
        <v>70.27954841020035</v>
      </c>
      <c r="AA38" s="50">
        <f>+AA22-AA36</f>
        <v>-10141875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14991000</v>
      </c>
      <c r="F39" s="8">
        <v>14991000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5400000</v>
      </c>
      <c r="Y39" s="8">
        <v>-5400000</v>
      </c>
      <c r="Z39" s="2">
        <v>-100</v>
      </c>
      <c r="AA39" s="6">
        <v>14991000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4849125</v>
      </c>
      <c r="F42" s="61">
        <f t="shared" si="3"/>
        <v>4849125</v>
      </c>
      <c r="G42" s="61">
        <f t="shared" si="3"/>
        <v>15027934</v>
      </c>
      <c r="H42" s="61">
        <f t="shared" si="3"/>
        <v>3340546</v>
      </c>
      <c r="I42" s="61">
        <f t="shared" si="3"/>
        <v>-4816697</v>
      </c>
      <c r="J42" s="61">
        <f t="shared" si="3"/>
        <v>13551783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13551783</v>
      </c>
      <c r="X42" s="61">
        <f t="shared" si="3"/>
        <v>13358550</v>
      </c>
      <c r="Y42" s="61">
        <f t="shared" si="3"/>
        <v>193233</v>
      </c>
      <c r="Z42" s="62">
        <f>+IF(X42&lt;&gt;0,+(Y42/X42)*100,0)</f>
        <v>1.446511784587399</v>
      </c>
      <c r="AA42" s="59">
        <f>SUM(AA38:AA41)</f>
        <v>4849125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4849125</v>
      </c>
      <c r="F44" s="69">
        <f t="shared" si="4"/>
        <v>4849125</v>
      </c>
      <c r="G44" s="69">
        <f t="shared" si="4"/>
        <v>15027934</v>
      </c>
      <c r="H44" s="69">
        <f t="shared" si="4"/>
        <v>3340546</v>
      </c>
      <c r="I44" s="69">
        <f t="shared" si="4"/>
        <v>-4816697</v>
      </c>
      <c r="J44" s="69">
        <f t="shared" si="4"/>
        <v>13551783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13551783</v>
      </c>
      <c r="X44" s="69">
        <f t="shared" si="4"/>
        <v>13358550</v>
      </c>
      <c r="Y44" s="69">
        <f t="shared" si="4"/>
        <v>193233</v>
      </c>
      <c r="Z44" s="70">
        <f>+IF(X44&lt;&gt;0,+(Y44/X44)*100,0)</f>
        <v>1.446511784587399</v>
      </c>
      <c r="AA44" s="67">
        <f>+AA42-AA43</f>
        <v>4849125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4849125</v>
      </c>
      <c r="F46" s="61">
        <f t="shared" si="5"/>
        <v>4849125</v>
      </c>
      <c r="G46" s="61">
        <f t="shared" si="5"/>
        <v>15027934</v>
      </c>
      <c r="H46" s="61">
        <f t="shared" si="5"/>
        <v>3340546</v>
      </c>
      <c r="I46" s="61">
        <f t="shared" si="5"/>
        <v>-4816697</v>
      </c>
      <c r="J46" s="61">
        <f t="shared" si="5"/>
        <v>13551783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13551783</v>
      </c>
      <c r="X46" s="61">
        <f t="shared" si="5"/>
        <v>13358550</v>
      </c>
      <c r="Y46" s="61">
        <f t="shared" si="5"/>
        <v>193233</v>
      </c>
      <c r="Z46" s="62">
        <f>+IF(X46&lt;&gt;0,+(Y46/X46)*100,0)</f>
        <v>1.446511784587399</v>
      </c>
      <c r="AA46" s="59">
        <f>SUM(AA44:AA45)</f>
        <v>4849125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4849125</v>
      </c>
      <c r="F48" s="77">
        <f t="shared" si="6"/>
        <v>4849125</v>
      </c>
      <c r="G48" s="77">
        <f t="shared" si="6"/>
        <v>15027934</v>
      </c>
      <c r="H48" s="78">
        <f t="shared" si="6"/>
        <v>3340546</v>
      </c>
      <c r="I48" s="78">
        <f t="shared" si="6"/>
        <v>-4816697</v>
      </c>
      <c r="J48" s="78">
        <f t="shared" si="6"/>
        <v>13551783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13551783</v>
      </c>
      <c r="X48" s="78">
        <f t="shared" si="6"/>
        <v>13358550</v>
      </c>
      <c r="Y48" s="78">
        <f t="shared" si="6"/>
        <v>193233</v>
      </c>
      <c r="Z48" s="79">
        <f>+IF(X48&lt;&gt;0,+(Y48/X48)*100,0)</f>
        <v>1.446511784587399</v>
      </c>
      <c r="AA48" s="80">
        <f>SUM(AA46:AA47)</f>
        <v>4849125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10171120</v>
      </c>
      <c r="F5" s="8">
        <v>10171120</v>
      </c>
      <c r="G5" s="8">
        <v>9872913</v>
      </c>
      <c r="H5" s="8">
        <v>-571362</v>
      </c>
      <c r="I5" s="8">
        <v>-304</v>
      </c>
      <c r="J5" s="8">
        <v>9301247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9301247</v>
      </c>
      <c r="X5" s="8">
        <v>10171000</v>
      </c>
      <c r="Y5" s="8">
        <v>-869753</v>
      </c>
      <c r="Z5" s="2">
        <v>-8.55</v>
      </c>
      <c r="AA5" s="6">
        <v>10171120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990000</v>
      </c>
      <c r="F6" s="8">
        <v>990000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247500</v>
      </c>
      <c r="Y6" s="8">
        <v>-247500</v>
      </c>
      <c r="Z6" s="2">
        <v>-100</v>
      </c>
      <c r="AA6" s="6">
        <v>990000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3275540</v>
      </c>
      <c r="F7" s="8">
        <v>3275540</v>
      </c>
      <c r="G7" s="8">
        <v>268204</v>
      </c>
      <c r="H7" s="8">
        <v>278858</v>
      </c>
      <c r="I7" s="8">
        <v>216198</v>
      </c>
      <c r="J7" s="8">
        <v>763260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763260</v>
      </c>
      <c r="X7" s="8">
        <v>1025000</v>
      </c>
      <c r="Y7" s="8">
        <v>-261740</v>
      </c>
      <c r="Z7" s="2">
        <v>-25.54</v>
      </c>
      <c r="AA7" s="6">
        <v>3275540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2081962</v>
      </c>
      <c r="F8" s="8">
        <v>2081962</v>
      </c>
      <c r="G8" s="8">
        <v>31949</v>
      </c>
      <c r="H8" s="8">
        <v>43326</v>
      </c>
      <c r="I8" s="8">
        <v>37089</v>
      </c>
      <c r="J8" s="8">
        <v>112364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112364</v>
      </c>
      <c r="X8" s="8">
        <v>521500</v>
      </c>
      <c r="Y8" s="8">
        <v>-409136</v>
      </c>
      <c r="Z8" s="2">
        <v>-78.45</v>
      </c>
      <c r="AA8" s="6">
        <v>2081962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137142</v>
      </c>
      <c r="H9" s="8">
        <v>135764</v>
      </c>
      <c r="I9" s="8">
        <v>131988</v>
      </c>
      <c r="J9" s="8">
        <v>404894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404894</v>
      </c>
      <c r="X9" s="8">
        <v>0</v>
      </c>
      <c r="Y9" s="8">
        <v>404894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2602053</v>
      </c>
      <c r="F10" s="30">
        <v>2602053</v>
      </c>
      <c r="G10" s="30">
        <v>224800</v>
      </c>
      <c r="H10" s="30">
        <v>217677</v>
      </c>
      <c r="I10" s="30">
        <v>208359</v>
      </c>
      <c r="J10" s="30">
        <v>650836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650836</v>
      </c>
      <c r="X10" s="30">
        <v>651000</v>
      </c>
      <c r="Y10" s="30">
        <v>-164</v>
      </c>
      <c r="Z10" s="31">
        <v>-0.03</v>
      </c>
      <c r="AA10" s="32">
        <v>2602053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485979</v>
      </c>
      <c r="F12" s="8">
        <v>485979</v>
      </c>
      <c r="G12" s="8">
        <v>24748</v>
      </c>
      <c r="H12" s="8">
        <v>31116</v>
      </c>
      <c r="I12" s="8">
        <v>40805</v>
      </c>
      <c r="J12" s="8">
        <v>96669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96669</v>
      </c>
      <c r="X12" s="8">
        <v>123000</v>
      </c>
      <c r="Y12" s="8">
        <v>-26331</v>
      </c>
      <c r="Z12" s="2">
        <v>-21.41</v>
      </c>
      <c r="AA12" s="6">
        <v>485979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5538750</v>
      </c>
      <c r="F13" s="8">
        <v>5538750</v>
      </c>
      <c r="G13" s="8">
        <v>20025</v>
      </c>
      <c r="H13" s="8">
        <v>67732</v>
      </c>
      <c r="I13" s="8">
        <v>66224</v>
      </c>
      <c r="J13" s="8">
        <v>153981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153981</v>
      </c>
      <c r="X13" s="8">
        <v>1386000</v>
      </c>
      <c r="Y13" s="8">
        <v>-1232019</v>
      </c>
      <c r="Z13" s="2">
        <v>-88.89</v>
      </c>
      <c r="AA13" s="6">
        <v>5538750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1314071</v>
      </c>
      <c r="F14" s="8">
        <v>1314071</v>
      </c>
      <c r="G14" s="8">
        <v>119568</v>
      </c>
      <c r="H14" s="8">
        <v>121645</v>
      </c>
      <c r="I14" s="8">
        <v>125017</v>
      </c>
      <c r="J14" s="8">
        <v>366230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366230</v>
      </c>
      <c r="X14" s="8">
        <v>330000</v>
      </c>
      <c r="Y14" s="8">
        <v>36230</v>
      </c>
      <c r="Z14" s="2">
        <v>10.98</v>
      </c>
      <c r="AA14" s="6">
        <v>1314071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6791</v>
      </c>
      <c r="F16" s="8">
        <v>6791</v>
      </c>
      <c r="G16" s="8">
        <v>0</v>
      </c>
      <c r="H16" s="8">
        <v>10</v>
      </c>
      <c r="I16" s="8">
        <v>0</v>
      </c>
      <c r="J16" s="8">
        <v>10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</v>
      </c>
      <c r="X16" s="8">
        <v>0</v>
      </c>
      <c r="Y16" s="8">
        <v>10</v>
      </c>
      <c r="Z16" s="2">
        <v>0</v>
      </c>
      <c r="AA16" s="6">
        <v>6791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139229000</v>
      </c>
      <c r="F19" s="8">
        <v>139229000</v>
      </c>
      <c r="G19" s="8">
        <v>53307000</v>
      </c>
      <c r="H19" s="8">
        <v>1416100</v>
      </c>
      <c r="I19" s="8">
        <v>0</v>
      </c>
      <c r="J19" s="8">
        <v>54723100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54723100</v>
      </c>
      <c r="X19" s="8">
        <v>34806000</v>
      </c>
      <c r="Y19" s="8">
        <v>19917100</v>
      </c>
      <c r="Z19" s="2">
        <v>57.22</v>
      </c>
      <c r="AA19" s="6">
        <v>139229000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-47162850</v>
      </c>
      <c r="F20" s="30">
        <v>-47162850</v>
      </c>
      <c r="G20" s="30">
        <v>-83732</v>
      </c>
      <c r="H20" s="30">
        <v>-34510</v>
      </c>
      <c r="I20" s="30">
        <v>53205</v>
      </c>
      <c r="J20" s="30">
        <v>-65037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-65037</v>
      </c>
      <c r="X20" s="30">
        <v>879000</v>
      </c>
      <c r="Y20" s="30">
        <v>-944037</v>
      </c>
      <c r="Z20" s="31">
        <v>-107.4</v>
      </c>
      <c r="AA20" s="32">
        <v>-47162850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-340000</v>
      </c>
      <c r="F21" s="8">
        <v>-340000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-340000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118192416</v>
      </c>
      <c r="F22" s="39">
        <f t="shared" si="0"/>
        <v>118192416</v>
      </c>
      <c r="G22" s="39">
        <f t="shared" si="0"/>
        <v>63922617</v>
      </c>
      <c r="H22" s="39">
        <f t="shared" si="0"/>
        <v>1706356</v>
      </c>
      <c r="I22" s="39">
        <f t="shared" si="0"/>
        <v>878581</v>
      </c>
      <c r="J22" s="39">
        <f t="shared" si="0"/>
        <v>66507554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66507554</v>
      </c>
      <c r="X22" s="39">
        <f t="shared" si="0"/>
        <v>50140000</v>
      </c>
      <c r="Y22" s="39">
        <f t="shared" si="0"/>
        <v>16367554</v>
      </c>
      <c r="Z22" s="40">
        <f>+IF(X22&lt;&gt;0,+(Y22/X22)*100,0)</f>
        <v>32.64370562425209</v>
      </c>
      <c r="AA22" s="37">
        <f>SUM(AA5:AA21)</f>
        <v>118192416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63623000</v>
      </c>
      <c r="F25" s="8">
        <v>63623000</v>
      </c>
      <c r="G25" s="8">
        <v>4442471</v>
      </c>
      <c r="H25" s="8">
        <v>4271611</v>
      </c>
      <c r="I25" s="8">
        <v>4544120</v>
      </c>
      <c r="J25" s="8">
        <v>13258202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13258202</v>
      </c>
      <c r="X25" s="8">
        <v>15906000</v>
      </c>
      <c r="Y25" s="8">
        <v>-2647798</v>
      </c>
      <c r="Z25" s="2">
        <v>-16.65</v>
      </c>
      <c r="AA25" s="6">
        <v>63623000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18582123</v>
      </c>
      <c r="F26" s="8">
        <v>18582123</v>
      </c>
      <c r="G26" s="8">
        <v>1207797</v>
      </c>
      <c r="H26" s="8">
        <v>1290484</v>
      </c>
      <c r="I26" s="8">
        <v>1192612</v>
      </c>
      <c r="J26" s="8">
        <v>3690893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3690893</v>
      </c>
      <c r="X26" s="8">
        <v>4647000</v>
      </c>
      <c r="Y26" s="8">
        <v>-956107</v>
      </c>
      <c r="Z26" s="2">
        <v>-20.57</v>
      </c>
      <c r="AA26" s="6">
        <v>18582123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2378178</v>
      </c>
      <c r="F27" s="8">
        <v>2378178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594000</v>
      </c>
      <c r="Y27" s="8">
        <v>-594000</v>
      </c>
      <c r="Z27" s="2">
        <v>-100</v>
      </c>
      <c r="AA27" s="6">
        <v>2378178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3100120</v>
      </c>
      <c r="F28" s="8">
        <v>3100120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774000</v>
      </c>
      <c r="Y28" s="8">
        <v>-774000</v>
      </c>
      <c r="Z28" s="2">
        <v>-100</v>
      </c>
      <c r="AA28" s="6">
        <v>3100120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3529500</v>
      </c>
      <c r="F30" s="8">
        <v>3529500</v>
      </c>
      <c r="G30" s="8">
        <v>0</v>
      </c>
      <c r="H30" s="8">
        <v>365000</v>
      </c>
      <c r="I30" s="8">
        <v>366590</v>
      </c>
      <c r="J30" s="8">
        <v>731590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731590</v>
      </c>
      <c r="X30" s="8">
        <v>939000</v>
      </c>
      <c r="Y30" s="8">
        <v>-207410</v>
      </c>
      <c r="Z30" s="2">
        <v>-22.09</v>
      </c>
      <c r="AA30" s="6">
        <v>3529500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812572</v>
      </c>
      <c r="I31" s="8">
        <v>0</v>
      </c>
      <c r="J31" s="8">
        <v>812572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812572</v>
      </c>
      <c r="X31" s="8">
        <v>0</v>
      </c>
      <c r="Y31" s="8">
        <v>812572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15398637</v>
      </c>
      <c r="F32" s="8">
        <v>15398637</v>
      </c>
      <c r="G32" s="8">
        <v>759441</v>
      </c>
      <c r="H32" s="8">
        <v>1355218</v>
      </c>
      <c r="I32" s="8">
        <v>1477445</v>
      </c>
      <c r="J32" s="8">
        <v>3592104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3592104</v>
      </c>
      <c r="X32" s="8">
        <v>3849000</v>
      </c>
      <c r="Y32" s="8">
        <v>-256896</v>
      </c>
      <c r="Z32" s="2">
        <v>-6.67</v>
      </c>
      <c r="AA32" s="6">
        <v>15398637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7828896</v>
      </c>
      <c r="I33" s="8">
        <v>0</v>
      </c>
      <c r="J33" s="8">
        <v>7828896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7828896</v>
      </c>
      <c r="X33" s="8">
        <v>0</v>
      </c>
      <c r="Y33" s="8">
        <v>7828896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45343826</v>
      </c>
      <c r="F34" s="8">
        <v>45343826</v>
      </c>
      <c r="G34" s="8">
        <v>2114118</v>
      </c>
      <c r="H34" s="8">
        <v>1338081</v>
      </c>
      <c r="I34" s="8">
        <v>4233139</v>
      </c>
      <c r="J34" s="8">
        <v>7685338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7685338</v>
      </c>
      <c r="X34" s="8">
        <v>23025000</v>
      </c>
      <c r="Y34" s="8">
        <v>-15339662</v>
      </c>
      <c r="Z34" s="2">
        <v>-66.62</v>
      </c>
      <c r="AA34" s="6">
        <v>45343826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151955384</v>
      </c>
      <c r="F36" s="39">
        <f t="shared" si="1"/>
        <v>151955384</v>
      </c>
      <c r="G36" s="39">
        <f t="shared" si="1"/>
        <v>8523827</v>
      </c>
      <c r="H36" s="39">
        <f t="shared" si="1"/>
        <v>17261862</v>
      </c>
      <c r="I36" s="39">
        <f t="shared" si="1"/>
        <v>11813906</v>
      </c>
      <c r="J36" s="39">
        <f t="shared" si="1"/>
        <v>37599595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37599595</v>
      </c>
      <c r="X36" s="39">
        <f t="shared" si="1"/>
        <v>49734000</v>
      </c>
      <c r="Y36" s="39">
        <f t="shared" si="1"/>
        <v>-12134405</v>
      </c>
      <c r="Z36" s="40">
        <f>+IF(X36&lt;&gt;0,+(Y36/X36)*100,0)</f>
        <v>-24.398610608436886</v>
      </c>
      <c r="AA36" s="37">
        <f>SUM(AA25:AA35)</f>
        <v>151955384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-33762968</v>
      </c>
      <c r="F38" s="52">
        <f t="shared" si="2"/>
        <v>-33762968</v>
      </c>
      <c r="G38" s="52">
        <f t="shared" si="2"/>
        <v>55398790</v>
      </c>
      <c r="H38" s="52">
        <f t="shared" si="2"/>
        <v>-15555506</v>
      </c>
      <c r="I38" s="52">
        <f t="shared" si="2"/>
        <v>-10935325</v>
      </c>
      <c r="J38" s="52">
        <f t="shared" si="2"/>
        <v>28907959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28907959</v>
      </c>
      <c r="X38" s="52">
        <f>IF(F22=F36,0,X22-X36)</f>
        <v>406000</v>
      </c>
      <c r="Y38" s="52">
        <f t="shared" si="2"/>
        <v>28501959</v>
      </c>
      <c r="Z38" s="53">
        <f>+IF(X38&lt;&gt;0,+(Y38/X38)*100,0)</f>
        <v>7020.186945812808</v>
      </c>
      <c r="AA38" s="50">
        <f>+AA22-AA36</f>
        <v>-33762968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51017000</v>
      </c>
      <c r="F39" s="8">
        <v>51017000</v>
      </c>
      <c r="G39" s="8">
        <v>20115000</v>
      </c>
      <c r="H39" s="8">
        <v>1000000</v>
      </c>
      <c r="I39" s="8">
        <v>0</v>
      </c>
      <c r="J39" s="8">
        <v>21115000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21115000</v>
      </c>
      <c r="X39" s="8">
        <v>11748000</v>
      </c>
      <c r="Y39" s="8">
        <v>9367000</v>
      </c>
      <c r="Z39" s="2">
        <v>79.73</v>
      </c>
      <c r="AA39" s="6">
        <v>51017000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17254032</v>
      </c>
      <c r="F42" s="61">
        <f t="shared" si="3"/>
        <v>17254032</v>
      </c>
      <c r="G42" s="61">
        <f t="shared" si="3"/>
        <v>75513790</v>
      </c>
      <c r="H42" s="61">
        <f t="shared" si="3"/>
        <v>-14555506</v>
      </c>
      <c r="I42" s="61">
        <f t="shared" si="3"/>
        <v>-10935325</v>
      </c>
      <c r="J42" s="61">
        <f t="shared" si="3"/>
        <v>50022959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50022959</v>
      </c>
      <c r="X42" s="61">
        <f t="shared" si="3"/>
        <v>12154000</v>
      </c>
      <c r="Y42" s="61">
        <f t="shared" si="3"/>
        <v>37868959</v>
      </c>
      <c r="Z42" s="62">
        <f>+IF(X42&lt;&gt;0,+(Y42/X42)*100,0)</f>
        <v>311.57609840381764</v>
      </c>
      <c r="AA42" s="59">
        <f>SUM(AA38:AA41)</f>
        <v>17254032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17254032</v>
      </c>
      <c r="F44" s="69">
        <f t="shared" si="4"/>
        <v>17254032</v>
      </c>
      <c r="G44" s="69">
        <f t="shared" si="4"/>
        <v>75513790</v>
      </c>
      <c r="H44" s="69">
        <f t="shared" si="4"/>
        <v>-14555506</v>
      </c>
      <c r="I44" s="69">
        <f t="shared" si="4"/>
        <v>-10935325</v>
      </c>
      <c r="J44" s="69">
        <f t="shared" si="4"/>
        <v>50022959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50022959</v>
      </c>
      <c r="X44" s="69">
        <f t="shared" si="4"/>
        <v>12154000</v>
      </c>
      <c r="Y44" s="69">
        <f t="shared" si="4"/>
        <v>37868959</v>
      </c>
      <c r="Z44" s="70">
        <f>+IF(X44&lt;&gt;0,+(Y44/X44)*100,0)</f>
        <v>311.57609840381764</v>
      </c>
      <c r="AA44" s="67">
        <f>+AA42-AA43</f>
        <v>17254032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17254032</v>
      </c>
      <c r="F46" s="61">
        <f t="shared" si="5"/>
        <v>17254032</v>
      </c>
      <c r="G46" s="61">
        <f t="shared" si="5"/>
        <v>75513790</v>
      </c>
      <c r="H46" s="61">
        <f t="shared" si="5"/>
        <v>-14555506</v>
      </c>
      <c r="I46" s="61">
        <f t="shared" si="5"/>
        <v>-10935325</v>
      </c>
      <c r="J46" s="61">
        <f t="shared" si="5"/>
        <v>50022959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50022959</v>
      </c>
      <c r="X46" s="61">
        <f t="shared" si="5"/>
        <v>12154000</v>
      </c>
      <c r="Y46" s="61">
        <f t="shared" si="5"/>
        <v>37868959</v>
      </c>
      <c r="Z46" s="62">
        <f>+IF(X46&lt;&gt;0,+(Y46/X46)*100,0)</f>
        <v>311.57609840381764</v>
      </c>
      <c r="AA46" s="59">
        <f>SUM(AA44:AA45)</f>
        <v>17254032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17254032</v>
      </c>
      <c r="F48" s="77">
        <f t="shared" si="6"/>
        <v>17254032</v>
      </c>
      <c r="G48" s="77">
        <f t="shared" si="6"/>
        <v>75513790</v>
      </c>
      <c r="H48" s="78">
        <f t="shared" si="6"/>
        <v>-14555506</v>
      </c>
      <c r="I48" s="78">
        <f t="shared" si="6"/>
        <v>-10935325</v>
      </c>
      <c r="J48" s="78">
        <f t="shared" si="6"/>
        <v>50022959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50022959</v>
      </c>
      <c r="X48" s="78">
        <f t="shared" si="6"/>
        <v>12154000</v>
      </c>
      <c r="Y48" s="78">
        <f t="shared" si="6"/>
        <v>37868959</v>
      </c>
      <c r="Z48" s="79">
        <f>+IF(X48&lt;&gt;0,+(Y48/X48)*100,0)</f>
        <v>311.57609840381764</v>
      </c>
      <c r="AA48" s="80">
        <f>SUM(AA46:AA47)</f>
        <v>17254032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13151617</v>
      </c>
      <c r="D5" s="6">
        <v>0</v>
      </c>
      <c r="E5" s="7">
        <v>13261000</v>
      </c>
      <c r="F5" s="8">
        <v>13261000</v>
      </c>
      <c r="G5" s="8">
        <v>4778352</v>
      </c>
      <c r="H5" s="8">
        <v>838802</v>
      </c>
      <c r="I5" s="8">
        <v>839537</v>
      </c>
      <c r="J5" s="8">
        <v>6456691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6456691</v>
      </c>
      <c r="X5" s="8">
        <v>3315249</v>
      </c>
      <c r="Y5" s="8">
        <v>3141442</v>
      </c>
      <c r="Z5" s="2">
        <v>94.76</v>
      </c>
      <c r="AA5" s="6">
        <v>13261000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49470243</v>
      </c>
      <c r="D7" s="6">
        <v>0</v>
      </c>
      <c r="E7" s="7">
        <v>48448000</v>
      </c>
      <c r="F7" s="8">
        <v>48448000</v>
      </c>
      <c r="G7" s="8">
        <v>3952449</v>
      </c>
      <c r="H7" s="8">
        <v>3189543</v>
      </c>
      <c r="I7" s="8">
        <v>4346371</v>
      </c>
      <c r="J7" s="8">
        <v>11488363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11488363</v>
      </c>
      <c r="X7" s="8">
        <v>11124000</v>
      </c>
      <c r="Y7" s="8">
        <v>364363</v>
      </c>
      <c r="Z7" s="2">
        <v>3.28</v>
      </c>
      <c r="AA7" s="6">
        <v>48448000</v>
      </c>
    </row>
    <row r="8" spans="1:27" ht="13.5">
      <c r="A8" s="29" t="s">
        <v>35</v>
      </c>
      <c r="B8" s="28"/>
      <c r="C8" s="6">
        <v>32736253</v>
      </c>
      <c r="D8" s="6">
        <v>0</v>
      </c>
      <c r="E8" s="7">
        <v>29592000</v>
      </c>
      <c r="F8" s="8">
        <v>29592000</v>
      </c>
      <c r="G8" s="8">
        <v>-1934432</v>
      </c>
      <c r="H8" s="8">
        <v>1557574</v>
      </c>
      <c r="I8" s="8">
        <v>3128294</v>
      </c>
      <c r="J8" s="8">
        <v>2751436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2751436</v>
      </c>
      <c r="X8" s="8">
        <v>7398000</v>
      </c>
      <c r="Y8" s="8">
        <v>-4646564</v>
      </c>
      <c r="Z8" s="2">
        <v>-62.81</v>
      </c>
      <c r="AA8" s="6">
        <v>29592000</v>
      </c>
    </row>
    <row r="9" spans="1:27" ht="13.5">
      <c r="A9" s="29" t="s">
        <v>36</v>
      </c>
      <c r="B9" s="28"/>
      <c r="C9" s="6">
        <v>27216941</v>
      </c>
      <c r="D9" s="6">
        <v>0</v>
      </c>
      <c r="E9" s="7">
        <v>17304000</v>
      </c>
      <c r="F9" s="8">
        <v>17304000</v>
      </c>
      <c r="G9" s="8">
        <v>2521805</v>
      </c>
      <c r="H9" s="8">
        <v>2522708</v>
      </c>
      <c r="I9" s="8">
        <v>2522279</v>
      </c>
      <c r="J9" s="8">
        <v>7566792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7566792</v>
      </c>
      <c r="X9" s="8">
        <v>4326000</v>
      </c>
      <c r="Y9" s="8">
        <v>3240792</v>
      </c>
      <c r="Z9" s="2">
        <v>74.91</v>
      </c>
      <c r="AA9" s="6">
        <v>17304000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12228000</v>
      </c>
      <c r="F10" s="30">
        <v>12228000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3057000</v>
      </c>
      <c r="Y10" s="30">
        <v>-3057000</v>
      </c>
      <c r="Z10" s="31">
        <v>-100</v>
      </c>
      <c r="AA10" s="32">
        <v>12228000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958938</v>
      </c>
      <c r="D12" s="6">
        <v>0</v>
      </c>
      <c r="E12" s="7">
        <v>1255000</v>
      </c>
      <c r="F12" s="8">
        <v>1255000</v>
      </c>
      <c r="G12" s="8">
        <v>32687</v>
      </c>
      <c r="H12" s="8">
        <v>36451</v>
      </c>
      <c r="I12" s="8">
        <v>48080</v>
      </c>
      <c r="J12" s="8">
        <v>117218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117218</v>
      </c>
      <c r="X12" s="8">
        <v>318000</v>
      </c>
      <c r="Y12" s="8">
        <v>-200782</v>
      </c>
      <c r="Z12" s="2">
        <v>-63.14</v>
      </c>
      <c r="AA12" s="6">
        <v>1255000</v>
      </c>
    </row>
    <row r="13" spans="1:27" ht="13.5">
      <c r="A13" s="27" t="s">
        <v>40</v>
      </c>
      <c r="B13" s="33"/>
      <c r="C13" s="6">
        <v>229241</v>
      </c>
      <c r="D13" s="6">
        <v>0</v>
      </c>
      <c r="E13" s="7">
        <v>23000</v>
      </c>
      <c r="F13" s="8">
        <v>23000</v>
      </c>
      <c r="G13" s="8">
        <v>3832</v>
      </c>
      <c r="H13" s="8">
        <v>0</v>
      </c>
      <c r="I13" s="8">
        <v>0</v>
      </c>
      <c r="J13" s="8">
        <v>3832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3832</v>
      </c>
      <c r="X13" s="8">
        <v>6000</v>
      </c>
      <c r="Y13" s="8">
        <v>-2168</v>
      </c>
      <c r="Z13" s="2">
        <v>-36.13</v>
      </c>
      <c r="AA13" s="6">
        <v>23000</v>
      </c>
    </row>
    <row r="14" spans="1:27" ht="13.5">
      <c r="A14" s="27" t="s">
        <v>41</v>
      </c>
      <c r="B14" s="33"/>
      <c r="C14" s="6">
        <v>19021446</v>
      </c>
      <c r="D14" s="6">
        <v>0</v>
      </c>
      <c r="E14" s="7">
        <v>18191000</v>
      </c>
      <c r="F14" s="8">
        <v>18191000</v>
      </c>
      <c r="G14" s="8">
        <v>1820442</v>
      </c>
      <c r="H14" s="8">
        <v>1814898</v>
      </c>
      <c r="I14" s="8">
        <v>1870714</v>
      </c>
      <c r="J14" s="8">
        <v>5506054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5506054</v>
      </c>
      <c r="X14" s="8">
        <v>4548000</v>
      </c>
      <c r="Y14" s="8">
        <v>958054</v>
      </c>
      <c r="Z14" s="2">
        <v>21.07</v>
      </c>
      <c r="AA14" s="6">
        <v>18191000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2809150</v>
      </c>
      <c r="D16" s="6">
        <v>0</v>
      </c>
      <c r="E16" s="7">
        <v>7802000</v>
      </c>
      <c r="F16" s="8">
        <v>7802000</v>
      </c>
      <c r="G16" s="8">
        <v>0</v>
      </c>
      <c r="H16" s="8">
        <v>26780</v>
      </c>
      <c r="I16" s="8">
        <v>11900</v>
      </c>
      <c r="J16" s="8">
        <v>38680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38680</v>
      </c>
      <c r="X16" s="8">
        <v>1950000</v>
      </c>
      <c r="Y16" s="8">
        <v>-1911320</v>
      </c>
      <c r="Z16" s="2">
        <v>-98.02</v>
      </c>
      <c r="AA16" s="6">
        <v>7802000</v>
      </c>
    </row>
    <row r="17" spans="1:27" ht="13.5">
      <c r="A17" s="27" t="s">
        <v>44</v>
      </c>
      <c r="B17" s="33"/>
      <c r="C17" s="6">
        <v>3600</v>
      </c>
      <c r="D17" s="6">
        <v>0</v>
      </c>
      <c r="E17" s="7">
        <v>3790</v>
      </c>
      <c r="F17" s="8">
        <v>3790</v>
      </c>
      <c r="G17" s="8">
        <v>300</v>
      </c>
      <c r="H17" s="8">
        <v>300</v>
      </c>
      <c r="I17" s="8">
        <v>300</v>
      </c>
      <c r="J17" s="8">
        <v>900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900</v>
      </c>
      <c r="X17" s="8">
        <v>999</v>
      </c>
      <c r="Y17" s="8">
        <v>-99</v>
      </c>
      <c r="Z17" s="2">
        <v>-9.91</v>
      </c>
      <c r="AA17" s="6">
        <v>3790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35553538</v>
      </c>
      <c r="D19" s="6">
        <v>0</v>
      </c>
      <c r="E19" s="7">
        <v>46900528</v>
      </c>
      <c r="F19" s="8">
        <v>46900528</v>
      </c>
      <c r="G19" s="8">
        <v>14544606</v>
      </c>
      <c r="H19" s="8">
        <v>1431394</v>
      </c>
      <c r="I19" s="8">
        <v>527138</v>
      </c>
      <c r="J19" s="8">
        <v>16503138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16503138</v>
      </c>
      <c r="X19" s="8">
        <v>26686000</v>
      </c>
      <c r="Y19" s="8">
        <v>-10182862</v>
      </c>
      <c r="Z19" s="2">
        <v>-38.16</v>
      </c>
      <c r="AA19" s="6">
        <v>46900528</v>
      </c>
    </row>
    <row r="20" spans="1:27" ht="13.5">
      <c r="A20" s="27" t="s">
        <v>47</v>
      </c>
      <c r="B20" s="33"/>
      <c r="C20" s="6">
        <v>4611146</v>
      </c>
      <c r="D20" s="6">
        <v>0</v>
      </c>
      <c r="E20" s="7">
        <v>3898000</v>
      </c>
      <c r="F20" s="30">
        <v>3898000</v>
      </c>
      <c r="G20" s="30">
        <v>82958</v>
      </c>
      <c r="H20" s="30">
        <v>670197</v>
      </c>
      <c r="I20" s="30">
        <v>165587</v>
      </c>
      <c r="J20" s="30">
        <v>918742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918742</v>
      </c>
      <c r="X20" s="30">
        <v>1974000</v>
      </c>
      <c r="Y20" s="30">
        <v>-1055258</v>
      </c>
      <c r="Z20" s="31">
        <v>-53.46</v>
      </c>
      <c r="AA20" s="32">
        <v>3898000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185762113</v>
      </c>
      <c r="D22" s="37">
        <f>SUM(D5:D21)</f>
        <v>0</v>
      </c>
      <c r="E22" s="38">
        <f t="shared" si="0"/>
        <v>198906318</v>
      </c>
      <c r="F22" s="39">
        <f t="shared" si="0"/>
        <v>198906318</v>
      </c>
      <c r="G22" s="39">
        <f t="shared" si="0"/>
        <v>25802999</v>
      </c>
      <c r="H22" s="39">
        <f t="shared" si="0"/>
        <v>12088647</v>
      </c>
      <c r="I22" s="39">
        <f t="shared" si="0"/>
        <v>13460200</v>
      </c>
      <c r="J22" s="39">
        <f t="shared" si="0"/>
        <v>51351846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51351846</v>
      </c>
      <c r="X22" s="39">
        <f t="shared" si="0"/>
        <v>64703248</v>
      </c>
      <c r="Y22" s="39">
        <f t="shared" si="0"/>
        <v>-13351402</v>
      </c>
      <c r="Z22" s="40">
        <f>+IF(X22&lt;&gt;0,+(Y22/X22)*100,0)</f>
        <v>-20.634825009093824</v>
      </c>
      <c r="AA22" s="37">
        <f>SUM(AA5:AA21)</f>
        <v>198906318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39291553</v>
      </c>
      <c r="D25" s="6">
        <v>0</v>
      </c>
      <c r="E25" s="7">
        <v>50866439</v>
      </c>
      <c r="F25" s="8">
        <v>50866439</v>
      </c>
      <c r="G25" s="8">
        <v>3764996</v>
      </c>
      <c r="H25" s="8">
        <v>3888238</v>
      </c>
      <c r="I25" s="8">
        <v>3509543</v>
      </c>
      <c r="J25" s="8">
        <v>11162777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11162777</v>
      </c>
      <c r="X25" s="8">
        <v>13083000</v>
      </c>
      <c r="Y25" s="8">
        <v>-1920223</v>
      </c>
      <c r="Z25" s="2">
        <v>-14.68</v>
      </c>
      <c r="AA25" s="6">
        <v>50866439</v>
      </c>
    </row>
    <row r="26" spans="1:27" ht="13.5">
      <c r="A26" s="29" t="s">
        <v>52</v>
      </c>
      <c r="B26" s="28"/>
      <c r="C26" s="6">
        <v>4467796</v>
      </c>
      <c r="D26" s="6">
        <v>0</v>
      </c>
      <c r="E26" s="7">
        <v>3953246</v>
      </c>
      <c r="F26" s="8">
        <v>3953246</v>
      </c>
      <c r="G26" s="8">
        <v>305545</v>
      </c>
      <c r="H26" s="8">
        <v>305545</v>
      </c>
      <c r="I26" s="8">
        <v>324530</v>
      </c>
      <c r="J26" s="8">
        <v>935620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935620</v>
      </c>
      <c r="X26" s="8">
        <v>987000</v>
      </c>
      <c r="Y26" s="8">
        <v>-51380</v>
      </c>
      <c r="Z26" s="2">
        <v>-5.21</v>
      </c>
      <c r="AA26" s="6">
        <v>3953246</v>
      </c>
    </row>
    <row r="27" spans="1:27" ht="13.5">
      <c r="A27" s="29" t="s">
        <v>53</v>
      </c>
      <c r="B27" s="28"/>
      <c r="C27" s="6">
        <v>35384963</v>
      </c>
      <c r="D27" s="6">
        <v>0</v>
      </c>
      <c r="E27" s="7">
        <v>41415905</v>
      </c>
      <c r="F27" s="8">
        <v>41415905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10353000</v>
      </c>
      <c r="Y27" s="8">
        <v>-10353000</v>
      </c>
      <c r="Z27" s="2">
        <v>-100</v>
      </c>
      <c r="AA27" s="6">
        <v>41415905</v>
      </c>
    </row>
    <row r="28" spans="1:27" ht="13.5">
      <c r="A28" s="29" t="s">
        <v>54</v>
      </c>
      <c r="B28" s="28"/>
      <c r="C28" s="6">
        <v>30706358</v>
      </c>
      <c r="D28" s="6">
        <v>0</v>
      </c>
      <c r="E28" s="7">
        <v>29825976</v>
      </c>
      <c r="F28" s="8">
        <v>29825976</v>
      </c>
      <c r="G28" s="8">
        <v>0</v>
      </c>
      <c r="H28" s="8">
        <v>0</v>
      </c>
      <c r="I28" s="8">
        <v>61794</v>
      </c>
      <c r="J28" s="8">
        <v>61794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61794</v>
      </c>
      <c r="X28" s="8">
        <v>7455000</v>
      </c>
      <c r="Y28" s="8">
        <v>-7393206</v>
      </c>
      <c r="Z28" s="2">
        <v>-99.17</v>
      </c>
      <c r="AA28" s="6">
        <v>29825976</v>
      </c>
    </row>
    <row r="29" spans="1:27" ht="13.5">
      <c r="A29" s="29" t="s">
        <v>55</v>
      </c>
      <c r="B29" s="28"/>
      <c r="C29" s="6">
        <v>174226</v>
      </c>
      <c r="D29" s="6">
        <v>0</v>
      </c>
      <c r="E29" s="7">
        <v>590000</v>
      </c>
      <c r="F29" s="8">
        <v>590000</v>
      </c>
      <c r="G29" s="8">
        <v>0</v>
      </c>
      <c r="H29" s="8">
        <v>0</v>
      </c>
      <c r="I29" s="8">
        <v>19447</v>
      </c>
      <c r="J29" s="8">
        <v>19447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19447</v>
      </c>
      <c r="X29" s="8">
        <v>24000</v>
      </c>
      <c r="Y29" s="8">
        <v>-4553</v>
      </c>
      <c r="Z29" s="2">
        <v>-18.97</v>
      </c>
      <c r="AA29" s="6">
        <v>590000</v>
      </c>
    </row>
    <row r="30" spans="1:27" ht="13.5">
      <c r="A30" s="29" t="s">
        <v>56</v>
      </c>
      <c r="B30" s="28"/>
      <c r="C30" s="6">
        <v>49661319</v>
      </c>
      <c r="D30" s="6">
        <v>0</v>
      </c>
      <c r="E30" s="7">
        <v>54391000</v>
      </c>
      <c r="F30" s="8">
        <v>54391000</v>
      </c>
      <c r="G30" s="8">
        <v>6734629</v>
      </c>
      <c r="H30" s="8">
        <v>7353281</v>
      </c>
      <c r="I30" s="8">
        <v>7276720</v>
      </c>
      <c r="J30" s="8">
        <v>21364630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21364630</v>
      </c>
      <c r="X30" s="8">
        <v>13596000</v>
      </c>
      <c r="Y30" s="8">
        <v>7768630</v>
      </c>
      <c r="Z30" s="2">
        <v>57.14</v>
      </c>
      <c r="AA30" s="6">
        <v>54391000</v>
      </c>
    </row>
    <row r="31" spans="1:27" ht="13.5">
      <c r="A31" s="29" t="s">
        <v>57</v>
      </c>
      <c r="B31" s="28"/>
      <c r="C31" s="6">
        <v>4823727</v>
      </c>
      <c r="D31" s="6">
        <v>0</v>
      </c>
      <c r="E31" s="7">
        <v>1799809</v>
      </c>
      <c r="F31" s="8">
        <v>1799809</v>
      </c>
      <c r="G31" s="8">
        <v>330202</v>
      </c>
      <c r="H31" s="8">
        <v>165514</v>
      </c>
      <c r="I31" s="8">
        <v>885364</v>
      </c>
      <c r="J31" s="8">
        <v>1381080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1381080</v>
      </c>
      <c r="X31" s="8">
        <v>951000</v>
      </c>
      <c r="Y31" s="8">
        <v>430080</v>
      </c>
      <c r="Z31" s="2">
        <v>45.22</v>
      </c>
      <c r="AA31" s="6">
        <v>1799809</v>
      </c>
    </row>
    <row r="32" spans="1:27" ht="13.5">
      <c r="A32" s="29" t="s">
        <v>58</v>
      </c>
      <c r="B32" s="28"/>
      <c r="C32" s="6">
        <v>5398457</v>
      </c>
      <c r="D32" s="6">
        <v>0</v>
      </c>
      <c r="E32" s="7">
        <v>6299800</v>
      </c>
      <c r="F32" s="8">
        <v>6299800</v>
      </c>
      <c r="G32" s="8">
        <v>-93574</v>
      </c>
      <c r="H32" s="8">
        <v>202252</v>
      </c>
      <c r="I32" s="8">
        <v>677169</v>
      </c>
      <c r="J32" s="8">
        <v>785847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785847</v>
      </c>
      <c r="X32" s="8">
        <v>1818000</v>
      </c>
      <c r="Y32" s="8">
        <v>-1032153</v>
      </c>
      <c r="Z32" s="2">
        <v>-56.77</v>
      </c>
      <c r="AA32" s="6">
        <v>6299800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18545500</v>
      </c>
      <c r="F33" s="8">
        <v>18545500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1146000</v>
      </c>
      <c r="Y33" s="8">
        <v>-1146000</v>
      </c>
      <c r="Z33" s="2">
        <v>-100</v>
      </c>
      <c r="AA33" s="6">
        <v>18545500</v>
      </c>
    </row>
    <row r="34" spans="1:27" ht="13.5">
      <c r="A34" s="29" t="s">
        <v>60</v>
      </c>
      <c r="B34" s="28"/>
      <c r="C34" s="6">
        <v>47382389</v>
      </c>
      <c r="D34" s="6">
        <v>0</v>
      </c>
      <c r="E34" s="7">
        <v>34639618</v>
      </c>
      <c r="F34" s="8">
        <v>34639618</v>
      </c>
      <c r="G34" s="8">
        <v>3591527</v>
      </c>
      <c r="H34" s="8">
        <v>1983085</v>
      </c>
      <c r="I34" s="8">
        <v>2989507</v>
      </c>
      <c r="J34" s="8">
        <v>8564119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8564119</v>
      </c>
      <c r="X34" s="8">
        <v>15972000</v>
      </c>
      <c r="Y34" s="8">
        <v>-7407881</v>
      </c>
      <c r="Z34" s="2">
        <v>-46.38</v>
      </c>
      <c r="AA34" s="6">
        <v>34639618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217290788</v>
      </c>
      <c r="D36" s="37">
        <f>SUM(D25:D35)</f>
        <v>0</v>
      </c>
      <c r="E36" s="38">
        <f t="shared" si="1"/>
        <v>242327293</v>
      </c>
      <c r="F36" s="39">
        <f t="shared" si="1"/>
        <v>242327293</v>
      </c>
      <c r="G36" s="39">
        <f t="shared" si="1"/>
        <v>14633325</v>
      </c>
      <c r="H36" s="39">
        <f t="shared" si="1"/>
        <v>13897915</v>
      </c>
      <c r="I36" s="39">
        <f t="shared" si="1"/>
        <v>15744074</v>
      </c>
      <c r="J36" s="39">
        <f t="shared" si="1"/>
        <v>44275314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44275314</v>
      </c>
      <c r="X36" s="39">
        <f t="shared" si="1"/>
        <v>65385000</v>
      </c>
      <c r="Y36" s="39">
        <f t="shared" si="1"/>
        <v>-21109686</v>
      </c>
      <c r="Z36" s="40">
        <f>+IF(X36&lt;&gt;0,+(Y36/X36)*100,0)</f>
        <v>-32.28521220463409</v>
      </c>
      <c r="AA36" s="37">
        <f>SUM(AA25:AA35)</f>
        <v>242327293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-31528675</v>
      </c>
      <c r="D38" s="50">
        <f>+D22-D36</f>
        <v>0</v>
      </c>
      <c r="E38" s="51">
        <f t="shared" si="2"/>
        <v>-43420975</v>
      </c>
      <c r="F38" s="52">
        <f t="shared" si="2"/>
        <v>-43420975</v>
      </c>
      <c r="G38" s="52">
        <f t="shared" si="2"/>
        <v>11169674</v>
      </c>
      <c r="H38" s="52">
        <f t="shared" si="2"/>
        <v>-1809268</v>
      </c>
      <c r="I38" s="52">
        <f t="shared" si="2"/>
        <v>-2283874</v>
      </c>
      <c r="J38" s="52">
        <f t="shared" si="2"/>
        <v>7076532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7076532</v>
      </c>
      <c r="X38" s="52">
        <f>IF(F22=F36,0,X22-X36)</f>
        <v>-681752</v>
      </c>
      <c r="Y38" s="52">
        <f t="shared" si="2"/>
        <v>7758284</v>
      </c>
      <c r="Z38" s="53">
        <f>+IF(X38&lt;&gt;0,+(Y38/X38)*100,0)</f>
        <v>-1137.9921144345744</v>
      </c>
      <c r="AA38" s="50">
        <f>+AA22-AA36</f>
        <v>-43420975</v>
      </c>
    </row>
    <row r="39" spans="1:27" ht="13.5">
      <c r="A39" s="27" t="s">
        <v>64</v>
      </c>
      <c r="B39" s="33"/>
      <c r="C39" s="6">
        <v>16287968</v>
      </c>
      <c r="D39" s="6">
        <v>0</v>
      </c>
      <c r="E39" s="7">
        <v>26604000</v>
      </c>
      <c r="F39" s="8">
        <v>26604000</v>
      </c>
      <c r="G39" s="8">
        <v>4000000</v>
      </c>
      <c r="H39" s="8">
        <v>1000000</v>
      </c>
      <c r="I39" s="8">
        <v>0</v>
      </c>
      <c r="J39" s="8">
        <v>5000000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5000000</v>
      </c>
      <c r="X39" s="8">
        <v>8944000</v>
      </c>
      <c r="Y39" s="8">
        <v>-3944000</v>
      </c>
      <c r="Z39" s="2">
        <v>-44.1</v>
      </c>
      <c r="AA39" s="6">
        <v>26604000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-15240707</v>
      </c>
      <c r="D42" s="59">
        <f>SUM(D38:D41)</f>
        <v>0</v>
      </c>
      <c r="E42" s="60">
        <f t="shared" si="3"/>
        <v>-16816975</v>
      </c>
      <c r="F42" s="61">
        <f t="shared" si="3"/>
        <v>-16816975</v>
      </c>
      <c r="G42" s="61">
        <f t="shared" si="3"/>
        <v>15169674</v>
      </c>
      <c r="H42" s="61">
        <f t="shared" si="3"/>
        <v>-809268</v>
      </c>
      <c r="I42" s="61">
        <f t="shared" si="3"/>
        <v>-2283874</v>
      </c>
      <c r="J42" s="61">
        <f t="shared" si="3"/>
        <v>12076532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12076532</v>
      </c>
      <c r="X42" s="61">
        <f t="shared" si="3"/>
        <v>8262248</v>
      </c>
      <c r="Y42" s="61">
        <f t="shared" si="3"/>
        <v>3814284</v>
      </c>
      <c r="Z42" s="62">
        <f>+IF(X42&lt;&gt;0,+(Y42/X42)*100,0)</f>
        <v>46.16520830650448</v>
      </c>
      <c r="AA42" s="59">
        <f>SUM(AA38:AA41)</f>
        <v>-16816975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-15240707</v>
      </c>
      <c r="D44" s="67">
        <f>+D42-D43</f>
        <v>0</v>
      </c>
      <c r="E44" s="68">
        <f t="shared" si="4"/>
        <v>-16816975</v>
      </c>
      <c r="F44" s="69">
        <f t="shared" si="4"/>
        <v>-16816975</v>
      </c>
      <c r="G44" s="69">
        <f t="shared" si="4"/>
        <v>15169674</v>
      </c>
      <c r="H44" s="69">
        <f t="shared" si="4"/>
        <v>-809268</v>
      </c>
      <c r="I44" s="69">
        <f t="shared" si="4"/>
        <v>-2283874</v>
      </c>
      <c r="J44" s="69">
        <f t="shared" si="4"/>
        <v>12076532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12076532</v>
      </c>
      <c r="X44" s="69">
        <f t="shared" si="4"/>
        <v>8262248</v>
      </c>
      <c r="Y44" s="69">
        <f t="shared" si="4"/>
        <v>3814284</v>
      </c>
      <c r="Z44" s="70">
        <f>+IF(X44&lt;&gt;0,+(Y44/X44)*100,0)</f>
        <v>46.16520830650448</v>
      </c>
      <c r="AA44" s="67">
        <f>+AA42-AA43</f>
        <v>-16816975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-15240707</v>
      </c>
      <c r="D46" s="59">
        <f>SUM(D44:D45)</f>
        <v>0</v>
      </c>
      <c r="E46" s="60">
        <f t="shared" si="5"/>
        <v>-16816975</v>
      </c>
      <c r="F46" s="61">
        <f t="shared" si="5"/>
        <v>-16816975</v>
      </c>
      <c r="G46" s="61">
        <f t="shared" si="5"/>
        <v>15169674</v>
      </c>
      <c r="H46" s="61">
        <f t="shared" si="5"/>
        <v>-809268</v>
      </c>
      <c r="I46" s="61">
        <f t="shared" si="5"/>
        <v>-2283874</v>
      </c>
      <c r="J46" s="61">
        <f t="shared" si="5"/>
        <v>12076532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12076532</v>
      </c>
      <c r="X46" s="61">
        <f t="shared" si="5"/>
        <v>8262248</v>
      </c>
      <c r="Y46" s="61">
        <f t="shared" si="5"/>
        <v>3814284</v>
      </c>
      <c r="Z46" s="62">
        <f>+IF(X46&lt;&gt;0,+(Y46/X46)*100,0)</f>
        <v>46.16520830650448</v>
      </c>
      <c r="AA46" s="59">
        <f>SUM(AA44:AA45)</f>
        <v>-16816975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-15240707</v>
      </c>
      <c r="D48" s="75">
        <f>SUM(D46:D47)</f>
        <v>0</v>
      </c>
      <c r="E48" s="76">
        <f t="shared" si="6"/>
        <v>-16816975</v>
      </c>
      <c r="F48" s="77">
        <f t="shared" si="6"/>
        <v>-16816975</v>
      </c>
      <c r="G48" s="77">
        <f t="shared" si="6"/>
        <v>15169674</v>
      </c>
      <c r="H48" s="78">
        <f t="shared" si="6"/>
        <v>-809268</v>
      </c>
      <c r="I48" s="78">
        <f t="shared" si="6"/>
        <v>-2283874</v>
      </c>
      <c r="J48" s="78">
        <f t="shared" si="6"/>
        <v>12076532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12076532</v>
      </c>
      <c r="X48" s="78">
        <f t="shared" si="6"/>
        <v>8262248</v>
      </c>
      <c r="Y48" s="78">
        <f t="shared" si="6"/>
        <v>3814284</v>
      </c>
      <c r="Z48" s="79">
        <f>+IF(X48&lt;&gt;0,+(Y48/X48)*100,0)</f>
        <v>46.16520830650448</v>
      </c>
      <c r="AA48" s="80">
        <f>SUM(AA46:AA47)</f>
        <v>-16816975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7064000</v>
      </c>
      <c r="F5" s="8">
        <v>7064000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2234448</v>
      </c>
      <c r="Y5" s="8">
        <v>-2234448</v>
      </c>
      <c r="Z5" s="2">
        <v>-100</v>
      </c>
      <c r="AA5" s="6">
        <v>7064000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1250000</v>
      </c>
      <c r="F12" s="8">
        <v>1250000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323000</v>
      </c>
      <c r="Y12" s="8">
        <v>-323000</v>
      </c>
      <c r="Z12" s="2">
        <v>-100</v>
      </c>
      <c r="AA12" s="6">
        <v>1250000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1100000</v>
      </c>
      <c r="F13" s="8">
        <v>1100000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323000</v>
      </c>
      <c r="Y13" s="8">
        <v>-323000</v>
      </c>
      <c r="Z13" s="2">
        <v>-100</v>
      </c>
      <c r="AA13" s="6">
        <v>1100000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91589001</v>
      </c>
      <c r="F19" s="8">
        <v>91589001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27421043</v>
      </c>
      <c r="Y19" s="8">
        <v>-27421043</v>
      </c>
      <c r="Z19" s="2">
        <v>-100</v>
      </c>
      <c r="AA19" s="6">
        <v>91589001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4780000</v>
      </c>
      <c r="F20" s="30">
        <v>4780000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1201454</v>
      </c>
      <c r="Y20" s="30">
        <v>-1201454</v>
      </c>
      <c r="Z20" s="31">
        <v>-100</v>
      </c>
      <c r="AA20" s="32">
        <v>4780000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105783001</v>
      </c>
      <c r="F22" s="39">
        <f t="shared" si="0"/>
        <v>105783001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0</v>
      </c>
      <c r="X22" s="39">
        <f t="shared" si="0"/>
        <v>31502945</v>
      </c>
      <c r="Y22" s="39">
        <f t="shared" si="0"/>
        <v>-31502945</v>
      </c>
      <c r="Z22" s="40">
        <f>+IF(X22&lt;&gt;0,+(Y22/X22)*100,0)</f>
        <v>-100</v>
      </c>
      <c r="AA22" s="37">
        <f>SUM(AA5:AA21)</f>
        <v>105783001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27205000</v>
      </c>
      <c r="F25" s="8">
        <v>27205000</v>
      </c>
      <c r="G25" s="8">
        <v>1490048</v>
      </c>
      <c r="H25" s="8">
        <v>0</v>
      </c>
      <c r="I25" s="8">
        <v>0</v>
      </c>
      <c r="J25" s="8">
        <v>1490048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1490048</v>
      </c>
      <c r="X25" s="8">
        <v>7081999</v>
      </c>
      <c r="Y25" s="8">
        <v>-5591951</v>
      </c>
      <c r="Z25" s="2">
        <v>-78.96</v>
      </c>
      <c r="AA25" s="6">
        <v>27205000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9113624</v>
      </c>
      <c r="F26" s="8">
        <v>9113624</v>
      </c>
      <c r="G26" s="8">
        <v>401567</v>
      </c>
      <c r="H26" s="8">
        <v>0</v>
      </c>
      <c r="I26" s="8">
        <v>0</v>
      </c>
      <c r="J26" s="8">
        <v>401567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401567</v>
      </c>
      <c r="X26" s="8">
        <v>2278500</v>
      </c>
      <c r="Y26" s="8">
        <v>-1876933</v>
      </c>
      <c r="Z26" s="2">
        <v>-82.38</v>
      </c>
      <c r="AA26" s="6">
        <v>9113624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2836000</v>
      </c>
      <c r="F27" s="8">
        <v>2836000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700000</v>
      </c>
      <c r="Y27" s="8">
        <v>-700000</v>
      </c>
      <c r="Z27" s="2">
        <v>-100</v>
      </c>
      <c r="AA27" s="6">
        <v>2836000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21800000</v>
      </c>
      <c r="F28" s="8">
        <v>21800000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7000000</v>
      </c>
      <c r="Y28" s="8">
        <v>-7000000</v>
      </c>
      <c r="Z28" s="2">
        <v>-100</v>
      </c>
      <c r="AA28" s="6">
        <v>21800000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7380000</v>
      </c>
      <c r="F32" s="8">
        <v>7380000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2220999</v>
      </c>
      <c r="Y32" s="8">
        <v>-2220999</v>
      </c>
      <c r="Z32" s="2">
        <v>-100</v>
      </c>
      <c r="AA32" s="6">
        <v>7380000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479567</v>
      </c>
      <c r="H33" s="8">
        <v>0</v>
      </c>
      <c r="I33" s="8">
        <v>0</v>
      </c>
      <c r="J33" s="8">
        <v>479567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479567</v>
      </c>
      <c r="X33" s="8">
        <v>0</v>
      </c>
      <c r="Y33" s="8">
        <v>479567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36746998</v>
      </c>
      <c r="F34" s="8">
        <v>36746998</v>
      </c>
      <c r="G34" s="8">
        <v>2140327</v>
      </c>
      <c r="H34" s="8">
        <v>0</v>
      </c>
      <c r="I34" s="8">
        <v>0</v>
      </c>
      <c r="J34" s="8">
        <v>2140327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2140327</v>
      </c>
      <c r="X34" s="8">
        <v>5530000</v>
      </c>
      <c r="Y34" s="8">
        <v>-3389673</v>
      </c>
      <c r="Z34" s="2">
        <v>-61.3</v>
      </c>
      <c r="AA34" s="6">
        <v>36746998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105081622</v>
      </c>
      <c r="F36" s="39">
        <f t="shared" si="1"/>
        <v>105081622</v>
      </c>
      <c r="G36" s="39">
        <f t="shared" si="1"/>
        <v>4511509</v>
      </c>
      <c r="H36" s="39">
        <f t="shared" si="1"/>
        <v>0</v>
      </c>
      <c r="I36" s="39">
        <f t="shared" si="1"/>
        <v>0</v>
      </c>
      <c r="J36" s="39">
        <f t="shared" si="1"/>
        <v>4511509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4511509</v>
      </c>
      <c r="X36" s="39">
        <f t="shared" si="1"/>
        <v>24811498</v>
      </c>
      <c r="Y36" s="39">
        <f t="shared" si="1"/>
        <v>-20299989</v>
      </c>
      <c r="Z36" s="40">
        <f>+IF(X36&lt;&gt;0,+(Y36/X36)*100,0)</f>
        <v>-81.81686168243449</v>
      </c>
      <c r="AA36" s="37">
        <f>SUM(AA25:AA35)</f>
        <v>105081622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701379</v>
      </c>
      <c r="F38" s="52">
        <f t="shared" si="2"/>
        <v>701379</v>
      </c>
      <c r="G38" s="52">
        <f t="shared" si="2"/>
        <v>-4511509</v>
      </c>
      <c r="H38" s="52">
        <f t="shared" si="2"/>
        <v>0</v>
      </c>
      <c r="I38" s="52">
        <f t="shared" si="2"/>
        <v>0</v>
      </c>
      <c r="J38" s="52">
        <f t="shared" si="2"/>
        <v>-4511509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-4511509</v>
      </c>
      <c r="X38" s="52">
        <f>IF(F22=F36,0,X22-X36)</f>
        <v>6691447</v>
      </c>
      <c r="Y38" s="52">
        <f t="shared" si="2"/>
        <v>-11202956</v>
      </c>
      <c r="Z38" s="53">
        <f>+IF(X38&lt;&gt;0,+(Y38/X38)*100,0)</f>
        <v>-167.42202396581786</v>
      </c>
      <c r="AA38" s="50">
        <f>+AA22-AA36</f>
        <v>701379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701379</v>
      </c>
      <c r="F42" s="61">
        <f t="shared" si="3"/>
        <v>701379</v>
      </c>
      <c r="G42" s="61">
        <f t="shared" si="3"/>
        <v>-4511509</v>
      </c>
      <c r="H42" s="61">
        <f t="shared" si="3"/>
        <v>0</v>
      </c>
      <c r="I42" s="61">
        <f t="shared" si="3"/>
        <v>0</v>
      </c>
      <c r="J42" s="61">
        <f t="shared" si="3"/>
        <v>-4511509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-4511509</v>
      </c>
      <c r="X42" s="61">
        <f t="shared" si="3"/>
        <v>6691447</v>
      </c>
      <c r="Y42" s="61">
        <f t="shared" si="3"/>
        <v>-11202956</v>
      </c>
      <c r="Z42" s="62">
        <f>+IF(X42&lt;&gt;0,+(Y42/X42)*100,0)</f>
        <v>-167.42202396581786</v>
      </c>
      <c r="AA42" s="59">
        <f>SUM(AA38:AA41)</f>
        <v>701379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701379</v>
      </c>
      <c r="F44" s="69">
        <f t="shared" si="4"/>
        <v>701379</v>
      </c>
      <c r="G44" s="69">
        <f t="shared" si="4"/>
        <v>-4511509</v>
      </c>
      <c r="H44" s="69">
        <f t="shared" si="4"/>
        <v>0</v>
      </c>
      <c r="I44" s="69">
        <f t="shared" si="4"/>
        <v>0</v>
      </c>
      <c r="J44" s="69">
        <f t="shared" si="4"/>
        <v>-4511509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-4511509</v>
      </c>
      <c r="X44" s="69">
        <f t="shared" si="4"/>
        <v>6691447</v>
      </c>
      <c r="Y44" s="69">
        <f t="shared" si="4"/>
        <v>-11202956</v>
      </c>
      <c r="Z44" s="70">
        <f>+IF(X44&lt;&gt;0,+(Y44/X44)*100,0)</f>
        <v>-167.42202396581786</v>
      </c>
      <c r="AA44" s="67">
        <f>+AA42-AA43</f>
        <v>701379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701379</v>
      </c>
      <c r="F46" s="61">
        <f t="shared" si="5"/>
        <v>701379</v>
      </c>
      <c r="G46" s="61">
        <f t="shared" si="5"/>
        <v>-4511509</v>
      </c>
      <c r="H46" s="61">
        <f t="shared" si="5"/>
        <v>0</v>
      </c>
      <c r="I46" s="61">
        <f t="shared" si="5"/>
        <v>0</v>
      </c>
      <c r="J46" s="61">
        <f t="shared" si="5"/>
        <v>-4511509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-4511509</v>
      </c>
      <c r="X46" s="61">
        <f t="shared" si="5"/>
        <v>6691447</v>
      </c>
      <c r="Y46" s="61">
        <f t="shared" si="5"/>
        <v>-11202956</v>
      </c>
      <c r="Z46" s="62">
        <f>+IF(X46&lt;&gt;0,+(Y46/X46)*100,0)</f>
        <v>-167.42202396581786</v>
      </c>
      <c r="AA46" s="59">
        <f>SUM(AA44:AA45)</f>
        <v>701379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701379</v>
      </c>
      <c r="F48" s="77">
        <f t="shared" si="6"/>
        <v>701379</v>
      </c>
      <c r="G48" s="77">
        <f t="shared" si="6"/>
        <v>-4511509</v>
      </c>
      <c r="H48" s="78">
        <f t="shared" si="6"/>
        <v>0</v>
      </c>
      <c r="I48" s="78">
        <f t="shared" si="6"/>
        <v>0</v>
      </c>
      <c r="J48" s="78">
        <f t="shared" si="6"/>
        <v>-4511509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-4511509</v>
      </c>
      <c r="X48" s="78">
        <f t="shared" si="6"/>
        <v>6691447</v>
      </c>
      <c r="Y48" s="78">
        <f t="shared" si="6"/>
        <v>-11202956</v>
      </c>
      <c r="Z48" s="79">
        <f>+IF(X48&lt;&gt;0,+(Y48/X48)*100,0)</f>
        <v>-167.42202396581786</v>
      </c>
      <c r="AA48" s="80">
        <f>SUM(AA46:AA47)</f>
        <v>701379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3512560</v>
      </c>
      <c r="F13" s="8">
        <v>3512560</v>
      </c>
      <c r="G13" s="8">
        <v>57276</v>
      </c>
      <c r="H13" s="8">
        <v>57276</v>
      </c>
      <c r="I13" s="8">
        <v>0</v>
      </c>
      <c r="J13" s="8">
        <v>114552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114552</v>
      </c>
      <c r="X13" s="8">
        <v>878139</v>
      </c>
      <c r="Y13" s="8">
        <v>-763587</v>
      </c>
      <c r="Z13" s="2">
        <v>-86.96</v>
      </c>
      <c r="AA13" s="6">
        <v>3512560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234849699</v>
      </c>
      <c r="F19" s="8">
        <v>234849699</v>
      </c>
      <c r="G19" s="8">
        <v>88457995</v>
      </c>
      <c r="H19" s="8">
        <v>88457995</v>
      </c>
      <c r="I19" s="8">
        <v>0</v>
      </c>
      <c r="J19" s="8">
        <v>176915990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176915990</v>
      </c>
      <c r="X19" s="8">
        <v>74491667</v>
      </c>
      <c r="Y19" s="8">
        <v>102424323</v>
      </c>
      <c r="Z19" s="2">
        <v>137.5</v>
      </c>
      <c r="AA19" s="6">
        <v>234849699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27927000</v>
      </c>
      <c r="F20" s="30">
        <v>27927000</v>
      </c>
      <c r="G20" s="30">
        <v>3165</v>
      </c>
      <c r="H20" s="30">
        <v>3165</v>
      </c>
      <c r="I20" s="30">
        <v>0</v>
      </c>
      <c r="J20" s="30">
        <v>6330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6330</v>
      </c>
      <c r="X20" s="30">
        <v>23763000</v>
      </c>
      <c r="Y20" s="30">
        <v>-23756670</v>
      </c>
      <c r="Z20" s="31">
        <v>-99.97</v>
      </c>
      <c r="AA20" s="32">
        <v>27927000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266289259</v>
      </c>
      <c r="F22" s="39">
        <f t="shared" si="0"/>
        <v>266289259</v>
      </c>
      <c r="G22" s="39">
        <f t="shared" si="0"/>
        <v>88518436</v>
      </c>
      <c r="H22" s="39">
        <f t="shared" si="0"/>
        <v>88518436</v>
      </c>
      <c r="I22" s="39">
        <f t="shared" si="0"/>
        <v>0</v>
      </c>
      <c r="J22" s="39">
        <f t="shared" si="0"/>
        <v>177036872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177036872</v>
      </c>
      <c r="X22" s="39">
        <f t="shared" si="0"/>
        <v>99132806</v>
      </c>
      <c r="Y22" s="39">
        <f t="shared" si="0"/>
        <v>77904066</v>
      </c>
      <c r="Z22" s="40">
        <f>+IF(X22&lt;&gt;0,+(Y22/X22)*100,0)</f>
        <v>78.5855552197322</v>
      </c>
      <c r="AA22" s="37">
        <f>SUM(AA5:AA21)</f>
        <v>266289259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89505338</v>
      </c>
      <c r="F25" s="8">
        <v>89505338</v>
      </c>
      <c r="G25" s="8">
        <v>7294260</v>
      </c>
      <c r="H25" s="8">
        <v>7294260</v>
      </c>
      <c r="I25" s="8">
        <v>0</v>
      </c>
      <c r="J25" s="8">
        <v>14588520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14588520</v>
      </c>
      <c r="X25" s="8">
        <v>20733054</v>
      </c>
      <c r="Y25" s="8">
        <v>-6144534</v>
      </c>
      <c r="Z25" s="2">
        <v>-29.64</v>
      </c>
      <c r="AA25" s="6">
        <v>89505338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5763342</v>
      </c>
      <c r="F26" s="8">
        <v>5763342</v>
      </c>
      <c r="G26" s="8">
        <v>450004</v>
      </c>
      <c r="H26" s="8">
        <v>450004</v>
      </c>
      <c r="I26" s="8">
        <v>0</v>
      </c>
      <c r="J26" s="8">
        <v>900008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900008</v>
      </c>
      <c r="X26" s="8">
        <v>1440858</v>
      </c>
      <c r="Y26" s="8">
        <v>-540850</v>
      </c>
      <c r="Z26" s="2">
        <v>-37.54</v>
      </c>
      <c r="AA26" s="6">
        <v>5763342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3460733</v>
      </c>
      <c r="F28" s="8">
        <v>3460733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865182</v>
      </c>
      <c r="Y28" s="8">
        <v>-865182</v>
      </c>
      <c r="Z28" s="2">
        <v>-100</v>
      </c>
      <c r="AA28" s="6">
        <v>3460733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26523</v>
      </c>
      <c r="Y29" s="8">
        <v>-26523</v>
      </c>
      <c r="Z29" s="2">
        <v>-100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64007000</v>
      </c>
      <c r="F30" s="8">
        <v>64007000</v>
      </c>
      <c r="G30" s="8">
        <v>17121</v>
      </c>
      <c r="H30" s="8">
        <v>17121</v>
      </c>
      <c r="I30" s="8">
        <v>0</v>
      </c>
      <c r="J30" s="8">
        <v>34242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34242</v>
      </c>
      <c r="X30" s="8">
        <v>16001751</v>
      </c>
      <c r="Y30" s="8">
        <v>-15967509</v>
      </c>
      <c r="Z30" s="2">
        <v>-99.79</v>
      </c>
      <c r="AA30" s="6">
        <v>64007000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1570400</v>
      </c>
      <c r="F31" s="8">
        <v>1570400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392499</v>
      </c>
      <c r="Y31" s="8">
        <v>-392499</v>
      </c>
      <c r="Z31" s="2">
        <v>-100</v>
      </c>
      <c r="AA31" s="6">
        <v>1570400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15429459</v>
      </c>
      <c r="F32" s="8">
        <v>15429459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3857364</v>
      </c>
      <c r="Y32" s="8">
        <v>-3857364</v>
      </c>
      <c r="Z32" s="2">
        <v>-100</v>
      </c>
      <c r="AA32" s="6">
        <v>15429459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46027000</v>
      </c>
      <c r="F33" s="8">
        <v>46027000</v>
      </c>
      <c r="G33" s="8">
        <v>6000000</v>
      </c>
      <c r="H33" s="8">
        <v>6000000</v>
      </c>
      <c r="I33" s="8">
        <v>0</v>
      </c>
      <c r="J33" s="8">
        <v>12000000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12000000</v>
      </c>
      <c r="X33" s="8">
        <v>13265250</v>
      </c>
      <c r="Y33" s="8">
        <v>-1265250</v>
      </c>
      <c r="Z33" s="2">
        <v>-9.54</v>
      </c>
      <c r="AA33" s="6">
        <v>46027000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24770670</v>
      </c>
      <c r="F34" s="8">
        <v>24770670</v>
      </c>
      <c r="G34" s="8">
        <v>1294625</v>
      </c>
      <c r="H34" s="8">
        <v>1294625</v>
      </c>
      <c r="I34" s="8">
        <v>0</v>
      </c>
      <c r="J34" s="8">
        <v>2589250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2589250</v>
      </c>
      <c r="X34" s="8">
        <v>5437167</v>
      </c>
      <c r="Y34" s="8">
        <v>-2847917</v>
      </c>
      <c r="Z34" s="2">
        <v>-52.38</v>
      </c>
      <c r="AA34" s="6">
        <v>24770670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250533942</v>
      </c>
      <c r="F36" s="39">
        <f t="shared" si="1"/>
        <v>250533942</v>
      </c>
      <c r="G36" s="39">
        <f t="shared" si="1"/>
        <v>15056010</v>
      </c>
      <c r="H36" s="39">
        <f t="shared" si="1"/>
        <v>15056010</v>
      </c>
      <c r="I36" s="39">
        <f t="shared" si="1"/>
        <v>0</v>
      </c>
      <c r="J36" s="39">
        <f t="shared" si="1"/>
        <v>30112020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30112020</v>
      </c>
      <c r="X36" s="39">
        <f t="shared" si="1"/>
        <v>62019648</v>
      </c>
      <c r="Y36" s="39">
        <f t="shared" si="1"/>
        <v>-31907628</v>
      </c>
      <c r="Z36" s="40">
        <f>+IF(X36&lt;&gt;0,+(Y36/X36)*100,0)</f>
        <v>-51.447612214761364</v>
      </c>
      <c r="AA36" s="37">
        <f>SUM(AA25:AA35)</f>
        <v>250533942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15755317</v>
      </c>
      <c r="F38" s="52">
        <f t="shared" si="2"/>
        <v>15755317</v>
      </c>
      <c r="G38" s="52">
        <f t="shared" si="2"/>
        <v>73462426</v>
      </c>
      <c r="H38" s="52">
        <f t="shared" si="2"/>
        <v>73462426</v>
      </c>
      <c r="I38" s="52">
        <f t="shared" si="2"/>
        <v>0</v>
      </c>
      <c r="J38" s="52">
        <f t="shared" si="2"/>
        <v>146924852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146924852</v>
      </c>
      <c r="X38" s="52">
        <f>IF(F22=F36,0,X22-X36)</f>
        <v>37113158</v>
      </c>
      <c r="Y38" s="52">
        <f t="shared" si="2"/>
        <v>109811694</v>
      </c>
      <c r="Z38" s="53">
        <f>+IF(X38&lt;&gt;0,+(Y38/X38)*100,0)</f>
        <v>295.8834545958067</v>
      </c>
      <c r="AA38" s="50">
        <f>+AA22-AA36</f>
        <v>15755317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188833550</v>
      </c>
      <c r="F39" s="8">
        <v>188833550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40761006</v>
      </c>
      <c r="Y39" s="8">
        <v>-40761006</v>
      </c>
      <c r="Z39" s="2">
        <v>-100</v>
      </c>
      <c r="AA39" s="6">
        <v>188833550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-77874164</v>
      </c>
      <c r="Y40" s="30">
        <v>77874164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-204145350</v>
      </c>
      <c r="F41" s="8">
        <v>-204145350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-204145350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443517</v>
      </c>
      <c r="F42" s="61">
        <f t="shared" si="3"/>
        <v>443517</v>
      </c>
      <c r="G42" s="61">
        <f t="shared" si="3"/>
        <v>73462426</v>
      </c>
      <c r="H42" s="61">
        <f t="shared" si="3"/>
        <v>73462426</v>
      </c>
      <c r="I42" s="61">
        <f t="shared" si="3"/>
        <v>0</v>
      </c>
      <c r="J42" s="61">
        <f t="shared" si="3"/>
        <v>146924852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146924852</v>
      </c>
      <c r="X42" s="61">
        <f t="shared" si="3"/>
        <v>0</v>
      </c>
      <c r="Y42" s="61">
        <f t="shared" si="3"/>
        <v>146924852</v>
      </c>
      <c r="Z42" s="62">
        <f>+IF(X42&lt;&gt;0,+(Y42/X42)*100,0)</f>
        <v>0</v>
      </c>
      <c r="AA42" s="59">
        <f>SUM(AA38:AA41)</f>
        <v>443517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443517</v>
      </c>
      <c r="F44" s="69">
        <f t="shared" si="4"/>
        <v>443517</v>
      </c>
      <c r="G44" s="69">
        <f t="shared" si="4"/>
        <v>73462426</v>
      </c>
      <c r="H44" s="69">
        <f t="shared" si="4"/>
        <v>73462426</v>
      </c>
      <c r="I44" s="69">
        <f t="shared" si="4"/>
        <v>0</v>
      </c>
      <c r="J44" s="69">
        <f t="shared" si="4"/>
        <v>146924852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146924852</v>
      </c>
      <c r="X44" s="69">
        <f t="shared" si="4"/>
        <v>0</v>
      </c>
      <c r="Y44" s="69">
        <f t="shared" si="4"/>
        <v>146924852</v>
      </c>
      <c r="Z44" s="70">
        <f>+IF(X44&lt;&gt;0,+(Y44/X44)*100,0)</f>
        <v>0</v>
      </c>
      <c r="AA44" s="67">
        <f>+AA42-AA43</f>
        <v>443517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443517</v>
      </c>
      <c r="F46" s="61">
        <f t="shared" si="5"/>
        <v>443517</v>
      </c>
      <c r="G46" s="61">
        <f t="shared" si="5"/>
        <v>73462426</v>
      </c>
      <c r="H46" s="61">
        <f t="shared" si="5"/>
        <v>73462426</v>
      </c>
      <c r="I46" s="61">
        <f t="shared" si="5"/>
        <v>0</v>
      </c>
      <c r="J46" s="61">
        <f t="shared" si="5"/>
        <v>146924852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146924852</v>
      </c>
      <c r="X46" s="61">
        <f t="shared" si="5"/>
        <v>0</v>
      </c>
      <c r="Y46" s="61">
        <f t="shared" si="5"/>
        <v>146924852</v>
      </c>
      <c r="Z46" s="62">
        <f>+IF(X46&lt;&gt;0,+(Y46/X46)*100,0)</f>
        <v>0</v>
      </c>
      <c r="AA46" s="59">
        <f>SUM(AA44:AA45)</f>
        <v>443517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443517</v>
      </c>
      <c r="F48" s="77">
        <f t="shared" si="6"/>
        <v>443517</v>
      </c>
      <c r="G48" s="77">
        <f t="shared" si="6"/>
        <v>73462426</v>
      </c>
      <c r="H48" s="78">
        <f t="shared" si="6"/>
        <v>73462426</v>
      </c>
      <c r="I48" s="78">
        <f t="shared" si="6"/>
        <v>0</v>
      </c>
      <c r="J48" s="78">
        <f t="shared" si="6"/>
        <v>146924852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146924852</v>
      </c>
      <c r="X48" s="78">
        <f t="shared" si="6"/>
        <v>0</v>
      </c>
      <c r="Y48" s="78">
        <f t="shared" si="6"/>
        <v>146924852</v>
      </c>
      <c r="Z48" s="79">
        <f>+IF(X48&lt;&gt;0,+(Y48/X48)*100,0)</f>
        <v>0</v>
      </c>
      <c r="AA48" s="80">
        <f>SUM(AA46:AA47)</f>
        <v>443517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5458424</v>
      </c>
      <c r="D5" s="6">
        <v>0</v>
      </c>
      <c r="E5" s="7">
        <v>8755960</v>
      </c>
      <c r="F5" s="8">
        <v>8755960</v>
      </c>
      <c r="G5" s="8">
        <v>517985</v>
      </c>
      <c r="H5" s="8">
        <v>831523</v>
      </c>
      <c r="I5" s="8">
        <v>817773</v>
      </c>
      <c r="J5" s="8">
        <v>2167281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2167281</v>
      </c>
      <c r="X5" s="8">
        <v>2190000</v>
      </c>
      <c r="Y5" s="8">
        <v>-22719</v>
      </c>
      <c r="Z5" s="2">
        <v>-1.04</v>
      </c>
      <c r="AA5" s="6">
        <v>8755960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34457972</v>
      </c>
      <c r="D7" s="6">
        <v>0</v>
      </c>
      <c r="E7" s="7">
        <v>44981839</v>
      </c>
      <c r="F7" s="8">
        <v>44981839</v>
      </c>
      <c r="G7" s="8">
        <v>2931822</v>
      </c>
      <c r="H7" s="8">
        <v>2849971</v>
      </c>
      <c r="I7" s="8">
        <v>2882859</v>
      </c>
      <c r="J7" s="8">
        <v>8664652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8664652</v>
      </c>
      <c r="X7" s="8">
        <v>11247000</v>
      </c>
      <c r="Y7" s="8">
        <v>-2582348</v>
      </c>
      <c r="Z7" s="2">
        <v>-22.96</v>
      </c>
      <c r="AA7" s="6">
        <v>44981839</v>
      </c>
    </row>
    <row r="8" spans="1:27" ht="13.5">
      <c r="A8" s="29" t="s">
        <v>35</v>
      </c>
      <c r="B8" s="28"/>
      <c r="C8" s="6">
        <v>2367876</v>
      </c>
      <c r="D8" s="6">
        <v>0</v>
      </c>
      <c r="E8" s="7">
        <v>4218220</v>
      </c>
      <c r="F8" s="8">
        <v>4218220</v>
      </c>
      <c r="G8" s="8">
        <v>197113</v>
      </c>
      <c r="H8" s="8">
        <v>219481</v>
      </c>
      <c r="I8" s="8">
        <v>224685</v>
      </c>
      <c r="J8" s="8">
        <v>641279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641279</v>
      </c>
      <c r="X8" s="8">
        <v>1056000</v>
      </c>
      <c r="Y8" s="8">
        <v>-414721</v>
      </c>
      <c r="Z8" s="2">
        <v>-39.27</v>
      </c>
      <c r="AA8" s="6">
        <v>4218220</v>
      </c>
    </row>
    <row r="9" spans="1:27" ht="13.5">
      <c r="A9" s="29" t="s">
        <v>36</v>
      </c>
      <c r="B9" s="28"/>
      <c r="C9" s="6">
        <v>4312744</v>
      </c>
      <c r="D9" s="6">
        <v>0</v>
      </c>
      <c r="E9" s="7">
        <v>6437850</v>
      </c>
      <c r="F9" s="8">
        <v>6437850</v>
      </c>
      <c r="G9" s="8">
        <v>485489</v>
      </c>
      <c r="H9" s="8">
        <v>484212</v>
      </c>
      <c r="I9" s="8">
        <v>484000</v>
      </c>
      <c r="J9" s="8">
        <v>1453701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1453701</v>
      </c>
      <c r="X9" s="8">
        <v>1059000</v>
      </c>
      <c r="Y9" s="8">
        <v>394701</v>
      </c>
      <c r="Z9" s="2">
        <v>37.27</v>
      </c>
      <c r="AA9" s="6">
        <v>6437850</v>
      </c>
    </row>
    <row r="10" spans="1:27" ht="13.5">
      <c r="A10" s="29" t="s">
        <v>37</v>
      </c>
      <c r="B10" s="28"/>
      <c r="C10" s="6">
        <v>2720636</v>
      </c>
      <c r="D10" s="6">
        <v>0</v>
      </c>
      <c r="E10" s="7">
        <v>4235440</v>
      </c>
      <c r="F10" s="30">
        <v>4235440</v>
      </c>
      <c r="G10" s="30">
        <v>318009</v>
      </c>
      <c r="H10" s="30">
        <v>317844</v>
      </c>
      <c r="I10" s="30">
        <v>317988</v>
      </c>
      <c r="J10" s="30">
        <v>953841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953841</v>
      </c>
      <c r="X10" s="30">
        <v>0</v>
      </c>
      <c r="Y10" s="30">
        <v>953841</v>
      </c>
      <c r="Z10" s="31">
        <v>0</v>
      </c>
      <c r="AA10" s="32">
        <v>4235440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100542</v>
      </c>
      <c r="D12" s="6">
        <v>0</v>
      </c>
      <c r="E12" s="7">
        <v>82320</v>
      </c>
      <c r="F12" s="8">
        <v>82320</v>
      </c>
      <c r="G12" s="8">
        <v>2638</v>
      </c>
      <c r="H12" s="8">
        <v>18133</v>
      </c>
      <c r="I12" s="8">
        <v>6521</v>
      </c>
      <c r="J12" s="8">
        <v>27292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27292</v>
      </c>
      <c r="X12" s="8">
        <v>21000</v>
      </c>
      <c r="Y12" s="8">
        <v>6292</v>
      </c>
      <c r="Z12" s="2">
        <v>29.96</v>
      </c>
      <c r="AA12" s="6">
        <v>82320</v>
      </c>
    </row>
    <row r="13" spans="1:27" ht="13.5">
      <c r="A13" s="27" t="s">
        <v>40</v>
      </c>
      <c r="B13" s="33"/>
      <c r="C13" s="6">
        <v>687060</v>
      </c>
      <c r="D13" s="6">
        <v>0</v>
      </c>
      <c r="E13" s="7">
        <v>355770</v>
      </c>
      <c r="F13" s="8">
        <v>355770</v>
      </c>
      <c r="G13" s="8">
        <v>59777</v>
      </c>
      <c r="H13" s="8">
        <v>37357</v>
      </c>
      <c r="I13" s="8">
        <v>305816</v>
      </c>
      <c r="J13" s="8">
        <v>402950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402950</v>
      </c>
      <c r="X13" s="8">
        <v>90000</v>
      </c>
      <c r="Y13" s="8">
        <v>312950</v>
      </c>
      <c r="Z13" s="2">
        <v>347.72</v>
      </c>
      <c r="AA13" s="6">
        <v>355770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5817636</v>
      </c>
      <c r="D16" s="6">
        <v>0</v>
      </c>
      <c r="E16" s="7">
        <v>5280110</v>
      </c>
      <c r="F16" s="8">
        <v>5280110</v>
      </c>
      <c r="G16" s="8">
        <v>556232</v>
      </c>
      <c r="H16" s="8">
        <v>358750</v>
      </c>
      <c r="I16" s="8">
        <v>389650</v>
      </c>
      <c r="J16" s="8">
        <v>1304632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1304632</v>
      </c>
      <c r="X16" s="8">
        <v>1320000</v>
      </c>
      <c r="Y16" s="8">
        <v>-15368</v>
      </c>
      <c r="Z16" s="2">
        <v>-1.16</v>
      </c>
      <c r="AA16" s="6">
        <v>5280110</v>
      </c>
    </row>
    <row r="17" spans="1:27" ht="13.5">
      <c r="A17" s="27" t="s">
        <v>44</v>
      </c>
      <c r="B17" s="33"/>
      <c r="C17" s="6">
        <v>2629818</v>
      </c>
      <c r="D17" s="6">
        <v>0</v>
      </c>
      <c r="E17" s="7">
        <v>2481600</v>
      </c>
      <c r="F17" s="8">
        <v>2481600</v>
      </c>
      <c r="G17" s="8">
        <v>0</v>
      </c>
      <c r="H17" s="8">
        <v>126492</v>
      </c>
      <c r="I17" s="8">
        <v>163242</v>
      </c>
      <c r="J17" s="8">
        <v>289734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289734</v>
      </c>
      <c r="X17" s="8">
        <v>621000</v>
      </c>
      <c r="Y17" s="8">
        <v>-331266</v>
      </c>
      <c r="Z17" s="2">
        <v>-53.34</v>
      </c>
      <c r="AA17" s="6">
        <v>2481600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63221189</v>
      </c>
      <c r="D19" s="6">
        <v>0</v>
      </c>
      <c r="E19" s="7">
        <v>60508200</v>
      </c>
      <c r="F19" s="8">
        <v>60508200</v>
      </c>
      <c r="G19" s="8">
        <v>23558000</v>
      </c>
      <c r="H19" s="8">
        <v>1489000</v>
      </c>
      <c r="I19" s="8">
        <v>0</v>
      </c>
      <c r="J19" s="8">
        <v>25047000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25047000</v>
      </c>
      <c r="X19" s="8">
        <v>15126000</v>
      </c>
      <c r="Y19" s="8">
        <v>9921000</v>
      </c>
      <c r="Z19" s="2">
        <v>65.59</v>
      </c>
      <c r="AA19" s="6">
        <v>60508200</v>
      </c>
    </row>
    <row r="20" spans="1:27" ht="13.5">
      <c r="A20" s="27" t="s">
        <v>47</v>
      </c>
      <c r="B20" s="33"/>
      <c r="C20" s="6">
        <v>506519</v>
      </c>
      <c r="D20" s="6">
        <v>0</v>
      </c>
      <c r="E20" s="7">
        <v>412440</v>
      </c>
      <c r="F20" s="30">
        <v>412440</v>
      </c>
      <c r="G20" s="30">
        <v>34200</v>
      </c>
      <c r="H20" s="30">
        <v>210305</v>
      </c>
      <c r="I20" s="30">
        <v>44561</v>
      </c>
      <c r="J20" s="30">
        <v>289066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289066</v>
      </c>
      <c r="X20" s="30">
        <v>102000</v>
      </c>
      <c r="Y20" s="30">
        <v>187066</v>
      </c>
      <c r="Z20" s="31">
        <v>183.4</v>
      </c>
      <c r="AA20" s="32">
        <v>412440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122280416</v>
      </c>
      <c r="D22" s="37">
        <f>SUM(D5:D21)</f>
        <v>0</v>
      </c>
      <c r="E22" s="38">
        <f t="shared" si="0"/>
        <v>137749749</v>
      </c>
      <c r="F22" s="39">
        <f t="shared" si="0"/>
        <v>137749749</v>
      </c>
      <c r="G22" s="39">
        <f t="shared" si="0"/>
        <v>28661265</v>
      </c>
      <c r="H22" s="39">
        <f t="shared" si="0"/>
        <v>6943068</v>
      </c>
      <c r="I22" s="39">
        <f t="shared" si="0"/>
        <v>5637095</v>
      </c>
      <c r="J22" s="39">
        <f t="shared" si="0"/>
        <v>41241428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41241428</v>
      </c>
      <c r="X22" s="39">
        <f t="shared" si="0"/>
        <v>32832000</v>
      </c>
      <c r="Y22" s="39">
        <f t="shared" si="0"/>
        <v>8409428</v>
      </c>
      <c r="Z22" s="40">
        <f>+IF(X22&lt;&gt;0,+(Y22/X22)*100,0)</f>
        <v>25.613511208577002</v>
      </c>
      <c r="AA22" s="37">
        <f>SUM(AA5:AA21)</f>
        <v>137749749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36320558</v>
      </c>
      <c r="D25" s="6">
        <v>0</v>
      </c>
      <c r="E25" s="7">
        <v>43000869</v>
      </c>
      <c r="F25" s="8">
        <v>43000869</v>
      </c>
      <c r="G25" s="8">
        <v>3308228</v>
      </c>
      <c r="H25" s="8">
        <v>3290743</v>
      </c>
      <c r="I25" s="8">
        <v>3355157</v>
      </c>
      <c r="J25" s="8">
        <v>9954128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9954128</v>
      </c>
      <c r="X25" s="8">
        <v>10749000</v>
      </c>
      <c r="Y25" s="8">
        <v>-794872</v>
      </c>
      <c r="Z25" s="2">
        <v>-7.39</v>
      </c>
      <c r="AA25" s="6">
        <v>43000869</v>
      </c>
    </row>
    <row r="26" spans="1:27" ht="13.5">
      <c r="A26" s="29" t="s">
        <v>52</v>
      </c>
      <c r="B26" s="28"/>
      <c r="C26" s="6">
        <v>3176616</v>
      </c>
      <c r="D26" s="6">
        <v>0</v>
      </c>
      <c r="E26" s="7">
        <v>3432849</v>
      </c>
      <c r="F26" s="8">
        <v>3432849</v>
      </c>
      <c r="G26" s="8">
        <v>276738</v>
      </c>
      <c r="H26" s="8">
        <v>271950</v>
      </c>
      <c r="I26" s="8">
        <v>274949</v>
      </c>
      <c r="J26" s="8">
        <v>823637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823637</v>
      </c>
      <c r="X26" s="8">
        <v>858000</v>
      </c>
      <c r="Y26" s="8">
        <v>-34363</v>
      </c>
      <c r="Z26" s="2">
        <v>-4.01</v>
      </c>
      <c r="AA26" s="6">
        <v>3432849</v>
      </c>
    </row>
    <row r="27" spans="1:27" ht="13.5">
      <c r="A27" s="29" t="s">
        <v>53</v>
      </c>
      <c r="B27" s="28"/>
      <c r="C27" s="6">
        <v>2171039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750000</v>
      </c>
      <c r="Y27" s="8">
        <v>-750000</v>
      </c>
      <c r="Z27" s="2">
        <v>-100</v>
      </c>
      <c r="AA27" s="6">
        <v>3000000</v>
      </c>
    </row>
    <row r="28" spans="1:27" ht="13.5">
      <c r="A28" s="29" t="s">
        <v>54</v>
      </c>
      <c r="B28" s="28"/>
      <c r="C28" s="6">
        <v>18214749</v>
      </c>
      <c r="D28" s="6">
        <v>0</v>
      </c>
      <c r="E28" s="7">
        <v>4200000</v>
      </c>
      <c r="F28" s="8">
        <v>4200000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1050000</v>
      </c>
      <c r="Y28" s="8">
        <v>-1050000</v>
      </c>
      <c r="Z28" s="2">
        <v>-100</v>
      </c>
      <c r="AA28" s="6">
        <v>4200000</v>
      </c>
    </row>
    <row r="29" spans="1:27" ht="13.5">
      <c r="A29" s="29" t="s">
        <v>55</v>
      </c>
      <c r="B29" s="28"/>
      <c r="C29" s="6">
        <v>10423192</v>
      </c>
      <c r="D29" s="6">
        <v>0</v>
      </c>
      <c r="E29" s="7">
        <v>1141650</v>
      </c>
      <c r="F29" s="8">
        <v>1141650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1141650</v>
      </c>
    </row>
    <row r="30" spans="1:27" ht="13.5">
      <c r="A30" s="29" t="s">
        <v>56</v>
      </c>
      <c r="B30" s="28"/>
      <c r="C30" s="6">
        <v>34389634</v>
      </c>
      <c r="D30" s="6">
        <v>0</v>
      </c>
      <c r="E30" s="7">
        <v>43380600</v>
      </c>
      <c r="F30" s="8">
        <v>43380600</v>
      </c>
      <c r="G30" s="8">
        <v>3040479</v>
      </c>
      <c r="H30" s="8">
        <v>4750689</v>
      </c>
      <c r="I30" s="8">
        <v>3518515</v>
      </c>
      <c r="J30" s="8">
        <v>11309683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11309683</v>
      </c>
      <c r="X30" s="8">
        <v>10845000</v>
      </c>
      <c r="Y30" s="8">
        <v>464683</v>
      </c>
      <c r="Z30" s="2">
        <v>4.28</v>
      </c>
      <c r="AA30" s="6">
        <v>43380600</v>
      </c>
    </row>
    <row r="31" spans="1:27" ht="13.5">
      <c r="A31" s="29" t="s">
        <v>57</v>
      </c>
      <c r="B31" s="28"/>
      <c r="C31" s="6">
        <v>5107688</v>
      </c>
      <c r="D31" s="6">
        <v>0</v>
      </c>
      <c r="E31" s="7">
        <v>7991550</v>
      </c>
      <c r="F31" s="8">
        <v>7991550</v>
      </c>
      <c r="G31" s="8">
        <v>163378</v>
      </c>
      <c r="H31" s="8">
        <v>133926</v>
      </c>
      <c r="I31" s="8">
        <v>243428</v>
      </c>
      <c r="J31" s="8">
        <v>540732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540732</v>
      </c>
      <c r="X31" s="8">
        <v>1998000</v>
      </c>
      <c r="Y31" s="8">
        <v>-1457268</v>
      </c>
      <c r="Z31" s="2">
        <v>-72.94</v>
      </c>
      <c r="AA31" s="6">
        <v>7991550</v>
      </c>
    </row>
    <row r="32" spans="1:27" ht="13.5">
      <c r="A32" s="29" t="s">
        <v>58</v>
      </c>
      <c r="B32" s="28"/>
      <c r="C32" s="6">
        <v>5199959</v>
      </c>
      <c r="D32" s="6">
        <v>0</v>
      </c>
      <c r="E32" s="7">
        <v>6584900</v>
      </c>
      <c r="F32" s="8">
        <v>6584900</v>
      </c>
      <c r="G32" s="8">
        <v>298783</v>
      </c>
      <c r="H32" s="8">
        <v>468828</v>
      </c>
      <c r="I32" s="8">
        <v>260992</v>
      </c>
      <c r="J32" s="8">
        <v>1028603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1028603</v>
      </c>
      <c r="X32" s="8">
        <v>1647000</v>
      </c>
      <c r="Y32" s="8">
        <v>-618397</v>
      </c>
      <c r="Z32" s="2">
        <v>-37.55</v>
      </c>
      <c r="AA32" s="6">
        <v>6584900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32805382</v>
      </c>
      <c r="D34" s="6">
        <v>0</v>
      </c>
      <c r="E34" s="7">
        <v>24861090</v>
      </c>
      <c r="F34" s="8">
        <v>24861090</v>
      </c>
      <c r="G34" s="8">
        <v>1245261</v>
      </c>
      <c r="H34" s="8">
        <v>1124901</v>
      </c>
      <c r="I34" s="8">
        <v>1286614</v>
      </c>
      <c r="J34" s="8">
        <v>3656776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3656776</v>
      </c>
      <c r="X34" s="8">
        <v>6216000</v>
      </c>
      <c r="Y34" s="8">
        <v>-2559224</v>
      </c>
      <c r="Z34" s="2">
        <v>-41.17</v>
      </c>
      <c r="AA34" s="6">
        <v>24861090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147808817</v>
      </c>
      <c r="D36" s="37">
        <f>SUM(D25:D35)</f>
        <v>0</v>
      </c>
      <c r="E36" s="38">
        <f t="shared" si="1"/>
        <v>137593508</v>
      </c>
      <c r="F36" s="39">
        <f t="shared" si="1"/>
        <v>137593508</v>
      </c>
      <c r="G36" s="39">
        <f t="shared" si="1"/>
        <v>8332867</v>
      </c>
      <c r="H36" s="39">
        <f t="shared" si="1"/>
        <v>10041037</v>
      </c>
      <c r="I36" s="39">
        <f t="shared" si="1"/>
        <v>8939655</v>
      </c>
      <c r="J36" s="39">
        <f t="shared" si="1"/>
        <v>27313559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27313559</v>
      </c>
      <c r="X36" s="39">
        <f t="shared" si="1"/>
        <v>34113000</v>
      </c>
      <c r="Y36" s="39">
        <f t="shared" si="1"/>
        <v>-6799441</v>
      </c>
      <c r="Z36" s="40">
        <f>+IF(X36&lt;&gt;0,+(Y36/X36)*100,0)</f>
        <v>-19.93211092545364</v>
      </c>
      <c r="AA36" s="37">
        <f>SUM(AA25:AA35)</f>
        <v>137593508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-25528401</v>
      </c>
      <c r="D38" s="50">
        <f>+D22-D36</f>
        <v>0</v>
      </c>
      <c r="E38" s="51">
        <f t="shared" si="2"/>
        <v>156241</v>
      </c>
      <c r="F38" s="52">
        <f t="shared" si="2"/>
        <v>156241</v>
      </c>
      <c r="G38" s="52">
        <f t="shared" si="2"/>
        <v>20328398</v>
      </c>
      <c r="H38" s="52">
        <f t="shared" si="2"/>
        <v>-3097969</v>
      </c>
      <c r="I38" s="52">
        <f t="shared" si="2"/>
        <v>-3302560</v>
      </c>
      <c r="J38" s="52">
        <f t="shared" si="2"/>
        <v>13927869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13927869</v>
      </c>
      <c r="X38" s="52">
        <f>IF(F22=F36,0,X22-X36)</f>
        <v>-1281000</v>
      </c>
      <c r="Y38" s="52">
        <f t="shared" si="2"/>
        <v>15208869</v>
      </c>
      <c r="Z38" s="53">
        <f>+IF(X38&lt;&gt;0,+(Y38/X38)*100,0)</f>
        <v>-1187.2653395784544</v>
      </c>
      <c r="AA38" s="50">
        <f>+AA22-AA36</f>
        <v>156241</v>
      </c>
    </row>
    <row r="39" spans="1:27" ht="13.5">
      <c r="A39" s="27" t="s">
        <v>64</v>
      </c>
      <c r="B39" s="33"/>
      <c r="C39" s="6">
        <v>33216883</v>
      </c>
      <c r="D39" s="6">
        <v>0</v>
      </c>
      <c r="E39" s="7">
        <v>0</v>
      </c>
      <c r="F39" s="8">
        <v>0</v>
      </c>
      <c r="G39" s="8">
        <v>5161000</v>
      </c>
      <c r="H39" s="8">
        <v>0</v>
      </c>
      <c r="I39" s="8">
        <v>0</v>
      </c>
      <c r="J39" s="8">
        <v>5161000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5161000</v>
      </c>
      <c r="X39" s="8">
        <v>4000000</v>
      </c>
      <c r="Y39" s="8">
        <v>1161000</v>
      </c>
      <c r="Z39" s="2">
        <v>29.03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7688482</v>
      </c>
      <c r="D42" s="59">
        <f>SUM(D38:D41)</f>
        <v>0</v>
      </c>
      <c r="E42" s="60">
        <f t="shared" si="3"/>
        <v>156241</v>
      </c>
      <c r="F42" s="61">
        <f t="shared" si="3"/>
        <v>156241</v>
      </c>
      <c r="G42" s="61">
        <f t="shared" si="3"/>
        <v>25489398</v>
      </c>
      <c r="H42" s="61">
        <f t="shared" si="3"/>
        <v>-3097969</v>
      </c>
      <c r="I42" s="61">
        <f t="shared" si="3"/>
        <v>-3302560</v>
      </c>
      <c r="J42" s="61">
        <f t="shared" si="3"/>
        <v>19088869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19088869</v>
      </c>
      <c r="X42" s="61">
        <f t="shared" si="3"/>
        <v>2719000</v>
      </c>
      <c r="Y42" s="61">
        <f t="shared" si="3"/>
        <v>16369869</v>
      </c>
      <c r="Z42" s="62">
        <f>+IF(X42&lt;&gt;0,+(Y42/X42)*100,0)</f>
        <v>602.054762780434</v>
      </c>
      <c r="AA42" s="59">
        <f>SUM(AA38:AA41)</f>
        <v>156241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7688482</v>
      </c>
      <c r="D44" s="67">
        <f>+D42-D43</f>
        <v>0</v>
      </c>
      <c r="E44" s="68">
        <f t="shared" si="4"/>
        <v>156241</v>
      </c>
      <c r="F44" s="69">
        <f t="shared" si="4"/>
        <v>156241</v>
      </c>
      <c r="G44" s="69">
        <f t="shared" si="4"/>
        <v>25489398</v>
      </c>
      <c r="H44" s="69">
        <f t="shared" si="4"/>
        <v>-3097969</v>
      </c>
      <c r="I44" s="69">
        <f t="shared" si="4"/>
        <v>-3302560</v>
      </c>
      <c r="J44" s="69">
        <f t="shared" si="4"/>
        <v>19088869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19088869</v>
      </c>
      <c r="X44" s="69">
        <f t="shared" si="4"/>
        <v>2719000</v>
      </c>
      <c r="Y44" s="69">
        <f t="shared" si="4"/>
        <v>16369869</v>
      </c>
      <c r="Z44" s="70">
        <f>+IF(X44&lt;&gt;0,+(Y44/X44)*100,0)</f>
        <v>602.054762780434</v>
      </c>
      <c r="AA44" s="67">
        <f>+AA42-AA43</f>
        <v>156241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7688482</v>
      </c>
      <c r="D46" s="59">
        <f>SUM(D44:D45)</f>
        <v>0</v>
      </c>
      <c r="E46" s="60">
        <f t="shared" si="5"/>
        <v>156241</v>
      </c>
      <c r="F46" s="61">
        <f t="shared" si="5"/>
        <v>156241</v>
      </c>
      <c r="G46" s="61">
        <f t="shared" si="5"/>
        <v>25489398</v>
      </c>
      <c r="H46" s="61">
        <f t="shared" si="5"/>
        <v>-3097969</v>
      </c>
      <c r="I46" s="61">
        <f t="shared" si="5"/>
        <v>-3302560</v>
      </c>
      <c r="J46" s="61">
        <f t="shared" si="5"/>
        <v>19088869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19088869</v>
      </c>
      <c r="X46" s="61">
        <f t="shared" si="5"/>
        <v>2719000</v>
      </c>
      <c r="Y46" s="61">
        <f t="shared" si="5"/>
        <v>16369869</v>
      </c>
      <c r="Z46" s="62">
        <f>+IF(X46&lt;&gt;0,+(Y46/X46)*100,0)</f>
        <v>602.054762780434</v>
      </c>
      <c r="AA46" s="59">
        <f>SUM(AA44:AA45)</f>
        <v>156241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7688482</v>
      </c>
      <c r="D48" s="75">
        <f>SUM(D46:D47)</f>
        <v>0</v>
      </c>
      <c r="E48" s="76">
        <f t="shared" si="6"/>
        <v>156241</v>
      </c>
      <c r="F48" s="77">
        <f t="shared" si="6"/>
        <v>156241</v>
      </c>
      <c r="G48" s="77">
        <f t="shared" si="6"/>
        <v>25489398</v>
      </c>
      <c r="H48" s="78">
        <f t="shared" si="6"/>
        <v>-3097969</v>
      </c>
      <c r="I48" s="78">
        <f t="shared" si="6"/>
        <v>-3302560</v>
      </c>
      <c r="J48" s="78">
        <f t="shared" si="6"/>
        <v>19088869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19088869</v>
      </c>
      <c r="X48" s="78">
        <f t="shared" si="6"/>
        <v>2719000</v>
      </c>
      <c r="Y48" s="78">
        <f t="shared" si="6"/>
        <v>16369869</v>
      </c>
      <c r="Z48" s="79">
        <f>+IF(X48&lt;&gt;0,+(Y48/X48)*100,0)</f>
        <v>602.054762780434</v>
      </c>
      <c r="AA48" s="80">
        <f>SUM(AA46:AA47)</f>
        <v>156241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330083730</v>
      </c>
      <c r="F5" s="8">
        <v>330083730</v>
      </c>
      <c r="G5" s="8">
        <v>28014987</v>
      </c>
      <c r="H5" s="8">
        <v>28241818</v>
      </c>
      <c r="I5" s="8">
        <v>28217538</v>
      </c>
      <c r="J5" s="8">
        <v>84474343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84474343</v>
      </c>
      <c r="X5" s="8">
        <v>83750001</v>
      </c>
      <c r="Y5" s="8">
        <v>724342</v>
      </c>
      <c r="Z5" s="2">
        <v>0.86</v>
      </c>
      <c r="AA5" s="6">
        <v>330083730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450000096</v>
      </c>
      <c r="F7" s="8">
        <v>450000096</v>
      </c>
      <c r="G7" s="8">
        <v>33009825</v>
      </c>
      <c r="H7" s="8">
        <v>26832340</v>
      </c>
      <c r="I7" s="8">
        <v>33713740</v>
      </c>
      <c r="J7" s="8">
        <v>93555905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93555905</v>
      </c>
      <c r="X7" s="8">
        <v>115000000</v>
      </c>
      <c r="Y7" s="8">
        <v>-21444095</v>
      </c>
      <c r="Z7" s="2">
        <v>-18.65</v>
      </c>
      <c r="AA7" s="6">
        <v>450000096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100990070</v>
      </c>
      <c r="F8" s="8">
        <v>100990070</v>
      </c>
      <c r="G8" s="8">
        <v>-1526386</v>
      </c>
      <c r="H8" s="8">
        <v>9295794</v>
      </c>
      <c r="I8" s="8">
        <v>9436558</v>
      </c>
      <c r="J8" s="8">
        <v>17205966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17205966</v>
      </c>
      <c r="X8" s="8">
        <v>25247517</v>
      </c>
      <c r="Y8" s="8">
        <v>-8041551</v>
      </c>
      <c r="Z8" s="2">
        <v>-31.85</v>
      </c>
      <c r="AA8" s="6">
        <v>100990070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24633034</v>
      </c>
      <c r="F9" s="8">
        <v>24633034</v>
      </c>
      <c r="G9" s="8">
        <v>-5690062</v>
      </c>
      <c r="H9" s="8">
        <v>2722075</v>
      </c>
      <c r="I9" s="8">
        <v>2658713</v>
      </c>
      <c r="J9" s="8">
        <v>-309274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-309274</v>
      </c>
      <c r="X9" s="8">
        <v>6158259</v>
      </c>
      <c r="Y9" s="8">
        <v>-6467533</v>
      </c>
      <c r="Z9" s="2">
        <v>-105.02</v>
      </c>
      <c r="AA9" s="6">
        <v>24633034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25944203</v>
      </c>
      <c r="F10" s="30">
        <v>25944203</v>
      </c>
      <c r="G10" s="30">
        <v>2207620</v>
      </c>
      <c r="H10" s="30">
        <v>2151517</v>
      </c>
      <c r="I10" s="30">
        <v>2151070</v>
      </c>
      <c r="J10" s="30">
        <v>6510207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6510207</v>
      </c>
      <c r="X10" s="30">
        <v>6624999</v>
      </c>
      <c r="Y10" s="30">
        <v>-114792</v>
      </c>
      <c r="Z10" s="31">
        <v>-1.73</v>
      </c>
      <c r="AA10" s="32">
        <v>25944203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596277</v>
      </c>
      <c r="F12" s="8">
        <v>596277</v>
      </c>
      <c r="G12" s="8">
        <v>73415</v>
      </c>
      <c r="H12" s="8">
        <v>51497</v>
      </c>
      <c r="I12" s="8">
        <v>46790</v>
      </c>
      <c r="J12" s="8">
        <v>171702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171702</v>
      </c>
      <c r="X12" s="8">
        <v>150249</v>
      </c>
      <c r="Y12" s="8">
        <v>21453</v>
      </c>
      <c r="Z12" s="2">
        <v>14.28</v>
      </c>
      <c r="AA12" s="6">
        <v>596277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3942603</v>
      </c>
      <c r="F13" s="8">
        <v>3942603</v>
      </c>
      <c r="G13" s="8">
        <v>146481</v>
      </c>
      <c r="H13" s="8">
        <v>346564</v>
      </c>
      <c r="I13" s="8">
        <v>320116</v>
      </c>
      <c r="J13" s="8">
        <v>813161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813161</v>
      </c>
      <c r="X13" s="8">
        <v>575001</v>
      </c>
      <c r="Y13" s="8">
        <v>238160</v>
      </c>
      <c r="Z13" s="2">
        <v>41.42</v>
      </c>
      <c r="AA13" s="6">
        <v>3942603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50252601</v>
      </c>
      <c r="F14" s="8">
        <v>50252601</v>
      </c>
      <c r="G14" s="8">
        <v>4282942</v>
      </c>
      <c r="H14" s="8">
        <v>4327983</v>
      </c>
      <c r="I14" s="8">
        <v>2919847</v>
      </c>
      <c r="J14" s="8">
        <v>11530772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11530772</v>
      </c>
      <c r="X14" s="8">
        <v>12500001</v>
      </c>
      <c r="Y14" s="8">
        <v>-969229</v>
      </c>
      <c r="Z14" s="2">
        <v>-7.75</v>
      </c>
      <c r="AA14" s="6">
        <v>50252601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1093599</v>
      </c>
      <c r="F16" s="8">
        <v>1093599</v>
      </c>
      <c r="G16" s="8">
        <v>33795</v>
      </c>
      <c r="H16" s="8">
        <v>46997</v>
      </c>
      <c r="I16" s="8">
        <v>112258</v>
      </c>
      <c r="J16" s="8">
        <v>193050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193050</v>
      </c>
      <c r="X16" s="8">
        <v>273399</v>
      </c>
      <c r="Y16" s="8">
        <v>-80349</v>
      </c>
      <c r="Z16" s="2">
        <v>-29.39</v>
      </c>
      <c r="AA16" s="6">
        <v>1093599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1795951</v>
      </c>
      <c r="F17" s="8">
        <v>1795951</v>
      </c>
      <c r="G17" s="8">
        <v>0</v>
      </c>
      <c r="H17" s="8">
        <v>339556</v>
      </c>
      <c r="I17" s="8">
        <v>0</v>
      </c>
      <c r="J17" s="8">
        <v>339556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339556</v>
      </c>
      <c r="X17" s="8">
        <v>448989</v>
      </c>
      <c r="Y17" s="8">
        <v>-109433</v>
      </c>
      <c r="Z17" s="2">
        <v>-24.37</v>
      </c>
      <c r="AA17" s="6">
        <v>1795951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2244610</v>
      </c>
      <c r="F18" s="8">
        <v>2244610</v>
      </c>
      <c r="G18" s="8">
        <v>0</v>
      </c>
      <c r="H18" s="8">
        <v>187181</v>
      </c>
      <c r="I18" s="8">
        <v>0</v>
      </c>
      <c r="J18" s="8">
        <v>187181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187181</v>
      </c>
      <c r="X18" s="8">
        <v>561153</v>
      </c>
      <c r="Y18" s="8">
        <v>-373972</v>
      </c>
      <c r="Z18" s="2">
        <v>-66.64</v>
      </c>
      <c r="AA18" s="6">
        <v>2244610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375958000</v>
      </c>
      <c r="F19" s="8">
        <v>375958000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145000000</v>
      </c>
      <c r="Y19" s="8">
        <v>-145000000</v>
      </c>
      <c r="Z19" s="2">
        <v>-100</v>
      </c>
      <c r="AA19" s="6">
        <v>375958000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26477234</v>
      </c>
      <c r="F20" s="30">
        <v>26477234</v>
      </c>
      <c r="G20" s="30">
        <v>1286896</v>
      </c>
      <c r="H20" s="30">
        <v>1759175</v>
      </c>
      <c r="I20" s="30">
        <v>407204</v>
      </c>
      <c r="J20" s="30">
        <v>3453275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3453275</v>
      </c>
      <c r="X20" s="30">
        <v>6584451</v>
      </c>
      <c r="Y20" s="30">
        <v>-3131176</v>
      </c>
      <c r="Z20" s="31">
        <v>-47.55</v>
      </c>
      <c r="AA20" s="32">
        <v>26477234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1394012008</v>
      </c>
      <c r="F22" s="39">
        <f t="shared" si="0"/>
        <v>1394012008</v>
      </c>
      <c r="G22" s="39">
        <f t="shared" si="0"/>
        <v>61839513</v>
      </c>
      <c r="H22" s="39">
        <f t="shared" si="0"/>
        <v>76302497</v>
      </c>
      <c r="I22" s="39">
        <f t="shared" si="0"/>
        <v>79983834</v>
      </c>
      <c r="J22" s="39">
        <f t="shared" si="0"/>
        <v>218125844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218125844</v>
      </c>
      <c r="X22" s="39">
        <f t="shared" si="0"/>
        <v>402874019</v>
      </c>
      <c r="Y22" s="39">
        <f t="shared" si="0"/>
        <v>-184748175</v>
      </c>
      <c r="Z22" s="40">
        <f>+IF(X22&lt;&gt;0,+(Y22/X22)*100,0)</f>
        <v>-45.85755503881227</v>
      </c>
      <c r="AA22" s="37">
        <f>SUM(AA5:AA21)</f>
        <v>1394012008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308100489</v>
      </c>
      <c r="F25" s="8">
        <v>308100489</v>
      </c>
      <c r="G25" s="8">
        <v>25816336</v>
      </c>
      <c r="H25" s="8">
        <v>25429252</v>
      </c>
      <c r="I25" s="8">
        <v>25521993</v>
      </c>
      <c r="J25" s="8">
        <v>76767581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76767581</v>
      </c>
      <c r="X25" s="8">
        <v>74256372</v>
      </c>
      <c r="Y25" s="8">
        <v>2511209</v>
      </c>
      <c r="Z25" s="2">
        <v>3.38</v>
      </c>
      <c r="AA25" s="6">
        <v>308100489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25799620</v>
      </c>
      <c r="F26" s="8">
        <v>25799620</v>
      </c>
      <c r="G26" s="8">
        <v>1697817</v>
      </c>
      <c r="H26" s="8">
        <v>1751290</v>
      </c>
      <c r="I26" s="8">
        <v>1754201</v>
      </c>
      <c r="J26" s="8">
        <v>5203308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5203308</v>
      </c>
      <c r="X26" s="8">
        <v>6449904</v>
      </c>
      <c r="Y26" s="8">
        <v>-1246596</v>
      </c>
      <c r="Z26" s="2">
        <v>-19.33</v>
      </c>
      <c r="AA26" s="6">
        <v>25799620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232912783</v>
      </c>
      <c r="F27" s="8">
        <v>232912783</v>
      </c>
      <c r="G27" s="8">
        <v>0</v>
      </c>
      <c r="H27" s="8">
        <v>0</v>
      </c>
      <c r="I27" s="8">
        <v>28286418</v>
      </c>
      <c r="J27" s="8">
        <v>28286418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28286418</v>
      </c>
      <c r="X27" s="8">
        <v>57999999</v>
      </c>
      <c r="Y27" s="8">
        <v>-29713581</v>
      </c>
      <c r="Z27" s="2">
        <v>-51.23</v>
      </c>
      <c r="AA27" s="6">
        <v>232912783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78340000</v>
      </c>
      <c r="F28" s="8">
        <v>78340000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10343751</v>
      </c>
      <c r="Y28" s="8">
        <v>-10343751</v>
      </c>
      <c r="Z28" s="2">
        <v>-100</v>
      </c>
      <c r="AA28" s="6">
        <v>78340000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10000000</v>
      </c>
      <c r="F29" s="8">
        <v>10000000</v>
      </c>
      <c r="G29" s="8">
        <v>0</v>
      </c>
      <c r="H29" s="8">
        <v>0</v>
      </c>
      <c r="I29" s="8">
        <v>21729516</v>
      </c>
      <c r="J29" s="8">
        <v>21729516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21729516</v>
      </c>
      <c r="X29" s="8">
        <v>2499999</v>
      </c>
      <c r="Y29" s="8">
        <v>19229517</v>
      </c>
      <c r="Z29" s="2">
        <v>769.18</v>
      </c>
      <c r="AA29" s="6">
        <v>10000000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449200000</v>
      </c>
      <c r="F30" s="8">
        <v>449200000</v>
      </c>
      <c r="G30" s="8">
        <v>56300620</v>
      </c>
      <c r="H30" s="8">
        <v>66259758</v>
      </c>
      <c r="I30" s="8">
        <v>30402911</v>
      </c>
      <c r="J30" s="8">
        <v>152963289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152963289</v>
      </c>
      <c r="X30" s="8">
        <v>123799999</v>
      </c>
      <c r="Y30" s="8">
        <v>29163290</v>
      </c>
      <c r="Z30" s="2">
        <v>23.56</v>
      </c>
      <c r="AA30" s="6">
        <v>449200000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47825000</v>
      </c>
      <c r="F31" s="8">
        <v>47825000</v>
      </c>
      <c r="G31" s="8">
        <v>2311245</v>
      </c>
      <c r="H31" s="8">
        <v>3545296</v>
      </c>
      <c r="I31" s="8">
        <v>4557179</v>
      </c>
      <c r="J31" s="8">
        <v>10413720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10413720</v>
      </c>
      <c r="X31" s="8">
        <v>11956251</v>
      </c>
      <c r="Y31" s="8">
        <v>-1542531</v>
      </c>
      <c r="Z31" s="2">
        <v>-12.9</v>
      </c>
      <c r="AA31" s="6">
        <v>47825000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106200000</v>
      </c>
      <c r="F32" s="8">
        <v>106200000</v>
      </c>
      <c r="G32" s="8">
        <v>2430037</v>
      </c>
      <c r="H32" s="8">
        <v>7570688</v>
      </c>
      <c r="I32" s="8">
        <v>10734859</v>
      </c>
      <c r="J32" s="8">
        <v>20735584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20735584</v>
      </c>
      <c r="X32" s="8">
        <v>26550000</v>
      </c>
      <c r="Y32" s="8">
        <v>-5814416</v>
      </c>
      <c r="Z32" s="2">
        <v>-21.9</v>
      </c>
      <c r="AA32" s="6">
        <v>106200000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15000000</v>
      </c>
      <c r="F33" s="8">
        <v>15000000</v>
      </c>
      <c r="G33" s="8">
        <v>-3836</v>
      </c>
      <c r="H33" s="8">
        <v>4725</v>
      </c>
      <c r="I33" s="8">
        <v>1278689</v>
      </c>
      <c r="J33" s="8">
        <v>1279578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1279578</v>
      </c>
      <c r="X33" s="8">
        <v>3750000</v>
      </c>
      <c r="Y33" s="8">
        <v>-2470422</v>
      </c>
      <c r="Z33" s="2">
        <v>-65.88</v>
      </c>
      <c r="AA33" s="6">
        <v>15000000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120554003</v>
      </c>
      <c r="F34" s="8">
        <v>120554003</v>
      </c>
      <c r="G34" s="8">
        <v>9226731</v>
      </c>
      <c r="H34" s="8">
        <v>6911620</v>
      </c>
      <c r="I34" s="8">
        <v>10069958</v>
      </c>
      <c r="J34" s="8">
        <v>26208309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26208309</v>
      </c>
      <c r="X34" s="8">
        <v>29439750</v>
      </c>
      <c r="Y34" s="8">
        <v>-3231441</v>
      </c>
      <c r="Z34" s="2">
        <v>-10.98</v>
      </c>
      <c r="AA34" s="6">
        <v>120554003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1393931895</v>
      </c>
      <c r="F36" s="39">
        <f t="shared" si="1"/>
        <v>1393931895</v>
      </c>
      <c r="G36" s="39">
        <f t="shared" si="1"/>
        <v>97778950</v>
      </c>
      <c r="H36" s="39">
        <f t="shared" si="1"/>
        <v>111472629</v>
      </c>
      <c r="I36" s="39">
        <f t="shared" si="1"/>
        <v>134335724</v>
      </c>
      <c r="J36" s="39">
        <f t="shared" si="1"/>
        <v>343587303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343587303</v>
      </c>
      <c r="X36" s="39">
        <f t="shared" si="1"/>
        <v>347046025</v>
      </c>
      <c r="Y36" s="39">
        <f t="shared" si="1"/>
        <v>-3458722</v>
      </c>
      <c r="Z36" s="40">
        <f>+IF(X36&lt;&gt;0,+(Y36/X36)*100,0)</f>
        <v>-0.9966176676422097</v>
      </c>
      <c r="AA36" s="37">
        <f>SUM(AA25:AA35)</f>
        <v>1393931895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80113</v>
      </c>
      <c r="F38" s="52">
        <f t="shared" si="2"/>
        <v>80113</v>
      </c>
      <c r="G38" s="52">
        <f t="shared" si="2"/>
        <v>-35939437</v>
      </c>
      <c r="H38" s="52">
        <f t="shared" si="2"/>
        <v>-35170132</v>
      </c>
      <c r="I38" s="52">
        <f t="shared" si="2"/>
        <v>-54351890</v>
      </c>
      <c r="J38" s="52">
        <f t="shared" si="2"/>
        <v>-125461459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-125461459</v>
      </c>
      <c r="X38" s="52">
        <f>IF(F22=F36,0,X22-X36)</f>
        <v>55827994</v>
      </c>
      <c r="Y38" s="52">
        <f t="shared" si="2"/>
        <v>-181289453</v>
      </c>
      <c r="Z38" s="53">
        <f>+IF(X38&lt;&gt;0,+(Y38/X38)*100,0)</f>
        <v>-324.72858150697664</v>
      </c>
      <c r="AA38" s="50">
        <f>+AA22-AA36</f>
        <v>80113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80113</v>
      </c>
      <c r="F42" s="61">
        <f t="shared" si="3"/>
        <v>80113</v>
      </c>
      <c r="G42" s="61">
        <f t="shared" si="3"/>
        <v>-35939437</v>
      </c>
      <c r="H42" s="61">
        <f t="shared" si="3"/>
        <v>-35170132</v>
      </c>
      <c r="I42" s="61">
        <f t="shared" si="3"/>
        <v>-54351890</v>
      </c>
      <c r="J42" s="61">
        <f t="shared" si="3"/>
        <v>-125461459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-125461459</v>
      </c>
      <c r="X42" s="61">
        <f t="shared" si="3"/>
        <v>55827994</v>
      </c>
      <c r="Y42" s="61">
        <f t="shared" si="3"/>
        <v>-181289453</v>
      </c>
      <c r="Z42" s="62">
        <f>+IF(X42&lt;&gt;0,+(Y42/X42)*100,0)</f>
        <v>-324.72858150697664</v>
      </c>
      <c r="AA42" s="59">
        <f>SUM(AA38:AA41)</f>
        <v>80113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80113</v>
      </c>
      <c r="F44" s="69">
        <f t="shared" si="4"/>
        <v>80113</v>
      </c>
      <c r="G44" s="69">
        <f t="shared" si="4"/>
        <v>-35939437</v>
      </c>
      <c r="H44" s="69">
        <f t="shared" si="4"/>
        <v>-35170132</v>
      </c>
      <c r="I44" s="69">
        <f t="shared" si="4"/>
        <v>-54351890</v>
      </c>
      <c r="J44" s="69">
        <f t="shared" si="4"/>
        <v>-125461459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-125461459</v>
      </c>
      <c r="X44" s="69">
        <f t="shared" si="4"/>
        <v>55827994</v>
      </c>
      <c r="Y44" s="69">
        <f t="shared" si="4"/>
        <v>-181289453</v>
      </c>
      <c r="Z44" s="70">
        <f>+IF(X44&lt;&gt;0,+(Y44/X44)*100,0)</f>
        <v>-324.72858150697664</v>
      </c>
      <c r="AA44" s="67">
        <f>+AA42-AA43</f>
        <v>80113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80113</v>
      </c>
      <c r="F46" s="61">
        <f t="shared" si="5"/>
        <v>80113</v>
      </c>
      <c r="G46" s="61">
        <f t="shared" si="5"/>
        <v>-35939437</v>
      </c>
      <c r="H46" s="61">
        <f t="shared" si="5"/>
        <v>-35170132</v>
      </c>
      <c r="I46" s="61">
        <f t="shared" si="5"/>
        <v>-54351890</v>
      </c>
      <c r="J46" s="61">
        <f t="shared" si="5"/>
        <v>-125461459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-125461459</v>
      </c>
      <c r="X46" s="61">
        <f t="shared" si="5"/>
        <v>55827994</v>
      </c>
      <c r="Y46" s="61">
        <f t="shared" si="5"/>
        <v>-181289453</v>
      </c>
      <c r="Z46" s="62">
        <f>+IF(X46&lt;&gt;0,+(Y46/X46)*100,0)</f>
        <v>-324.72858150697664</v>
      </c>
      <c r="AA46" s="59">
        <f>SUM(AA44:AA45)</f>
        <v>80113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80113</v>
      </c>
      <c r="F48" s="77">
        <f t="shared" si="6"/>
        <v>80113</v>
      </c>
      <c r="G48" s="77">
        <f t="shared" si="6"/>
        <v>-35939437</v>
      </c>
      <c r="H48" s="78">
        <f t="shared" si="6"/>
        <v>-35170132</v>
      </c>
      <c r="I48" s="78">
        <f t="shared" si="6"/>
        <v>-54351890</v>
      </c>
      <c r="J48" s="78">
        <f t="shared" si="6"/>
        <v>-125461459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-125461459</v>
      </c>
      <c r="X48" s="78">
        <f t="shared" si="6"/>
        <v>55827994</v>
      </c>
      <c r="Y48" s="78">
        <f t="shared" si="6"/>
        <v>-181289453</v>
      </c>
      <c r="Z48" s="79">
        <f>+IF(X48&lt;&gt;0,+(Y48/X48)*100,0)</f>
        <v>-324.72858150697664</v>
      </c>
      <c r="AA48" s="80">
        <f>SUM(AA46:AA47)</f>
        <v>80113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114582929</v>
      </c>
      <c r="F5" s="8">
        <v>114582929</v>
      </c>
      <c r="G5" s="8">
        <v>9789259</v>
      </c>
      <c r="H5" s="8">
        <v>9794657</v>
      </c>
      <c r="I5" s="8">
        <v>9890575</v>
      </c>
      <c r="J5" s="8">
        <v>29474491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29474491</v>
      </c>
      <c r="X5" s="8">
        <v>28645749</v>
      </c>
      <c r="Y5" s="8">
        <v>828742</v>
      </c>
      <c r="Z5" s="2">
        <v>2.89</v>
      </c>
      <c r="AA5" s="6">
        <v>114582929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566450217</v>
      </c>
      <c r="F7" s="8">
        <v>566450217</v>
      </c>
      <c r="G7" s="8">
        <v>60850366</v>
      </c>
      <c r="H7" s="8">
        <v>60468543</v>
      </c>
      <c r="I7" s="8">
        <v>55962579</v>
      </c>
      <c r="J7" s="8">
        <v>177281488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177281488</v>
      </c>
      <c r="X7" s="8">
        <v>132602499</v>
      </c>
      <c r="Y7" s="8">
        <v>44678989</v>
      </c>
      <c r="Z7" s="2">
        <v>33.69</v>
      </c>
      <c r="AA7" s="6">
        <v>566450217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86072140</v>
      </c>
      <c r="F8" s="8">
        <v>86072140</v>
      </c>
      <c r="G8" s="8">
        <v>6901550</v>
      </c>
      <c r="H8" s="8">
        <v>7039092</v>
      </c>
      <c r="I8" s="8">
        <v>7518141</v>
      </c>
      <c r="J8" s="8">
        <v>21458783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21458783</v>
      </c>
      <c r="X8" s="8">
        <v>21517998</v>
      </c>
      <c r="Y8" s="8">
        <v>-59215</v>
      </c>
      <c r="Z8" s="2">
        <v>-0.28</v>
      </c>
      <c r="AA8" s="6">
        <v>86072140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47940751</v>
      </c>
      <c r="F9" s="8">
        <v>47940751</v>
      </c>
      <c r="G9" s="8">
        <v>4146982</v>
      </c>
      <c r="H9" s="8">
        <v>4138738</v>
      </c>
      <c r="I9" s="8">
        <v>4129591</v>
      </c>
      <c r="J9" s="8">
        <v>12415311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12415311</v>
      </c>
      <c r="X9" s="8">
        <v>11985249</v>
      </c>
      <c r="Y9" s="8">
        <v>430062</v>
      </c>
      <c r="Z9" s="2">
        <v>3.59</v>
      </c>
      <c r="AA9" s="6">
        <v>47940751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30840893</v>
      </c>
      <c r="F10" s="30">
        <v>30840893</v>
      </c>
      <c r="G10" s="30">
        <v>3133921</v>
      </c>
      <c r="H10" s="30">
        <v>3150393</v>
      </c>
      <c r="I10" s="30">
        <v>3157303</v>
      </c>
      <c r="J10" s="30">
        <v>9441617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9441617</v>
      </c>
      <c r="X10" s="30">
        <v>7710249</v>
      </c>
      <c r="Y10" s="30">
        <v>1731368</v>
      </c>
      <c r="Z10" s="31">
        <v>22.46</v>
      </c>
      <c r="AA10" s="32">
        <v>30840893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2009</v>
      </c>
      <c r="H11" s="8">
        <v>7344</v>
      </c>
      <c r="I11" s="8">
        <v>3019</v>
      </c>
      <c r="J11" s="8">
        <v>12372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12372</v>
      </c>
      <c r="X11" s="8">
        <v>0</v>
      </c>
      <c r="Y11" s="8">
        <v>12372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2304400</v>
      </c>
      <c r="F12" s="8">
        <v>2304400</v>
      </c>
      <c r="G12" s="8">
        <v>334141</v>
      </c>
      <c r="H12" s="8">
        <v>259061</v>
      </c>
      <c r="I12" s="8">
        <v>421802</v>
      </c>
      <c r="J12" s="8">
        <v>1015004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1015004</v>
      </c>
      <c r="X12" s="8">
        <v>1491249</v>
      </c>
      <c r="Y12" s="8">
        <v>-476245</v>
      </c>
      <c r="Z12" s="2">
        <v>-31.94</v>
      </c>
      <c r="AA12" s="6">
        <v>2304400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11000000</v>
      </c>
      <c r="F13" s="8">
        <v>11000000</v>
      </c>
      <c r="G13" s="8">
        <v>958185</v>
      </c>
      <c r="H13" s="8">
        <v>668481</v>
      </c>
      <c r="I13" s="8">
        <v>1023954</v>
      </c>
      <c r="J13" s="8">
        <v>2650620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2650620</v>
      </c>
      <c r="X13" s="8">
        <v>2750001</v>
      </c>
      <c r="Y13" s="8">
        <v>-99381</v>
      </c>
      <c r="Z13" s="2">
        <v>-3.61</v>
      </c>
      <c r="AA13" s="6">
        <v>11000000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10000000</v>
      </c>
      <c r="F14" s="8">
        <v>10000000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2499999</v>
      </c>
      <c r="Y14" s="8">
        <v>-2499999</v>
      </c>
      <c r="Z14" s="2">
        <v>-100</v>
      </c>
      <c r="AA14" s="6">
        <v>10000000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10500000</v>
      </c>
      <c r="F16" s="8">
        <v>10500000</v>
      </c>
      <c r="G16" s="8">
        <v>190756</v>
      </c>
      <c r="H16" s="8">
        <v>149584</v>
      </c>
      <c r="I16" s="8">
        <v>5987</v>
      </c>
      <c r="J16" s="8">
        <v>346327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346327</v>
      </c>
      <c r="X16" s="8">
        <v>2625000</v>
      </c>
      <c r="Y16" s="8">
        <v>-2278673</v>
      </c>
      <c r="Z16" s="2">
        <v>-86.81</v>
      </c>
      <c r="AA16" s="6">
        <v>10500000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48960400</v>
      </c>
      <c r="F17" s="8">
        <v>48960400</v>
      </c>
      <c r="G17" s="8">
        <v>370947</v>
      </c>
      <c r="H17" s="8">
        <v>418278</v>
      </c>
      <c r="I17" s="8">
        <v>378822</v>
      </c>
      <c r="J17" s="8">
        <v>1168047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1168047</v>
      </c>
      <c r="X17" s="8">
        <v>1687500</v>
      </c>
      <c r="Y17" s="8">
        <v>-519453</v>
      </c>
      <c r="Z17" s="2">
        <v>-30.78</v>
      </c>
      <c r="AA17" s="6">
        <v>48960400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57141</v>
      </c>
      <c r="H18" s="8">
        <v>0</v>
      </c>
      <c r="I18" s="8">
        <v>53651</v>
      </c>
      <c r="J18" s="8">
        <v>110792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110792</v>
      </c>
      <c r="X18" s="8">
        <v>0</v>
      </c>
      <c r="Y18" s="8">
        <v>110792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106710153</v>
      </c>
      <c r="F19" s="8">
        <v>106710153</v>
      </c>
      <c r="G19" s="8">
        <v>45472025</v>
      </c>
      <c r="H19" s="8">
        <v>4753811</v>
      </c>
      <c r="I19" s="8">
        <v>4123812</v>
      </c>
      <c r="J19" s="8">
        <v>54349648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54349648</v>
      </c>
      <c r="X19" s="8">
        <v>27066999</v>
      </c>
      <c r="Y19" s="8">
        <v>27282649</v>
      </c>
      <c r="Z19" s="2">
        <v>100.8</v>
      </c>
      <c r="AA19" s="6">
        <v>106710153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33360300</v>
      </c>
      <c r="F20" s="30">
        <v>33360300</v>
      </c>
      <c r="G20" s="30">
        <v>1238598</v>
      </c>
      <c r="H20" s="30">
        <v>1229894</v>
      </c>
      <c r="I20" s="30">
        <v>1689703</v>
      </c>
      <c r="J20" s="30">
        <v>4158195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4158195</v>
      </c>
      <c r="X20" s="30">
        <v>13134750</v>
      </c>
      <c r="Y20" s="30">
        <v>-8976555</v>
      </c>
      <c r="Z20" s="31">
        <v>-68.34</v>
      </c>
      <c r="AA20" s="32">
        <v>33360300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1068722183</v>
      </c>
      <c r="F22" s="39">
        <f t="shared" si="0"/>
        <v>1068722183</v>
      </c>
      <c r="G22" s="39">
        <f t="shared" si="0"/>
        <v>133445880</v>
      </c>
      <c r="H22" s="39">
        <f t="shared" si="0"/>
        <v>92077876</v>
      </c>
      <c r="I22" s="39">
        <f t="shared" si="0"/>
        <v>88358939</v>
      </c>
      <c r="J22" s="39">
        <f t="shared" si="0"/>
        <v>313882695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313882695</v>
      </c>
      <c r="X22" s="39">
        <f t="shared" si="0"/>
        <v>253717242</v>
      </c>
      <c r="Y22" s="39">
        <f t="shared" si="0"/>
        <v>60165453</v>
      </c>
      <c r="Z22" s="40">
        <f>+IF(X22&lt;&gt;0,+(Y22/X22)*100,0)</f>
        <v>23.713584668400266</v>
      </c>
      <c r="AA22" s="37">
        <f>SUM(AA5:AA21)</f>
        <v>1068722183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0</v>
      </c>
      <c r="F25" s="8">
        <v>0</v>
      </c>
      <c r="G25" s="8">
        <v>23329250</v>
      </c>
      <c r="H25" s="8">
        <v>20933657</v>
      </c>
      <c r="I25" s="8">
        <v>21377411</v>
      </c>
      <c r="J25" s="8">
        <v>65640318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65640318</v>
      </c>
      <c r="X25" s="8">
        <v>78843249</v>
      </c>
      <c r="Y25" s="8">
        <v>-13202931</v>
      </c>
      <c r="Z25" s="2">
        <v>-16.75</v>
      </c>
      <c r="AA25" s="6">
        <v>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16715320</v>
      </c>
      <c r="F26" s="8">
        <v>16715320</v>
      </c>
      <c r="G26" s="8">
        <v>1347749</v>
      </c>
      <c r="H26" s="8">
        <v>1347026</v>
      </c>
      <c r="I26" s="8">
        <v>1379269</v>
      </c>
      <c r="J26" s="8">
        <v>4074044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4074044</v>
      </c>
      <c r="X26" s="8">
        <v>4178751</v>
      </c>
      <c r="Y26" s="8">
        <v>-104707</v>
      </c>
      <c r="Z26" s="2">
        <v>-2.51</v>
      </c>
      <c r="AA26" s="6">
        <v>16715320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10000000</v>
      </c>
      <c r="F27" s="8">
        <v>10000000</v>
      </c>
      <c r="G27" s="8">
        <v>5292469</v>
      </c>
      <c r="H27" s="8">
        <v>28643707</v>
      </c>
      <c r="I27" s="8">
        <v>-1855287</v>
      </c>
      <c r="J27" s="8">
        <v>32080889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32080889</v>
      </c>
      <c r="X27" s="8">
        <v>2499999</v>
      </c>
      <c r="Y27" s="8">
        <v>29580890</v>
      </c>
      <c r="Z27" s="2">
        <v>1183.24</v>
      </c>
      <c r="AA27" s="6">
        <v>10000000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161241881</v>
      </c>
      <c r="F28" s="8">
        <v>161241881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42570000</v>
      </c>
      <c r="Y28" s="8">
        <v>-42570000</v>
      </c>
      <c r="Z28" s="2">
        <v>-100</v>
      </c>
      <c r="AA28" s="6">
        <v>161241881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311410</v>
      </c>
      <c r="H29" s="8">
        <v>595751</v>
      </c>
      <c r="I29" s="8">
        <v>2105408</v>
      </c>
      <c r="J29" s="8">
        <v>3012569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3012569</v>
      </c>
      <c r="X29" s="8">
        <v>0</v>
      </c>
      <c r="Y29" s="8">
        <v>3012569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40287526</v>
      </c>
      <c r="H30" s="8">
        <v>41887578</v>
      </c>
      <c r="I30" s="8">
        <v>34798213</v>
      </c>
      <c r="J30" s="8">
        <v>116973317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116973317</v>
      </c>
      <c r="X30" s="8">
        <v>91142250</v>
      </c>
      <c r="Y30" s="8">
        <v>25831067</v>
      </c>
      <c r="Z30" s="2">
        <v>28.34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2088000</v>
      </c>
      <c r="Y31" s="8">
        <v>-2088000</v>
      </c>
      <c r="Z31" s="2">
        <v>-100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1955260</v>
      </c>
      <c r="H32" s="8">
        <v>4426234</v>
      </c>
      <c r="I32" s="8">
        <v>6182533</v>
      </c>
      <c r="J32" s="8">
        <v>12564027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12564027</v>
      </c>
      <c r="X32" s="8">
        <v>11599998</v>
      </c>
      <c r="Y32" s="8">
        <v>964029</v>
      </c>
      <c r="Z32" s="2">
        <v>8.31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4946578</v>
      </c>
      <c r="H33" s="8">
        <v>7106339</v>
      </c>
      <c r="I33" s="8">
        <v>4441393</v>
      </c>
      <c r="J33" s="8">
        <v>16494310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16494310</v>
      </c>
      <c r="X33" s="8">
        <v>0</v>
      </c>
      <c r="Y33" s="8">
        <v>16494310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1113852135</v>
      </c>
      <c r="F34" s="8">
        <v>1113852135</v>
      </c>
      <c r="G34" s="8">
        <v>12843230</v>
      </c>
      <c r="H34" s="8">
        <v>9296358</v>
      </c>
      <c r="I34" s="8">
        <v>20475860</v>
      </c>
      <c r="J34" s="8">
        <v>42615448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42615448</v>
      </c>
      <c r="X34" s="8">
        <v>51986250</v>
      </c>
      <c r="Y34" s="8">
        <v>-9370802</v>
      </c>
      <c r="Z34" s="2">
        <v>-18.03</v>
      </c>
      <c r="AA34" s="6">
        <v>1113852135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1301809336</v>
      </c>
      <c r="F36" s="39">
        <f t="shared" si="1"/>
        <v>1301809336</v>
      </c>
      <c r="G36" s="39">
        <f t="shared" si="1"/>
        <v>90313472</v>
      </c>
      <c r="H36" s="39">
        <f t="shared" si="1"/>
        <v>114236650</v>
      </c>
      <c r="I36" s="39">
        <f t="shared" si="1"/>
        <v>88904800</v>
      </c>
      <c r="J36" s="39">
        <f t="shared" si="1"/>
        <v>293454922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293454922</v>
      </c>
      <c r="X36" s="39">
        <f t="shared" si="1"/>
        <v>284908497</v>
      </c>
      <c r="Y36" s="39">
        <f t="shared" si="1"/>
        <v>8546425</v>
      </c>
      <c r="Z36" s="40">
        <f>+IF(X36&lt;&gt;0,+(Y36/X36)*100,0)</f>
        <v>2.9997087099862805</v>
      </c>
      <c r="AA36" s="37">
        <f>SUM(AA25:AA35)</f>
        <v>1301809336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-233087153</v>
      </c>
      <c r="F38" s="52">
        <f t="shared" si="2"/>
        <v>-233087153</v>
      </c>
      <c r="G38" s="52">
        <f t="shared" si="2"/>
        <v>43132408</v>
      </c>
      <c r="H38" s="52">
        <f t="shared" si="2"/>
        <v>-22158774</v>
      </c>
      <c r="I38" s="52">
        <f t="shared" si="2"/>
        <v>-545861</v>
      </c>
      <c r="J38" s="52">
        <f t="shared" si="2"/>
        <v>20427773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20427773</v>
      </c>
      <c r="X38" s="52">
        <f>IF(F22=F36,0,X22-X36)</f>
        <v>-31191255</v>
      </c>
      <c r="Y38" s="52">
        <f t="shared" si="2"/>
        <v>51619028</v>
      </c>
      <c r="Z38" s="53">
        <f>+IF(X38&lt;&gt;0,+(Y38/X38)*100,0)</f>
        <v>-165.4919880588325</v>
      </c>
      <c r="AA38" s="50">
        <f>+AA22-AA36</f>
        <v>-233087153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13463250</v>
      </c>
      <c r="Y39" s="8">
        <v>-13463250</v>
      </c>
      <c r="Z39" s="2">
        <v>-100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-233087153</v>
      </c>
      <c r="F42" s="61">
        <f t="shared" si="3"/>
        <v>-233087153</v>
      </c>
      <c r="G42" s="61">
        <f t="shared" si="3"/>
        <v>43132408</v>
      </c>
      <c r="H42" s="61">
        <f t="shared" si="3"/>
        <v>-22158774</v>
      </c>
      <c r="I42" s="61">
        <f t="shared" si="3"/>
        <v>-545861</v>
      </c>
      <c r="J42" s="61">
        <f t="shared" si="3"/>
        <v>20427773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20427773</v>
      </c>
      <c r="X42" s="61">
        <f t="shared" si="3"/>
        <v>-17728005</v>
      </c>
      <c r="Y42" s="61">
        <f t="shared" si="3"/>
        <v>38155778</v>
      </c>
      <c r="Z42" s="62">
        <f>+IF(X42&lt;&gt;0,+(Y42/X42)*100,0)</f>
        <v>-215.22883144493696</v>
      </c>
      <c r="AA42" s="59">
        <f>SUM(AA38:AA41)</f>
        <v>-233087153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-233087153</v>
      </c>
      <c r="F44" s="69">
        <f t="shared" si="4"/>
        <v>-233087153</v>
      </c>
      <c r="G44" s="69">
        <f t="shared" si="4"/>
        <v>43132408</v>
      </c>
      <c r="H44" s="69">
        <f t="shared" si="4"/>
        <v>-22158774</v>
      </c>
      <c r="I44" s="69">
        <f t="shared" si="4"/>
        <v>-545861</v>
      </c>
      <c r="J44" s="69">
        <f t="shared" si="4"/>
        <v>20427773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20427773</v>
      </c>
      <c r="X44" s="69">
        <f t="shared" si="4"/>
        <v>-17728005</v>
      </c>
      <c r="Y44" s="69">
        <f t="shared" si="4"/>
        <v>38155778</v>
      </c>
      <c r="Z44" s="70">
        <f>+IF(X44&lt;&gt;0,+(Y44/X44)*100,0)</f>
        <v>-215.22883144493696</v>
      </c>
      <c r="AA44" s="67">
        <f>+AA42-AA43</f>
        <v>-233087153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-233087153</v>
      </c>
      <c r="F46" s="61">
        <f t="shared" si="5"/>
        <v>-233087153</v>
      </c>
      <c r="G46" s="61">
        <f t="shared" si="5"/>
        <v>43132408</v>
      </c>
      <c r="H46" s="61">
        <f t="shared" si="5"/>
        <v>-22158774</v>
      </c>
      <c r="I46" s="61">
        <f t="shared" si="5"/>
        <v>-545861</v>
      </c>
      <c r="J46" s="61">
        <f t="shared" si="5"/>
        <v>20427773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20427773</v>
      </c>
      <c r="X46" s="61">
        <f t="shared" si="5"/>
        <v>-17728005</v>
      </c>
      <c r="Y46" s="61">
        <f t="shared" si="5"/>
        <v>38155778</v>
      </c>
      <c r="Z46" s="62">
        <f>+IF(X46&lt;&gt;0,+(Y46/X46)*100,0)</f>
        <v>-215.22883144493696</v>
      </c>
      <c r="AA46" s="59">
        <f>SUM(AA44:AA45)</f>
        <v>-233087153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-233087153</v>
      </c>
      <c r="F48" s="77">
        <f t="shared" si="6"/>
        <v>-233087153</v>
      </c>
      <c r="G48" s="77">
        <f t="shared" si="6"/>
        <v>43132408</v>
      </c>
      <c r="H48" s="78">
        <f t="shared" si="6"/>
        <v>-22158774</v>
      </c>
      <c r="I48" s="78">
        <f t="shared" si="6"/>
        <v>-545861</v>
      </c>
      <c r="J48" s="78">
        <f t="shared" si="6"/>
        <v>20427773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20427773</v>
      </c>
      <c r="X48" s="78">
        <f t="shared" si="6"/>
        <v>-17728005</v>
      </c>
      <c r="Y48" s="78">
        <f t="shared" si="6"/>
        <v>38155778</v>
      </c>
      <c r="Z48" s="79">
        <f>+IF(X48&lt;&gt;0,+(Y48/X48)*100,0)</f>
        <v>-215.22883144493696</v>
      </c>
      <c r="AA48" s="80">
        <f>SUM(AA46:AA47)</f>
        <v>-233087153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196435479</v>
      </c>
      <c r="D5" s="6">
        <v>0</v>
      </c>
      <c r="E5" s="7">
        <v>230478416</v>
      </c>
      <c r="F5" s="8">
        <v>230478416</v>
      </c>
      <c r="G5" s="8">
        <v>18149382</v>
      </c>
      <c r="H5" s="8">
        <v>20331488</v>
      </c>
      <c r="I5" s="8">
        <v>22320422</v>
      </c>
      <c r="J5" s="8">
        <v>60801292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60801292</v>
      </c>
      <c r="X5" s="8">
        <v>57619500</v>
      </c>
      <c r="Y5" s="8">
        <v>3181792</v>
      </c>
      <c r="Z5" s="2">
        <v>5.52</v>
      </c>
      <c r="AA5" s="6">
        <v>230478416</v>
      </c>
    </row>
    <row r="6" spans="1:27" ht="13.5">
      <c r="A6" s="27" t="s">
        <v>33</v>
      </c>
      <c r="B6" s="28"/>
      <c r="C6" s="6">
        <v>4154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556761458</v>
      </c>
      <c r="D7" s="6">
        <v>0</v>
      </c>
      <c r="E7" s="7">
        <v>584282257</v>
      </c>
      <c r="F7" s="8">
        <v>584282257</v>
      </c>
      <c r="G7" s="8">
        <v>51449852</v>
      </c>
      <c r="H7" s="8">
        <v>56409947</v>
      </c>
      <c r="I7" s="8">
        <v>52032885</v>
      </c>
      <c r="J7" s="8">
        <v>159892684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159892684</v>
      </c>
      <c r="X7" s="8">
        <v>197500000</v>
      </c>
      <c r="Y7" s="8">
        <v>-37607316</v>
      </c>
      <c r="Z7" s="2">
        <v>-19.04</v>
      </c>
      <c r="AA7" s="6">
        <v>584282257</v>
      </c>
    </row>
    <row r="8" spans="1:27" ht="13.5">
      <c r="A8" s="29" t="s">
        <v>35</v>
      </c>
      <c r="B8" s="28"/>
      <c r="C8" s="6">
        <v>283922786</v>
      </c>
      <c r="D8" s="6">
        <v>0</v>
      </c>
      <c r="E8" s="7">
        <v>388194777</v>
      </c>
      <c r="F8" s="8">
        <v>388194777</v>
      </c>
      <c r="G8" s="8">
        <v>21224567</v>
      </c>
      <c r="H8" s="8">
        <v>25226132</v>
      </c>
      <c r="I8" s="8">
        <v>23994232</v>
      </c>
      <c r="J8" s="8">
        <v>70444931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70444931</v>
      </c>
      <c r="X8" s="8">
        <v>79000000</v>
      </c>
      <c r="Y8" s="8">
        <v>-8555069</v>
      </c>
      <c r="Z8" s="2">
        <v>-10.83</v>
      </c>
      <c r="AA8" s="6">
        <v>388194777</v>
      </c>
    </row>
    <row r="9" spans="1:27" ht="13.5">
      <c r="A9" s="29" t="s">
        <v>36</v>
      </c>
      <c r="B9" s="28"/>
      <c r="C9" s="6">
        <v>60810434</v>
      </c>
      <c r="D9" s="6">
        <v>0</v>
      </c>
      <c r="E9" s="7">
        <v>46507549</v>
      </c>
      <c r="F9" s="8">
        <v>46507549</v>
      </c>
      <c r="G9" s="8">
        <v>4968225</v>
      </c>
      <c r="H9" s="8">
        <v>5612286</v>
      </c>
      <c r="I9" s="8">
        <v>5635139</v>
      </c>
      <c r="J9" s="8">
        <v>16215650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16215650</v>
      </c>
      <c r="X9" s="8">
        <v>15820000</v>
      </c>
      <c r="Y9" s="8">
        <v>395650</v>
      </c>
      <c r="Z9" s="2">
        <v>2.5</v>
      </c>
      <c r="AA9" s="6">
        <v>46507549</v>
      </c>
    </row>
    <row r="10" spans="1:27" ht="13.5">
      <c r="A10" s="29" t="s">
        <v>37</v>
      </c>
      <c r="B10" s="28"/>
      <c r="C10" s="6">
        <v>67588142</v>
      </c>
      <c r="D10" s="6">
        <v>0</v>
      </c>
      <c r="E10" s="7">
        <v>70562857</v>
      </c>
      <c r="F10" s="30">
        <v>70562857</v>
      </c>
      <c r="G10" s="30">
        <v>5321638</v>
      </c>
      <c r="H10" s="30">
        <v>7945869</v>
      </c>
      <c r="I10" s="30">
        <v>7857998</v>
      </c>
      <c r="J10" s="30">
        <v>21125505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21125505</v>
      </c>
      <c r="X10" s="30">
        <v>16262000</v>
      </c>
      <c r="Y10" s="30">
        <v>4863505</v>
      </c>
      <c r="Z10" s="31">
        <v>29.91</v>
      </c>
      <c r="AA10" s="32">
        <v>70562857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158477100</v>
      </c>
      <c r="F11" s="8">
        <v>158477100</v>
      </c>
      <c r="G11" s="8">
        <v>1742242</v>
      </c>
      <c r="H11" s="8">
        <v>2730022</v>
      </c>
      <c r="I11" s="8">
        <v>825040</v>
      </c>
      <c r="J11" s="8">
        <v>5297304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5297304</v>
      </c>
      <c r="X11" s="8">
        <v>40100000</v>
      </c>
      <c r="Y11" s="8">
        <v>-34802696</v>
      </c>
      <c r="Z11" s="2">
        <v>-86.79</v>
      </c>
      <c r="AA11" s="6">
        <v>158477100</v>
      </c>
    </row>
    <row r="12" spans="1:27" ht="13.5">
      <c r="A12" s="29" t="s">
        <v>39</v>
      </c>
      <c r="B12" s="33"/>
      <c r="C12" s="6">
        <v>4905070</v>
      </c>
      <c r="D12" s="6">
        <v>0</v>
      </c>
      <c r="E12" s="7">
        <v>6424778</v>
      </c>
      <c r="F12" s="8">
        <v>6424778</v>
      </c>
      <c r="G12" s="8">
        <v>444275</v>
      </c>
      <c r="H12" s="8">
        <v>375451</v>
      </c>
      <c r="I12" s="8">
        <v>321234</v>
      </c>
      <c r="J12" s="8">
        <v>1140960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1140960</v>
      </c>
      <c r="X12" s="8">
        <v>1620200</v>
      </c>
      <c r="Y12" s="8">
        <v>-479240</v>
      </c>
      <c r="Z12" s="2">
        <v>-29.58</v>
      </c>
      <c r="AA12" s="6">
        <v>6424778</v>
      </c>
    </row>
    <row r="13" spans="1:27" ht="13.5">
      <c r="A13" s="27" t="s">
        <v>40</v>
      </c>
      <c r="B13" s="33"/>
      <c r="C13" s="6">
        <v>57067891</v>
      </c>
      <c r="D13" s="6">
        <v>0</v>
      </c>
      <c r="E13" s="7">
        <v>5347955</v>
      </c>
      <c r="F13" s="8">
        <v>5347955</v>
      </c>
      <c r="G13" s="8">
        <v>28342</v>
      </c>
      <c r="H13" s="8">
        <v>29050</v>
      </c>
      <c r="I13" s="8">
        <v>23305</v>
      </c>
      <c r="J13" s="8">
        <v>80697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80697</v>
      </c>
      <c r="X13" s="8">
        <v>1150000</v>
      </c>
      <c r="Y13" s="8">
        <v>-1069303</v>
      </c>
      <c r="Z13" s="2">
        <v>-92.98</v>
      </c>
      <c r="AA13" s="6">
        <v>5347955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38650076</v>
      </c>
      <c r="F14" s="8">
        <v>38650076</v>
      </c>
      <c r="G14" s="8">
        <v>5311775</v>
      </c>
      <c r="H14" s="8">
        <v>1948262</v>
      </c>
      <c r="I14" s="8">
        <v>5376308</v>
      </c>
      <c r="J14" s="8">
        <v>12636345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12636345</v>
      </c>
      <c r="X14" s="8">
        <v>10215866</v>
      </c>
      <c r="Y14" s="8">
        <v>2420479</v>
      </c>
      <c r="Z14" s="2">
        <v>23.69</v>
      </c>
      <c r="AA14" s="6">
        <v>38650076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9300161</v>
      </c>
      <c r="D16" s="6">
        <v>0</v>
      </c>
      <c r="E16" s="7">
        <v>7500000</v>
      </c>
      <c r="F16" s="8">
        <v>7500000</v>
      </c>
      <c r="G16" s="8">
        <v>108953</v>
      </c>
      <c r="H16" s="8">
        <v>156069</v>
      </c>
      <c r="I16" s="8">
        <v>101452</v>
      </c>
      <c r="J16" s="8">
        <v>366474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366474</v>
      </c>
      <c r="X16" s="8">
        <v>2086000</v>
      </c>
      <c r="Y16" s="8">
        <v>-1719526</v>
      </c>
      <c r="Z16" s="2">
        <v>-82.43</v>
      </c>
      <c r="AA16" s="6">
        <v>7500000</v>
      </c>
    </row>
    <row r="17" spans="1:27" ht="13.5">
      <c r="A17" s="27" t="s">
        <v>44</v>
      </c>
      <c r="B17" s="33"/>
      <c r="C17" s="6">
        <v>4922795</v>
      </c>
      <c r="D17" s="6">
        <v>0</v>
      </c>
      <c r="E17" s="7">
        <v>7000263</v>
      </c>
      <c r="F17" s="8">
        <v>7000263</v>
      </c>
      <c r="G17" s="8">
        <v>495657</v>
      </c>
      <c r="H17" s="8">
        <v>535205</v>
      </c>
      <c r="I17" s="8">
        <v>425589</v>
      </c>
      <c r="J17" s="8">
        <v>1456451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1456451</v>
      </c>
      <c r="X17" s="8">
        <v>1750000</v>
      </c>
      <c r="Y17" s="8">
        <v>-293549</v>
      </c>
      <c r="Z17" s="2">
        <v>-16.77</v>
      </c>
      <c r="AA17" s="6">
        <v>7000263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14378358</v>
      </c>
      <c r="F18" s="8">
        <v>14378358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3594000</v>
      </c>
      <c r="Y18" s="8">
        <v>-3594000</v>
      </c>
      <c r="Z18" s="2">
        <v>-100</v>
      </c>
      <c r="AA18" s="6">
        <v>14378358</v>
      </c>
    </row>
    <row r="19" spans="1:27" ht="13.5">
      <c r="A19" s="27" t="s">
        <v>46</v>
      </c>
      <c r="B19" s="33"/>
      <c r="C19" s="6">
        <v>355935444</v>
      </c>
      <c r="D19" s="6">
        <v>0</v>
      </c>
      <c r="E19" s="7">
        <v>347183090</v>
      </c>
      <c r="F19" s="8">
        <v>347183090</v>
      </c>
      <c r="G19" s="8">
        <v>123111000</v>
      </c>
      <c r="H19" s="8">
        <v>1699000</v>
      </c>
      <c r="I19" s="8">
        <v>0</v>
      </c>
      <c r="J19" s="8">
        <v>124810000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124810000</v>
      </c>
      <c r="X19" s="8">
        <v>140505000</v>
      </c>
      <c r="Y19" s="8">
        <v>-15695000</v>
      </c>
      <c r="Z19" s="2">
        <v>-11.17</v>
      </c>
      <c r="AA19" s="6">
        <v>347183090</v>
      </c>
    </row>
    <row r="20" spans="1:27" ht="13.5">
      <c r="A20" s="27" t="s">
        <v>47</v>
      </c>
      <c r="B20" s="33"/>
      <c r="C20" s="6">
        <v>103626920</v>
      </c>
      <c r="D20" s="6">
        <v>0</v>
      </c>
      <c r="E20" s="7">
        <v>109695914</v>
      </c>
      <c r="F20" s="30">
        <v>109695914</v>
      </c>
      <c r="G20" s="30">
        <v>7595056</v>
      </c>
      <c r="H20" s="30">
        <v>8797854</v>
      </c>
      <c r="I20" s="30">
        <v>7551524</v>
      </c>
      <c r="J20" s="30">
        <v>23944434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23944434</v>
      </c>
      <c r="X20" s="30">
        <v>27423000</v>
      </c>
      <c r="Y20" s="30">
        <v>-3478566</v>
      </c>
      <c r="Z20" s="31">
        <v>-12.68</v>
      </c>
      <c r="AA20" s="32">
        <v>109695914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422000</v>
      </c>
      <c r="F21" s="8">
        <v>422000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422000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1701280734</v>
      </c>
      <c r="D22" s="37">
        <f>SUM(D5:D21)</f>
        <v>0</v>
      </c>
      <c r="E22" s="38">
        <f t="shared" si="0"/>
        <v>2015105390</v>
      </c>
      <c r="F22" s="39">
        <f t="shared" si="0"/>
        <v>2015105390</v>
      </c>
      <c r="G22" s="39">
        <f t="shared" si="0"/>
        <v>239950964</v>
      </c>
      <c r="H22" s="39">
        <f t="shared" si="0"/>
        <v>131796635</v>
      </c>
      <c r="I22" s="39">
        <f t="shared" si="0"/>
        <v>126465128</v>
      </c>
      <c r="J22" s="39">
        <f t="shared" si="0"/>
        <v>498212727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498212727</v>
      </c>
      <c r="X22" s="39">
        <f t="shared" si="0"/>
        <v>594645566</v>
      </c>
      <c r="Y22" s="39">
        <f t="shared" si="0"/>
        <v>-96432839</v>
      </c>
      <c r="Z22" s="40">
        <f>+IF(X22&lt;&gt;0,+(Y22/X22)*100,0)</f>
        <v>-16.21686001102714</v>
      </c>
      <c r="AA22" s="37">
        <f>SUM(AA5:AA21)</f>
        <v>2015105390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464434888</v>
      </c>
      <c r="D25" s="6">
        <v>0</v>
      </c>
      <c r="E25" s="7">
        <v>468821566</v>
      </c>
      <c r="F25" s="8">
        <v>468821566</v>
      </c>
      <c r="G25" s="8">
        <v>36712073</v>
      </c>
      <c r="H25" s="8">
        <v>36720944</v>
      </c>
      <c r="I25" s="8">
        <v>37230634</v>
      </c>
      <c r="J25" s="8">
        <v>110663651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110663651</v>
      </c>
      <c r="X25" s="8">
        <v>102630000</v>
      </c>
      <c r="Y25" s="8">
        <v>8033651</v>
      </c>
      <c r="Z25" s="2">
        <v>7.83</v>
      </c>
      <c r="AA25" s="6">
        <v>468821566</v>
      </c>
    </row>
    <row r="26" spans="1:27" ht="13.5">
      <c r="A26" s="29" t="s">
        <v>52</v>
      </c>
      <c r="B26" s="28"/>
      <c r="C26" s="6">
        <v>20850463</v>
      </c>
      <c r="D26" s="6">
        <v>0</v>
      </c>
      <c r="E26" s="7">
        <v>21314479</v>
      </c>
      <c r="F26" s="8">
        <v>21314479</v>
      </c>
      <c r="G26" s="8">
        <v>1691812</v>
      </c>
      <c r="H26" s="8">
        <v>1691812</v>
      </c>
      <c r="I26" s="8">
        <v>1691812</v>
      </c>
      <c r="J26" s="8">
        <v>5075436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5075436</v>
      </c>
      <c r="X26" s="8">
        <v>5009000</v>
      </c>
      <c r="Y26" s="8">
        <v>66436</v>
      </c>
      <c r="Z26" s="2">
        <v>1.33</v>
      </c>
      <c r="AA26" s="6">
        <v>21314479</v>
      </c>
    </row>
    <row r="27" spans="1:27" ht="13.5">
      <c r="A27" s="29" t="s">
        <v>53</v>
      </c>
      <c r="B27" s="28"/>
      <c r="C27" s="6">
        <v>221979362</v>
      </c>
      <c r="D27" s="6">
        <v>0</v>
      </c>
      <c r="E27" s="7">
        <v>123779092</v>
      </c>
      <c r="F27" s="8">
        <v>123779092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30942000</v>
      </c>
      <c r="Y27" s="8">
        <v>-30942000</v>
      </c>
      <c r="Z27" s="2">
        <v>-100</v>
      </c>
      <c r="AA27" s="6">
        <v>123779092</v>
      </c>
    </row>
    <row r="28" spans="1:27" ht="13.5">
      <c r="A28" s="29" t="s">
        <v>54</v>
      </c>
      <c r="B28" s="28"/>
      <c r="C28" s="6">
        <v>430488060</v>
      </c>
      <c r="D28" s="6">
        <v>0</v>
      </c>
      <c r="E28" s="7">
        <v>439206526</v>
      </c>
      <c r="F28" s="8">
        <v>439206526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109801749</v>
      </c>
      <c r="Y28" s="8">
        <v>-109801749</v>
      </c>
      <c r="Z28" s="2">
        <v>-100</v>
      </c>
      <c r="AA28" s="6">
        <v>439206526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12533679</v>
      </c>
      <c r="F29" s="8">
        <v>12533679</v>
      </c>
      <c r="G29" s="8">
        <v>276489</v>
      </c>
      <c r="H29" s="8">
        <v>275458</v>
      </c>
      <c r="I29" s="8">
        <v>2848538</v>
      </c>
      <c r="J29" s="8">
        <v>3400485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3400485</v>
      </c>
      <c r="X29" s="8">
        <v>3500000</v>
      </c>
      <c r="Y29" s="8">
        <v>-99515</v>
      </c>
      <c r="Z29" s="2">
        <v>-2.84</v>
      </c>
      <c r="AA29" s="6">
        <v>12533679</v>
      </c>
    </row>
    <row r="30" spans="1:27" ht="13.5">
      <c r="A30" s="29" t="s">
        <v>56</v>
      </c>
      <c r="B30" s="28"/>
      <c r="C30" s="6">
        <v>524916560</v>
      </c>
      <c r="D30" s="6">
        <v>0</v>
      </c>
      <c r="E30" s="7">
        <v>605600267</v>
      </c>
      <c r="F30" s="8">
        <v>605600267</v>
      </c>
      <c r="G30" s="8">
        <v>25131204</v>
      </c>
      <c r="H30" s="8">
        <v>54812230</v>
      </c>
      <c r="I30" s="8">
        <v>44048928</v>
      </c>
      <c r="J30" s="8">
        <v>123992362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123992362</v>
      </c>
      <c r="X30" s="8">
        <v>168000000</v>
      </c>
      <c r="Y30" s="8">
        <v>-44007638</v>
      </c>
      <c r="Z30" s="2">
        <v>-26.2</v>
      </c>
      <c r="AA30" s="6">
        <v>605600267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98919123</v>
      </c>
      <c r="F31" s="8">
        <v>98919123</v>
      </c>
      <c r="G31" s="8">
        <v>609009</v>
      </c>
      <c r="H31" s="8">
        <v>3546143</v>
      </c>
      <c r="I31" s="8">
        <v>3094910</v>
      </c>
      <c r="J31" s="8">
        <v>7250062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7250062</v>
      </c>
      <c r="X31" s="8">
        <v>22479000</v>
      </c>
      <c r="Y31" s="8">
        <v>-15228938</v>
      </c>
      <c r="Z31" s="2">
        <v>-67.75</v>
      </c>
      <c r="AA31" s="6">
        <v>98919123</v>
      </c>
    </row>
    <row r="32" spans="1:27" ht="13.5">
      <c r="A32" s="29" t="s">
        <v>58</v>
      </c>
      <c r="B32" s="28"/>
      <c r="C32" s="6">
        <v>98654756</v>
      </c>
      <c r="D32" s="6">
        <v>0</v>
      </c>
      <c r="E32" s="7">
        <v>87797968</v>
      </c>
      <c r="F32" s="8">
        <v>87797968</v>
      </c>
      <c r="G32" s="8">
        <v>1383737</v>
      </c>
      <c r="H32" s="8">
        <v>1445348</v>
      </c>
      <c r="I32" s="8">
        <v>1578213</v>
      </c>
      <c r="J32" s="8">
        <v>4407298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4407298</v>
      </c>
      <c r="X32" s="8">
        <v>21949500</v>
      </c>
      <c r="Y32" s="8">
        <v>-17542202</v>
      </c>
      <c r="Z32" s="2">
        <v>-79.92</v>
      </c>
      <c r="AA32" s="6">
        <v>87797968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4847000</v>
      </c>
      <c r="F33" s="8">
        <v>4847000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1211748</v>
      </c>
      <c r="Y33" s="8">
        <v>-1211748</v>
      </c>
      <c r="Z33" s="2">
        <v>-100</v>
      </c>
      <c r="AA33" s="6">
        <v>4847000</v>
      </c>
    </row>
    <row r="34" spans="1:27" ht="13.5">
      <c r="A34" s="29" t="s">
        <v>60</v>
      </c>
      <c r="B34" s="28"/>
      <c r="C34" s="6">
        <v>249594072</v>
      </c>
      <c r="D34" s="6">
        <v>0</v>
      </c>
      <c r="E34" s="7">
        <v>257065400</v>
      </c>
      <c r="F34" s="8">
        <v>257065400</v>
      </c>
      <c r="G34" s="8">
        <v>7928297</v>
      </c>
      <c r="H34" s="8">
        <v>24535269</v>
      </c>
      <c r="I34" s="8">
        <v>15868350</v>
      </c>
      <c r="J34" s="8">
        <v>48331916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48331916</v>
      </c>
      <c r="X34" s="8">
        <v>58228166</v>
      </c>
      <c r="Y34" s="8">
        <v>-9896250</v>
      </c>
      <c r="Z34" s="2">
        <v>-17</v>
      </c>
      <c r="AA34" s="6">
        <v>257065400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2010918161</v>
      </c>
      <c r="D36" s="37">
        <f>SUM(D25:D35)</f>
        <v>0</v>
      </c>
      <c r="E36" s="38">
        <f t="shared" si="1"/>
        <v>2119885100</v>
      </c>
      <c r="F36" s="39">
        <f t="shared" si="1"/>
        <v>2119885100</v>
      </c>
      <c r="G36" s="39">
        <f t="shared" si="1"/>
        <v>73732621</v>
      </c>
      <c r="H36" s="39">
        <f t="shared" si="1"/>
        <v>123027204</v>
      </c>
      <c r="I36" s="39">
        <f t="shared" si="1"/>
        <v>106361385</v>
      </c>
      <c r="J36" s="39">
        <f t="shared" si="1"/>
        <v>303121210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303121210</v>
      </c>
      <c r="X36" s="39">
        <f t="shared" si="1"/>
        <v>523751163</v>
      </c>
      <c r="Y36" s="39">
        <f t="shared" si="1"/>
        <v>-220629953</v>
      </c>
      <c r="Z36" s="40">
        <f>+IF(X36&lt;&gt;0,+(Y36/X36)*100,0)</f>
        <v>-42.12495715260111</v>
      </c>
      <c r="AA36" s="37">
        <f>SUM(AA25:AA35)</f>
        <v>2119885100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-309637427</v>
      </c>
      <c r="D38" s="50">
        <f>+D22-D36</f>
        <v>0</v>
      </c>
      <c r="E38" s="51">
        <f t="shared" si="2"/>
        <v>-104779710</v>
      </c>
      <c r="F38" s="52">
        <f t="shared" si="2"/>
        <v>-104779710</v>
      </c>
      <c r="G38" s="52">
        <f t="shared" si="2"/>
        <v>166218343</v>
      </c>
      <c r="H38" s="52">
        <f t="shared" si="2"/>
        <v>8769431</v>
      </c>
      <c r="I38" s="52">
        <f t="shared" si="2"/>
        <v>20103743</v>
      </c>
      <c r="J38" s="52">
        <f t="shared" si="2"/>
        <v>195091517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195091517</v>
      </c>
      <c r="X38" s="52">
        <f>IF(F22=F36,0,X22-X36)</f>
        <v>70894403</v>
      </c>
      <c r="Y38" s="52">
        <f t="shared" si="2"/>
        <v>124197114</v>
      </c>
      <c r="Z38" s="53">
        <f>+IF(X38&lt;&gt;0,+(Y38/X38)*100,0)</f>
        <v>175.18606370096663</v>
      </c>
      <c r="AA38" s="50">
        <f>+AA22-AA36</f>
        <v>-104779710</v>
      </c>
    </row>
    <row r="39" spans="1:27" ht="13.5">
      <c r="A39" s="27" t="s">
        <v>64</v>
      </c>
      <c r="B39" s="33"/>
      <c r="C39" s="6">
        <v>122716284</v>
      </c>
      <c r="D39" s="6">
        <v>0</v>
      </c>
      <c r="E39" s="7">
        <v>114855834</v>
      </c>
      <c r="F39" s="8">
        <v>114855834</v>
      </c>
      <c r="G39" s="8">
        <v>15792000</v>
      </c>
      <c r="H39" s="8">
        <v>0</v>
      </c>
      <c r="I39" s="8">
        <v>8405000</v>
      </c>
      <c r="J39" s="8">
        <v>24197000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24197000</v>
      </c>
      <c r="X39" s="8">
        <v>0</v>
      </c>
      <c r="Y39" s="8">
        <v>24197000</v>
      </c>
      <c r="Z39" s="2">
        <v>0</v>
      </c>
      <c r="AA39" s="6">
        <v>114855834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-186921143</v>
      </c>
      <c r="D42" s="59">
        <f>SUM(D38:D41)</f>
        <v>0</v>
      </c>
      <c r="E42" s="60">
        <f t="shared" si="3"/>
        <v>10076124</v>
      </c>
      <c r="F42" s="61">
        <f t="shared" si="3"/>
        <v>10076124</v>
      </c>
      <c r="G42" s="61">
        <f t="shared" si="3"/>
        <v>182010343</v>
      </c>
      <c r="H42" s="61">
        <f t="shared" si="3"/>
        <v>8769431</v>
      </c>
      <c r="I42" s="61">
        <f t="shared" si="3"/>
        <v>28508743</v>
      </c>
      <c r="J42" s="61">
        <f t="shared" si="3"/>
        <v>219288517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219288517</v>
      </c>
      <c r="X42" s="61">
        <f t="shared" si="3"/>
        <v>70894403</v>
      </c>
      <c r="Y42" s="61">
        <f t="shared" si="3"/>
        <v>148394114</v>
      </c>
      <c r="Z42" s="62">
        <f>+IF(X42&lt;&gt;0,+(Y42/X42)*100,0)</f>
        <v>209.31710786816274</v>
      </c>
      <c r="AA42" s="59">
        <f>SUM(AA38:AA41)</f>
        <v>10076124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-186921143</v>
      </c>
      <c r="D44" s="67">
        <f>+D42-D43</f>
        <v>0</v>
      </c>
      <c r="E44" s="68">
        <f t="shared" si="4"/>
        <v>10076124</v>
      </c>
      <c r="F44" s="69">
        <f t="shared" si="4"/>
        <v>10076124</v>
      </c>
      <c r="G44" s="69">
        <f t="shared" si="4"/>
        <v>182010343</v>
      </c>
      <c r="H44" s="69">
        <f t="shared" si="4"/>
        <v>8769431</v>
      </c>
      <c r="I44" s="69">
        <f t="shared" si="4"/>
        <v>28508743</v>
      </c>
      <c r="J44" s="69">
        <f t="shared" si="4"/>
        <v>219288517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219288517</v>
      </c>
      <c r="X44" s="69">
        <f t="shared" si="4"/>
        <v>70894403</v>
      </c>
      <c r="Y44" s="69">
        <f t="shared" si="4"/>
        <v>148394114</v>
      </c>
      <c r="Z44" s="70">
        <f>+IF(X44&lt;&gt;0,+(Y44/X44)*100,0)</f>
        <v>209.31710786816274</v>
      </c>
      <c r="AA44" s="67">
        <f>+AA42-AA43</f>
        <v>10076124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-186921143</v>
      </c>
      <c r="D46" s="59">
        <f>SUM(D44:D45)</f>
        <v>0</v>
      </c>
      <c r="E46" s="60">
        <f t="shared" si="5"/>
        <v>10076124</v>
      </c>
      <c r="F46" s="61">
        <f t="shared" si="5"/>
        <v>10076124</v>
      </c>
      <c r="G46" s="61">
        <f t="shared" si="5"/>
        <v>182010343</v>
      </c>
      <c r="H46" s="61">
        <f t="shared" si="5"/>
        <v>8769431</v>
      </c>
      <c r="I46" s="61">
        <f t="shared" si="5"/>
        <v>28508743</v>
      </c>
      <c r="J46" s="61">
        <f t="shared" si="5"/>
        <v>219288517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219288517</v>
      </c>
      <c r="X46" s="61">
        <f t="shared" si="5"/>
        <v>70894403</v>
      </c>
      <c r="Y46" s="61">
        <f t="shared" si="5"/>
        <v>148394114</v>
      </c>
      <c r="Z46" s="62">
        <f>+IF(X46&lt;&gt;0,+(Y46/X46)*100,0)</f>
        <v>209.31710786816274</v>
      </c>
      <c r="AA46" s="59">
        <f>SUM(AA44:AA45)</f>
        <v>10076124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-186921143</v>
      </c>
      <c r="D48" s="75">
        <f>SUM(D46:D47)</f>
        <v>0</v>
      </c>
      <c r="E48" s="76">
        <f t="shared" si="6"/>
        <v>10076124</v>
      </c>
      <c r="F48" s="77">
        <f t="shared" si="6"/>
        <v>10076124</v>
      </c>
      <c r="G48" s="77">
        <f t="shared" si="6"/>
        <v>182010343</v>
      </c>
      <c r="H48" s="78">
        <f t="shared" si="6"/>
        <v>8769431</v>
      </c>
      <c r="I48" s="78">
        <f t="shared" si="6"/>
        <v>28508743</v>
      </c>
      <c r="J48" s="78">
        <f t="shared" si="6"/>
        <v>219288517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219288517</v>
      </c>
      <c r="X48" s="78">
        <f t="shared" si="6"/>
        <v>70894403</v>
      </c>
      <c r="Y48" s="78">
        <f t="shared" si="6"/>
        <v>148394114</v>
      </c>
      <c r="Z48" s="79">
        <f>+IF(X48&lt;&gt;0,+(Y48/X48)*100,0)</f>
        <v>209.31710786816274</v>
      </c>
      <c r="AA48" s="80">
        <f>SUM(AA46:AA47)</f>
        <v>10076124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31731332</v>
      </c>
      <c r="F5" s="8">
        <v>31731332</v>
      </c>
      <c r="G5" s="8">
        <v>5063278</v>
      </c>
      <c r="H5" s="8">
        <v>-402535</v>
      </c>
      <c r="I5" s="8">
        <v>0</v>
      </c>
      <c r="J5" s="8">
        <v>4660743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4660743</v>
      </c>
      <c r="X5" s="8">
        <v>7932750</v>
      </c>
      <c r="Y5" s="8">
        <v>-3272007</v>
      </c>
      <c r="Z5" s="2">
        <v>-41.25</v>
      </c>
      <c r="AA5" s="6">
        <v>31731332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61730309</v>
      </c>
      <c r="F7" s="8">
        <v>61730309</v>
      </c>
      <c r="G7" s="8">
        <v>3688850</v>
      </c>
      <c r="H7" s="8">
        <v>4330144</v>
      </c>
      <c r="I7" s="8">
        <v>0</v>
      </c>
      <c r="J7" s="8">
        <v>8018994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8018994</v>
      </c>
      <c r="X7" s="8">
        <v>19760000</v>
      </c>
      <c r="Y7" s="8">
        <v>-11741006</v>
      </c>
      <c r="Z7" s="2">
        <v>-59.42</v>
      </c>
      <c r="AA7" s="6">
        <v>61730309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53664413</v>
      </c>
      <c r="F8" s="8">
        <v>53664413</v>
      </c>
      <c r="G8" s="8">
        <v>1313411</v>
      </c>
      <c r="H8" s="8">
        <v>5115441</v>
      </c>
      <c r="I8" s="8">
        <v>0</v>
      </c>
      <c r="J8" s="8">
        <v>6428852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6428852</v>
      </c>
      <c r="X8" s="8">
        <v>12000000</v>
      </c>
      <c r="Y8" s="8">
        <v>-5571148</v>
      </c>
      <c r="Z8" s="2">
        <v>-46.43</v>
      </c>
      <c r="AA8" s="6">
        <v>53664413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26124405</v>
      </c>
      <c r="F9" s="8">
        <v>26124405</v>
      </c>
      <c r="G9" s="8">
        <v>1741035</v>
      </c>
      <c r="H9" s="8">
        <v>2566240</v>
      </c>
      <c r="I9" s="8">
        <v>0</v>
      </c>
      <c r="J9" s="8">
        <v>4307275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4307275</v>
      </c>
      <c r="X9" s="8">
        <v>6531000</v>
      </c>
      <c r="Y9" s="8">
        <v>-2223725</v>
      </c>
      <c r="Z9" s="2">
        <v>-34.05</v>
      </c>
      <c r="AA9" s="6">
        <v>26124405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11650905</v>
      </c>
      <c r="F10" s="30">
        <v>11650905</v>
      </c>
      <c r="G10" s="30">
        <v>792872</v>
      </c>
      <c r="H10" s="30">
        <v>1218474</v>
      </c>
      <c r="I10" s="30">
        <v>0</v>
      </c>
      <c r="J10" s="30">
        <v>2011346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2011346</v>
      </c>
      <c r="X10" s="30">
        <v>2913000</v>
      </c>
      <c r="Y10" s="30">
        <v>-901654</v>
      </c>
      <c r="Z10" s="31">
        <v>-30.95</v>
      </c>
      <c r="AA10" s="32">
        <v>11650905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567000</v>
      </c>
      <c r="F12" s="8">
        <v>567000</v>
      </c>
      <c r="G12" s="8">
        <v>79481</v>
      </c>
      <c r="H12" s="8">
        <v>29770</v>
      </c>
      <c r="I12" s="8">
        <v>0</v>
      </c>
      <c r="J12" s="8">
        <v>109251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109251</v>
      </c>
      <c r="X12" s="8">
        <v>141750</v>
      </c>
      <c r="Y12" s="8">
        <v>-32499</v>
      </c>
      <c r="Z12" s="2">
        <v>-22.93</v>
      </c>
      <c r="AA12" s="6">
        <v>567000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600000</v>
      </c>
      <c r="F13" s="8">
        <v>600000</v>
      </c>
      <c r="G13" s="8">
        <v>4511</v>
      </c>
      <c r="H13" s="8">
        <v>39244</v>
      </c>
      <c r="I13" s="8">
        <v>0</v>
      </c>
      <c r="J13" s="8">
        <v>43755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43755</v>
      </c>
      <c r="X13" s="8">
        <v>150000</v>
      </c>
      <c r="Y13" s="8">
        <v>-106245</v>
      </c>
      <c r="Z13" s="2">
        <v>-70.83</v>
      </c>
      <c r="AA13" s="6">
        <v>600000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23200000</v>
      </c>
      <c r="F14" s="8">
        <v>23200000</v>
      </c>
      <c r="G14" s="8">
        <v>2501433</v>
      </c>
      <c r="H14" s="8">
        <v>2601221</v>
      </c>
      <c r="I14" s="8">
        <v>0</v>
      </c>
      <c r="J14" s="8">
        <v>5102654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5102654</v>
      </c>
      <c r="X14" s="8">
        <v>5799900</v>
      </c>
      <c r="Y14" s="8">
        <v>-697246</v>
      </c>
      <c r="Z14" s="2">
        <v>-12.02</v>
      </c>
      <c r="AA14" s="6">
        <v>23200000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7478033</v>
      </c>
      <c r="F16" s="8">
        <v>7478033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1869480</v>
      </c>
      <c r="Y16" s="8">
        <v>-1869480</v>
      </c>
      <c r="Z16" s="2">
        <v>-100</v>
      </c>
      <c r="AA16" s="6">
        <v>7478033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13820000</v>
      </c>
      <c r="F17" s="8">
        <v>13820000</v>
      </c>
      <c r="G17" s="8">
        <v>0</v>
      </c>
      <c r="H17" s="8">
        <v>1059819</v>
      </c>
      <c r="I17" s="8">
        <v>0</v>
      </c>
      <c r="J17" s="8">
        <v>1059819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1059819</v>
      </c>
      <c r="X17" s="8">
        <v>3200000</v>
      </c>
      <c r="Y17" s="8">
        <v>-2140181</v>
      </c>
      <c r="Z17" s="2">
        <v>-66.88</v>
      </c>
      <c r="AA17" s="6">
        <v>13820000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90038500</v>
      </c>
      <c r="F19" s="8">
        <v>90038500</v>
      </c>
      <c r="G19" s="8">
        <v>33957000</v>
      </c>
      <c r="H19" s="8">
        <v>0</v>
      </c>
      <c r="I19" s="8">
        <v>0</v>
      </c>
      <c r="J19" s="8">
        <v>33957000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33957000</v>
      </c>
      <c r="X19" s="8">
        <v>38459500</v>
      </c>
      <c r="Y19" s="8">
        <v>-4502500</v>
      </c>
      <c r="Z19" s="2">
        <v>-11.71</v>
      </c>
      <c r="AA19" s="6">
        <v>90038500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694434</v>
      </c>
      <c r="F20" s="30">
        <v>694434</v>
      </c>
      <c r="G20" s="30">
        <v>65388</v>
      </c>
      <c r="H20" s="30">
        <v>92979</v>
      </c>
      <c r="I20" s="30">
        <v>0</v>
      </c>
      <c r="J20" s="30">
        <v>158367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158367</v>
      </c>
      <c r="X20" s="30">
        <v>173400</v>
      </c>
      <c r="Y20" s="30">
        <v>-15033</v>
      </c>
      <c r="Z20" s="31">
        <v>-8.67</v>
      </c>
      <c r="AA20" s="32">
        <v>694434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321299331</v>
      </c>
      <c r="F22" s="39">
        <f t="shared" si="0"/>
        <v>321299331</v>
      </c>
      <c r="G22" s="39">
        <f t="shared" si="0"/>
        <v>49207259</v>
      </c>
      <c r="H22" s="39">
        <f t="shared" si="0"/>
        <v>16650797</v>
      </c>
      <c r="I22" s="39">
        <f t="shared" si="0"/>
        <v>0</v>
      </c>
      <c r="J22" s="39">
        <f t="shared" si="0"/>
        <v>65858056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65858056</v>
      </c>
      <c r="X22" s="39">
        <f t="shared" si="0"/>
        <v>98930780</v>
      </c>
      <c r="Y22" s="39">
        <f t="shared" si="0"/>
        <v>-33072724</v>
      </c>
      <c r="Z22" s="40">
        <f>+IF(X22&lt;&gt;0,+(Y22/X22)*100,0)</f>
        <v>-33.430166021131136</v>
      </c>
      <c r="AA22" s="37">
        <f>SUM(AA5:AA21)</f>
        <v>321299331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67718203</v>
      </c>
      <c r="F25" s="8">
        <v>67718203</v>
      </c>
      <c r="G25" s="8">
        <v>5263664</v>
      </c>
      <c r="H25" s="8">
        <v>4834352</v>
      </c>
      <c r="I25" s="8">
        <v>0</v>
      </c>
      <c r="J25" s="8">
        <v>10098016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10098016</v>
      </c>
      <c r="X25" s="8">
        <v>16929300</v>
      </c>
      <c r="Y25" s="8">
        <v>-6831284</v>
      </c>
      <c r="Z25" s="2">
        <v>-40.35</v>
      </c>
      <c r="AA25" s="6">
        <v>67718203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6874709</v>
      </c>
      <c r="F26" s="8">
        <v>6874709</v>
      </c>
      <c r="G26" s="8">
        <v>536416</v>
      </c>
      <c r="H26" s="8">
        <v>545759</v>
      </c>
      <c r="I26" s="8">
        <v>0</v>
      </c>
      <c r="J26" s="8">
        <v>1082175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1082175</v>
      </c>
      <c r="X26" s="8">
        <v>1718730</v>
      </c>
      <c r="Y26" s="8">
        <v>-636555</v>
      </c>
      <c r="Z26" s="2">
        <v>-37.04</v>
      </c>
      <c r="AA26" s="6">
        <v>6874709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83034008</v>
      </c>
      <c r="F27" s="8">
        <v>83034008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20758500</v>
      </c>
      <c r="Y27" s="8">
        <v>-20758500</v>
      </c>
      <c r="Z27" s="2">
        <v>-100</v>
      </c>
      <c r="AA27" s="6">
        <v>83034008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27118555</v>
      </c>
      <c r="F28" s="8">
        <v>27118555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6779730</v>
      </c>
      <c r="Y28" s="8">
        <v>-6779730</v>
      </c>
      <c r="Z28" s="2">
        <v>-100</v>
      </c>
      <c r="AA28" s="6">
        <v>27118555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2407442</v>
      </c>
      <c r="F29" s="8">
        <v>2407442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601773</v>
      </c>
      <c r="Y29" s="8">
        <v>-601773</v>
      </c>
      <c r="Z29" s="2">
        <v>-100</v>
      </c>
      <c r="AA29" s="6">
        <v>2407442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71091571</v>
      </c>
      <c r="F30" s="8">
        <v>71091571</v>
      </c>
      <c r="G30" s="8">
        <v>0</v>
      </c>
      <c r="H30" s="8">
        <v>4672051</v>
      </c>
      <c r="I30" s="8">
        <v>0</v>
      </c>
      <c r="J30" s="8">
        <v>4672051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4672051</v>
      </c>
      <c r="X30" s="8">
        <v>17807188</v>
      </c>
      <c r="Y30" s="8">
        <v>-13135137</v>
      </c>
      <c r="Z30" s="2">
        <v>-73.76</v>
      </c>
      <c r="AA30" s="6">
        <v>71091571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9798955</v>
      </c>
      <c r="F32" s="8">
        <v>9798955</v>
      </c>
      <c r="G32" s="8">
        <v>-18516</v>
      </c>
      <c r="H32" s="8">
        <v>68575</v>
      </c>
      <c r="I32" s="8">
        <v>0</v>
      </c>
      <c r="J32" s="8">
        <v>50059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50059</v>
      </c>
      <c r="X32" s="8">
        <v>2449740</v>
      </c>
      <c r="Y32" s="8">
        <v>-2399681</v>
      </c>
      <c r="Z32" s="2">
        <v>-97.96</v>
      </c>
      <c r="AA32" s="6">
        <v>9798955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38732787</v>
      </c>
      <c r="F34" s="8">
        <v>38732787</v>
      </c>
      <c r="G34" s="8">
        <v>484348</v>
      </c>
      <c r="H34" s="8">
        <v>977020</v>
      </c>
      <c r="I34" s="8">
        <v>0</v>
      </c>
      <c r="J34" s="8">
        <v>1461368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1461368</v>
      </c>
      <c r="X34" s="8">
        <v>9683400</v>
      </c>
      <c r="Y34" s="8">
        <v>-8222032</v>
      </c>
      <c r="Z34" s="2">
        <v>-84.91</v>
      </c>
      <c r="AA34" s="6">
        <v>38732787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306776230</v>
      </c>
      <c r="F36" s="39">
        <f t="shared" si="1"/>
        <v>306776230</v>
      </c>
      <c r="G36" s="39">
        <f t="shared" si="1"/>
        <v>6265912</v>
      </c>
      <c r="H36" s="39">
        <f t="shared" si="1"/>
        <v>11097757</v>
      </c>
      <c r="I36" s="39">
        <f t="shared" si="1"/>
        <v>0</v>
      </c>
      <c r="J36" s="39">
        <f t="shared" si="1"/>
        <v>17363669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17363669</v>
      </c>
      <c r="X36" s="39">
        <f t="shared" si="1"/>
        <v>76728361</v>
      </c>
      <c r="Y36" s="39">
        <f t="shared" si="1"/>
        <v>-59364692</v>
      </c>
      <c r="Z36" s="40">
        <f>+IF(X36&lt;&gt;0,+(Y36/X36)*100,0)</f>
        <v>-77.36994668764005</v>
      </c>
      <c r="AA36" s="37">
        <f>SUM(AA25:AA35)</f>
        <v>306776230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14523101</v>
      </c>
      <c r="F38" s="52">
        <f t="shared" si="2"/>
        <v>14523101</v>
      </c>
      <c r="G38" s="52">
        <f t="shared" si="2"/>
        <v>42941347</v>
      </c>
      <c r="H38" s="52">
        <f t="shared" si="2"/>
        <v>5553040</v>
      </c>
      <c r="I38" s="52">
        <f t="shared" si="2"/>
        <v>0</v>
      </c>
      <c r="J38" s="52">
        <f t="shared" si="2"/>
        <v>48494387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48494387</v>
      </c>
      <c r="X38" s="52">
        <f>IF(F22=F36,0,X22-X36)</f>
        <v>22202419</v>
      </c>
      <c r="Y38" s="52">
        <f t="shared" si="2"/>
        <v>26291968</v>
      </c>
      <c r="Z38" s="53">
        <f>+IF(X38&lt;&gt;0,+(Y38/X38)*100,0)</f>
        <v>118.41938484270564</v>
      </c>
      <c r="AA38" s="50">
        <f>+AA22-AA36</f>
        <v>14523101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54849500</v>
      </c>
      <c r="F39" s="8">
        <v>54849500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54849500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19118160</v>
      </c>
      <c r="Y40" s="30">
        <v>-19118160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69372601</v>
      </c>
      <c r="F42" s="61">
        <f t="shared" si="3"/>
        <v>69372601</v>
      </c>
      <c r="G42" s="61">
        <f t="shared" si="3"/>
        <v>42941347</v>
      </c>
      <c r="H42" s="61">
        <f t="shared" si="3"/>
        <v>5553040</v>
      </c>
      <c r="I42" s="61">
        <f t="shared" si="3"/>
        <v>0</v>
      </c>
      <c r="J42" s="61">
        <f t="shared" si="3"/>
        <v>48494387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48494387</v>
      </c>
      <c r="X42" s="61">
        <f t="shared" si="3"/>
        <v>41320579</v>
      </c>
      <c r="Y42" s="61">
        <f t="shared" si="3"/>
        <v>7173808</v>
      </c>
      <c r="Z42" s="62">
        <f>+IF(X42&lt;&gt;0,+(Y42/X42)*100,0)</f>
        <v>17.361344331598065</v>
      </c>
      <c r="AA42" s="59">
        <f>SUM(AA38:AA41)</f>
        <v>69372601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69372601</v>
      </c>
      <c r="F44" s="69">
        <f t="shared" si="4"/>
        <v>69372601</v>
      </c>
      <c r="G44" s="69">
        <f t="shared" si="4"/>
        <v>42941347</v>
      </c>
      <c r="H44" s="69">
        <f t="shared" si="4"/>
        <v>5553040</v>
      </c>
      <c r="I44" s="69">
        <f t="shared" si="4"/>
        <v>0</v>
      </c>
      <c r="J44" s="69">
        <f t="shared" si="4"/>
        <v>48494387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48494387</v>
      </c>
      <c r="X44" s="69">
        <f t="shared" si="4"/>
        <v>41320579</v>
      </c>
      <c r="Y44" s="69">
        <f t="shared" si="4"/>
        <v>7173808</v>
      </c>
      <c r="Z44" s="70">
        <f>+IF(X44&lt;&gt;0,+(Y44/X44)*100,0)</f>
        <v>17.361344331598065</v>
      </c>
      <c r="AA44" s="67">
        <f>+AA42-AA43</f>
        <v>69372601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69372601</v>
      </c>
      <c r="F46" s="61">
        <f t="shared" si="5"/>
        <v>69372601</v>
      </c>
      <c r="G46" s="61">
        <f t="shared" si="5"/>
        <v>42941347</v>
      </c>
      <c r="H46" s="61">
        <f t="shared" si="5"/>
        <v>5553040</v>
      </c>
      <c r="I46" s="61">
        <f t="shared" si="5"/>
        <v>0</v>
      </c>
      <c r="J46" s="61">
        <f t="shared" si="5"/>
        <v>48494387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48494387</v>
      </c>
      <c r="X46" s="61">
        <f t="shared" si="5"/>
        <v>41320579</v>
      </c>
      <c r="Y46" s="61">
        <f t="shared" si="5"/>
        <v>7173808</v>
      </c>
      <c r="Z46" s="62">
        <f>+IF(X46&lt;&gt;0,+(Y46/X46)*100,0)</f>
        <v>17.361344331598065</v>
      </c>
      <c r="AA46" s="59">
        <f>SUM(AA44:AA45)</f>
        <v>69372601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69372601</v>
      </c>
      <c r="F48" s="77">
        <f t="shared" si="6"/>
        <v>69372601</v>
      </c>
      <c r="G48" s="77">
        <f t="shared" si="6"/>
        <v>42941347</v>
      </c>
      <c r="H48" s="78">
        <f t="shared" si="6"/>
        <v>5553040</v>
      </c>
      <c r="I48" s="78">
        <f t="shared" si="6"/>
        <v>0</v>
      </c>
      <c r="J48" s="78">
        <f t="shared" si="6"/>
        <v>48494387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48494387</v>
      </c>
      <c r="X48" s="78">
        <f t="shared" si="6"/>
        <v>41320579</v>
      </c>
      <c r="Y48" s="78">
        <f t="shared" si="6"/>
        <v>7173808</v>
      </c>
      <c r="Z48" s="79">
        <f>+IF(X48&lt;&gt;0,+(Y48/X48)*100,0)</f>
        <v>17.361344331598065</v>
      </c>
      <c r="AA48" s="80">
        <f>SUM(AA46:AA47)</f>
        <v>69372601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8400000</v>
      </c>
      <c r="F13" s="8">
        <v>8400000</v>
      </c>
      <c r="G13" s="8">
        <v>739827</v>
      </c>
      <c r="H13" s="8">
        <v>802691</v>
      </c>
      <c r="I13" s="8">
        <v>799860</v>
      </c>
      <c r="J13" s="8">
        <v>2342378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2342378</v>
      </c>
      <c r="X13" s="8">
        <v>2500000</v>
      </c>
      <c r="Y13" s="8">
        <v>-157622</v>
      </c>
      <c r="Z13" s="2">
        <v>-6.3</v>
      </c>
      <c r="AA13" s="6">
        <v>8400000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173290000</v>
      </c>
      <c r="F19" s="8">
        <v>173290000</v>
      </c>
      <c r="G19" s="8">
        <v>65514327</v>
      </c>
      <c r="H19" s="8">
        <v>934000</v>
      </c>
      <c r="I19" s="8">
        <v>0</v>
      </c>
      <c r="J19" s="8">
        <v>66448327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66448327</v>
      </c>
      <c r="X19" s="8">
        <v>67323000</v>
      </c>
      <c r="Y19" s="8">
        <v>-874673</v>
      </c>
      <c r="Z19" s="2">
        <v>-1.3</v>
      </c>
      <c r="AA19" s="6">
        <v>173290000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566600</v>
      </c>
      <c r="F20" s="30">
        <v>566600</v>
      </c>
      <c r="G20" s="30">
        <v>1500</v>
      </c>
      <c r="H20" s="30">
        <v>1315</v>
      </c>
      <c r="I20" s="30">
        <v>0</v>
      </c>
      <c r="J20" s="30">
        <v>2815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2815</v>
      </c>
      <c r="X20" s="30">
        <v>300000</v>
      </c>
      <c r="Y20" s="30">
        <v>-297185</v>
      </c>
      <c r="Z20" s="31">
        <v>-99.06</v>
      </c>
      <c r="AA20" s="32">
        <v>566600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182256600</v>
      </c>
      <c r="F22" s="39">
        <f t="shared" si="0"/>
        <v>182256600</v>
      </c>
      <c r="G22" s="39">
        <f t="shared" si="0"/>
        <v>66255654</v>
      </c>
      <c r="H22" s="39">
        <f t="shared" si="0"/>
        <v>1738006</v>
      </c>
      <c r="I22" s="39">
        <f t="shared" si="0"/>
        <v>799860</v>
      </c>
      <c r="J22" s="39">
        <f t="shared" si="0"/>
        <v>68793520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68793520</v>
      </c>
      <c r="X22" s="39">
        <f t="shared" si="0"/>
        <v>70123000</v>
      </c>
      <c r="Y22" s="39">
        <f t="shared" si="0"/>
        <v>-1329480</v>
      </c>
      <c r="Z22" s="40">
        <f>+IF(X22&lt;&gt;0,+(Y22/X22)*100,0)</f>
        <v>-1.8959257305021178</v>
      </c>
      <c r="AA22" s="37">
        <f>SUM(AA5:AA21)</f>
        <v>182256600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80323720</v>
      </c>
      <c r="F25" s="8">
        <v>80323720</v>
      </c>
      <c r="G25" s="8">
        <v>4872201</v>
      </c>
      <c r="H25" s="8">
        <v>4842104</v>
      </c>
      <c r="I25" s="8">
        <v>4896159</v>
      </c>
      <c r="J25" s="8">
        <v>14610464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14610464</v>
      </c>
      <c r="X25" s="8">
        <v>20080929</v>
      </c>
      <c r="Y25" s="8">
        <v>-5470465</v>
      </c>
      <c r="Z25" s="2">
        <v>-27.24</v>
      </c>
      <c r="AA25" s="6">
        <v>80323720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8924000</v>
      </c>
      <c r="F26" s="8">
        <v>8924000</v>
      </c>
      <c r="G26" s="8">
        <v>602415</v>
      </c>
      <c r="H26" s="8">
        <v>666143</v>
      </c>
      <c r="I26" s="8">
        <v>659011</v>
      </c>
      <c r="J26" s="8">
        <v>1927569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1927569</v>
      </c>
      <c r="X26" s="8">
        <v>2230500</v>
      </c>
      <c r="Y26" s="8">
        <v>-302931</v>
      </c>
      <c r="Z26" s="2">
        <v>-13.58</v>
      </c>
      <c r="AA26" s="6">
        <v>8924000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3031976</v>
      </c>
      <c r="F28" s="8">
        <v>3031976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757992</v>
      </c>
      <c r="Y28" s="8">
        <v>-757992</v>
      </c>
      <c r="Z28" s="2">
        <v>-100</v>
      </c>
      <c r="AA28" s="6">
        <v>3031976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1944100</v>
      </c>
      <c r="F31" s="8">
        <v>1944100</v>
      </c>
      <c r="G31" s="8">
        <v>8662</v>
      </c>
      <c r="H31" s="8">
        <v>65102</v>
      </c>
      <c r="I31" s="8">
        <v>36864</v>
      </c>
      <c r="J31" s="8">
        <v>110628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110628</v>
      </c>
      <c r="X31" s="8">
        <v>486000</v>
      </c>
      <c r="Y31" s="8">
        <v>-375372</v>
      </c>
      <c r="Z31" s="2">
        <v>-77.24</v>
      </c>
      <c r="AA31" s="6">
        <v>1944100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4640653</v>
      </c>
      <c r="F32" s="8">
        <v>4640653</v>
      </c>
      <c r="G32" s="8">
        <v>88637</v>
      </c>
      <c r="H32" s="8">
        <v>125535</v>
      </c>
      <c r="I32" s="8">
        <v>75396</v>
      </c>
      <c r="J32" s="8">
        <v>289568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289568</v>
      </c>
      <c r="X32" s="8">
        <v>1160163</v>
      </c>
      <c r="Y32" s="8">
        <v>-870595</v>
      </c>
      <c r="Z32" s="2">
        <v>-75.04</v>
      </c>
      <c r="AA32" s="6">
        <v>4640653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185596703</v>
      </c>
      <c r="F33" s="8">
        <v>185596703</v>
      </c>
      <c r="G33" s="8">
        <v>2271672</v>
      </c>
      <c r="H33" s="8">
        <v>17709309</v>
      </c>
      <c r="I33" s="8">
        <v>3483834</v>
      </c>
      <c r="J33" s="8">
        <v>23464815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23464815</v>
      </c>
      <c r="X33" s="8">
        <v>36305424</v>
      </c>
      <c r="Y33" s="8">
        <v>-12840609</v>
      </c>
      <c r="Z33" s="2">
        <v>-35.37</v>
      </c>
      <c r="AA33" s="6">
        <v>185596703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39927704</v>
      </c>
      <c r="F34" s="8">
        <v>39927704</v>
      </c>
      <c r="G34" s="8">
        <v>2561213</v>
      </c>
      <c r="H34" s="8">
        <v>2031790</v>
      </c>
      <c r="I34" s="8">
        <v>2383957</v>
      </c>
      <c r="J34" s="8">
        <v>6976960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6976960</v>
      </c>
      <c r="X34" s="8">
        <v>9894200</v>
      </c>
      <c r="Y34" s="8">
        <v>-2917240</v>
      </c>
      <c r="Z34" s="2">
        <v>-29.48</v>
      </c>
      <c r="AA34" s="6">
        <v>39927704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120000</v>
      </c>
      <c r="F35" s="8">
        <v>120000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120000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324508856</v>
      </c>
      <c r="F36" s="39">
        <f t="shared" si="1"/>
        <v>324508856</v>
      </c>
      <c r="G36" s="39">
        <f t="shared" si="1"/>
        <v>10404800</v>
      </c>
      <c r="H36" s="39">
        <f t="shared" si="1"/>
        <v>25439983</v>
      </c>
      <c r="I36" s="39">
        <f t="shared" si="1"/>
        <v>11535221</v>
      </c>
      <c r="J36" s="39">
        <f t="shared" si="1"/>
        <v>47380004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47380004</v>
      </c>
      <c r="X36" s="39">
        <f t="shared" si="1"/>
        <v>70915208</v>
      </c>
      <c r="Y36" s="39">
        <f t="shared" si="1"/>
        <v>-23535204</v>
      </c>
      <c r="Z36" s="40">
        <f>+IF(X36&lt;&gt;0,+(Y36/X36)*100,0)</f>
        <v>-33.187809306009505</v>
      </c>
      <c r="AA36" s="37">
        <f>SUM(AA25:AA35)</f>
        <v>324508856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-142252256</v>
      </c>
      <c r="F38" s="52">
        <f t="shared" si="2"/>
        <v>-142252256</v>
      </c>
      <c r="G38" s="52">
        <f t="shared" si="2"/>
        <v>55850854</v>
      </c>
      <c r="H38" s="52">
        <f t="shared" si="2"/>
        <v>-23701977</v>
      </c>
      <c r="I38" s="52">
        <f t="shared" si="2"/>
        <v>-10735361</v>
      </c>
      <c r="J38" s="52">
        <f t="shared" si="2"/>
        <v>21413516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21413516</v>
      </c>
      <c r="X38" s="52">
        <f>IF(F22=F36,0,X22-X36)</f>
        <v>-792208</v>
      </c>
      <c r="Y38" s="52">
        <f t="shared" si="2"/>
        <v>22205724</v>
      </c>
      <c r="Z38" s="53">
        <f>+IF(X38&lt;&gt;0,+(Y38/X38)*100,0)</f>
        <v>-2803.016884454588</v>
      </c>
      <c r="AA38" s="50">
        <f>+AA22-AA36</f>
        <v>-142252256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2801000</v>
      </c>
      <c r="F39" s="8">
        <v>2801000</v>
      </c>
      <c r="G39" s="8">
        <v>0</v>
      </c>
      <c r="H39" s="8">
        <v>400000</v>
      </c>
      <c r="I39" s="8">
        <v>1801000</v>
      </c>
      <c r="J39" s="8">
        <v>2201000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2201000</v>
      </c>
      <c r="X39" s="8">
        <v>2201000</v>
      </c>
      <c r="Y39" s="8">
        <v>0</v>
      </c>
      <c r="Z39" s="2">
        <v>0</v>
      </c>
      <c r="AA39" s="6">
        <v>2801000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-139451256</v>
      </c>
      <c r="F42" s="61">
        <f t="shared" si="3"/>
        <v>-139451256</v>
      </c>
      <c r="G42" s="61">
        <f t="shared" si="3"/>
        <v>55850854</v>
      </c>
      <c r="H42" s="61">
        <f t="shared" si="3"/>
        <v>-23301977</v>
      </c>
      <c r="I42" s="61">
        <f t="shared" si="3"/>
        <v>-8934361</v>
      </c>
      <c r="J42" s="61">
        <f t="shared" si="3"/>
        <v>23614516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23614516</v>
      </c>
      <c r="X42" s="61">
        <f t="shared" si="3"/>
        <v>1408792</v>
      </c>
      <c r="Y42" s="61">
        <f t="shared" si="3"/>
        <v>22205724</v>
      </c>
      <c r="Z42" s="62">
        <f>+IF(X42&lt;&gt;0,+(Y42/X42)*100,0)</f>
        <v>1576.2244532904786</v>
      </c>
      <c r="AA42" s="59">
        <f>SUM(AA38:AA41)</f>
        <v>-139451256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-139451256</v>
      </c>
      <c r="F44" s="69">
        <f t="shared" si="4"/>
        <v>-139451256</v>
      </c>
      <c r="G44" s="69">
        <f t="shared" si="4"/>
        <v>55850854</v>
      </c>
      <c r="H44" s="69">
        <f t="shared" si="4"/>
        <v>-23301977</v>
      </c>
      <c r="I44" s="69">
        <f t="shared" si="4"/>
        <v>-8934361</v>
      </c>
      <c r="J44" s="69">
        <f t="shared" si="4"/>
        <v>23614516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23614516</v>
      </c>
      <c r="X44" s="69">
        <f t="shared" si="4"/>
        <v>1408792</v>
      </c>
      <c r="Y44" s="69">
        <f t="shared" si="4"/>
        <v>22205724</v>
      </c>
      <c r="Z44" s="70">
        <f>+IF(X44&lt;&gt;0,+(Y44/X44)*100,0)</f>
        <v>1576.2244532904786</v>
      </c>
      <c r="AA44" s="67">
        <f>+AA42-AA43</f>
        <v>-139451256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-139451256</v>
      </c>
      <c r="F46" s="61">
        <f t="shared" si="5"/>
        <v>-139451256</v>
      </c>
      <c r="G46" s="61">
        <f t="shared" si="5"/>
        <v>55850854</v>
      </c>
      <c r="H46" s="61">
        <f t="shared" si="5"/>
        <v>-23301977</v>
      </c>
      <c r="I46" s="61">
        <f t="shared" si="5"/>
        <v>-8934361</v>
      </c>
      <c r="J46" s="61">
        <f t="shared" si="5"/>
        <v>23614516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23614516</v>
      </c>
      <c r="X46" s="61">
        <f t="shared" si="5"/>
        <v>1408792</v>
      </c>
      <c r="Y46" s="61">
        <f t="shared" si="5"/>
        <v>22205724</v>
      </c>
      <c r="Z46" s="62">
        <f>+IF(X46&lt;&gt;0,+(Y46/X46)*100,0)</f>
        <v>1576.2244532904786</v>
      </c>
      <c r="AA46" s="59">
        <f>SUM(AA44:AA45)</f>
        <v>-139451256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-139451256</v>
      </c>
      <c r="F48" s="77">
        <f t="shared" si="6"/>
        <v>-139451256</v>
      </c>
      <c r="G48" s="77">
        <f t="shared" si="6"/>
        <v>55850854</v>
      </c>
      <c r="H48" s="78">
        <f t="shared" si="6"/>
        <v>-23301977</v>
      </c>
      <c r="I48" s="78">
        <f t="shared" si="6"/>
        <v>-8934361</v>
      </c>
      <c r="J48" s="78">
        <f t="shared" si="6"/>
        <v>23614516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23614516</v>
      </c>
      <c r="X48" s="78">
        <f t="shared" si="6"/>
        <v>1408792</v>
      </c>
      <c r="Y48" s="78">
        <f t="shared" si="6"/>
        <v>22205724</v>
      </c>
      <c r="Z48" s="79">
        <f>+IF(X48&lt;&gt;0,+(Y48/X48)*100,0)</f>
        <v>1576.2244532904786</v>
      </c>
      <c r="AA48" s="80">
        <f>SUM(AA46:AA47)</f>
        <v>-139451256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297544558</v>
      </c>
      <c r="D5" s="6">
        <v>0</v>
      </c>
      <c r="E5" s="7">
        <v>1378425935</v>
      </c>
      <c r="F5" s="8">
        <v>1378425935</v>
      </c>
      <c r="G5" s="8">
        <v>154943276</v>
      </c>
      <c r="H5" s="8">
        <v>159243426</v>
      </c>
      <c r="I5" s="8">
        <v>117096882</v>
      </c>
      <c r="J5" s="8">
        <v>431283584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431283584</v>
      </c>
      <c r="X5" s="8">
        <v>392492689</v>
      </c>
      <c r="Y5" s="8">
        <v>38790895</v>
      </c>
      <c r="Z5" s="2">
        <v>9.88</v>
      </c>
      <c r="AA5" s="6">
        <v>1378425935</v>
      </c>
    </row>
    <row r="6" spans="1:27" ht="13.5">
      <c r="A6" s="27" t="s">
        <v>33</v>
      </c>
      <c r="B6" s="28"/>
      <c r="C6" s="6">
        <v>4154</v>
      </c>
      <c r="D6" s="6">
        <v>0</v>
      </c>
      <c r="E6" s="7">
        <v>15586359</v>
      </c>
      <c r="F6" s="8">
        <v>15586359</v>
      </c>
      <c r="G6" s="8">
        <v>1508756</v>
      </c>
      <c r="H6" s="8">
        <v>1630460</v>
      </c>
      <c r="I6" s="8">
        <v>1828302</v>
      </c>
      <c r="J6" s="8">
        <v>4967518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4967518</v>
      </c>
      <c r="X6" s="8">
        <v>3895500</v>
      </c>
      <c r="Y6" s="8">
        <v>1072018</v>
      </c>
      <c r="Z6" s="2">
        <v>27.52</v>
      </c>
      <c r="AA6" s="6">
        <v>15586359</v>
      </c>
    </row>
    <row r="7" spans="1:27" ht="13.5">
      <c r="A7" s="29" t="s">
        <v>34</v>
      </c>
      <c r="B7" s="28"/>
      <c r="C7" s="6">
        <v>786226485</v>
      </c>
      <c r="D7" s="6">
        <v>0</v>
      </c>
      <c r="E7" s="7">
        <v>4013429629</v>
      </c>
      <c r="F7" s="8">
        <v>4013429629</v>
      </c>
      <c r="G7" s="8">
        <v>336718227</v>
      </c>
      <c r="H7" s="8">
        <v>332930925</v>
      </c>
      <c r="I7" s="8">
        <v>243188120</v>
      </c>
      <c r="J7" s="8">
        <v>912837272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912837272</v>
      </c>
      <c r="X7" s="8">
        <v>1113440967</v>
      </c>
      <c r="Y7" s="8">
        <v>-200603695</v>
      </c>
      <c r="Z7" s="2">
        <v>-18.02</v>
      </c>
      <c r="AA7" s="6">
        <v>4013429629</v>
      </c>
    </row>
    <row r="8" spans="1:27" ht="13.5">
      <c r="A8" s="29" t="s">
        <v>35</v>
      </c>
      <c r="B8" s="28"/>
      <c r="C8" s="6">
        <v>371037388</v>
      </c>
      <c r="D8" s="6">
        <v>0</v>
      </c>
      <c r="E8" s="7">
        <v>1522651617</v>
      </c>
      <c r="F8" s="8">
        <v>1522651617</v>
      </c>
      <c r="G8" s="8">
        <v>70728114</v>
      </c>
      <c r="H8" s="8">
        <v>98446490</v>
      </c>
      <c r="I8" s="8">
        <v>84719758</v>
      </c>
      <c r="J8" s="8">
        <v>253894362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253894362</v>
      </c>
      <c r="X8" s="8">
        <v>350161003</v>
      </c>
      <c r="Y8" s="8">
        <v>-96266641</v>
      </c>
      <c r="Z8" s="2">
        <v>-27.49</v>
      </c>
      <c r="AA8" s="6">
        <v>1522651617</v>
      </c>
    </row>
    <row r="9" spans="1:27" ht="13.5">
      <c r="A9" s="29" t="s">
        <v>36</v>
      </c>
      <c r="B9" s="28"/>
      <c r="C9" s="6">
        <v>117889170</v>
      </c>
      <c r="D9" s="6">
        <v>0</v>
      </c>
      <c r="E9" s="7">
        <v>417161536</v>
      </c>
      <c r="F9" s="8">
        <v>417161536</v>
      </c>
      <c r="G9" s="8">
        <v>20327175</v>
      </c>
      <c r="H9" s="8">
        <v>32124715</v>
      </c>
      <c r="I9" s="8">
        <v>29196586</v>
      </c>
      <c r="J9" s="8">
        <v>81648476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81648476</v>
      </c>
      <c r="X9" s="8">
        <v>101079640</v>
      </c>
      <c r="Y9" s="8">
        <v>-19431164</v>
      </c>
      <c r="Z9" s="2">
        <v>-19.22</v>
      </c>
      <c r="AA9" s="6">
        <v>417161536</v>
      </c>
    </row>
    <row r="10" spans="1:27" ht="13.5">
      <c r="A10" s="29" t="s">
        <v>37</v>
      </c>
      <c r="B10" s="28"/>
      <c r="C10" s="6">
        <v>90436647</v>
      </c>
      <c r="D10" s="6">
        <v>0</v>
      </c>
      <c r="E10" s="7">
        <v>344385582</v>
      </c>
      <c r="F10" s="30">
        <v>344385582</v>
      </c>
      <c r="G10" s="30">
        <v>27635442</v>
      </c>
      <c r="H10" s="30">
        <v>29388372</v>
      </c>
      <c r="I10" s="30">
        <v>28019610</v>
      </c>
      <c r="J10" s="30">
        <v>85043424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85043424</v>
      </c>
      <c r="X10" s="30">
        <v>83277344</v>
      </c>
      <c r="Y10" s="30">
        <v>1766080</v>
      </c>
      <c r="Z10" s="31">
        <v>2.12</v>
      </c>
      <c r="AA10" s="32">
        <v>344385582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172002859</v>
      </c>
      <c r="F11" s="8">
        <v>172002859</v>
      </c>
      <c r="G11" s="8">
        <v>3587287</v>
      </c>
      <c r="H11" s="8">
        <v>4600512</v>
      </c>
      <c r="I11" s="8">
        <v>2616990</v>
      </c>
      <c r="J11" s="8">
        <v>10804789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10804789</v>
      </c>
      <c r="X11" s="8">
        <v>43482826</v>
      </c>
      <c r="Y11" s="8">
        <v>-32678037</v>
      </c>
      <c r="Z11" s="2">
        <v>-75.15</v>
      </c>
      <c r="AA11" s="6">
        <v>172002859</v>
      </c>
    </row>
    <row r="12" spans="1:27" ht="13.5">
      <c r="A12" s="29" t="s">
        <v>39</v>
      </c>
      <c r="B12" s="33"/>
      <c r="C12" s="6">
        <v>8388643</v>
      </c>
      <c r="D12" s="6">
        <v>0</v>
      </c>
      <c r="E12" s="7">
        <v>37210287</v>
      </c>
      <c r="F12" s="8">
        <v>37210287</v>
      </c>
      <c r="G12" s="8">
        <v>2251254</v>
      </c>
      <c r="H12" s="8">
        <v>2167461</v>
      </c>
      <c r="I12" s="8">
        <v>2155771</v>
      </c>
      <c r="J12" s="8">
        <v>6574486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6574486</v>
      </c>
      <c r="X12" s="8">
        <v>8962181</v>
      </c>
      <c r="Y12" s="8">
        <v>-2387695</v>
      </c>
      <c r="Z12" s="2">
        <v>-26.64</v>
      </c>
      <c r="AA12" s="6">
        <v>37210287</v>
      </c>
    </row>
    <row r="13" spans="1:27" ht="13.5">
      <c r="A13" s="27" t="s">
        <v>40</v>
      </c>
      <c r="B13" s="33"/>
      <c r="C13" s="6">
        <v>61143440</v>
      </c>
      <c r="D13" s="6">
        <v>0</v>
      </c>
      <c r="E13" s="7">
        <v>97183638</v>
      </c>
      <c r="F13" s="8">
        <v>97183638</v>
      </c>
      <c r="G13" s="8">
        <v>5515639</v>
      </c>
      <c r="H13" s="8">
        <v>9394164</v>
      </c>
      <c r="I13" s="8">
        <v>5315350</v>
      </c>
      <c r="J13" s="8">
        <v>20225153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20225153</v>
      </c>
      <c r="X13" s="8">
        <v>22998617</v>
      </c>
      <c r="Y13" s="8">
        <v>-2773464</v>
      </c>
      <c r="Z13" s="2">
        <v>-12.06</v>
      </c>
      <c r="AA13" s="6">
        <v>97183638</v>
      </c>
    </row>
    <row r="14" spans="1:27" ht="13.5">
      <c r="A14" s="27" t="s">
        <v>41</v>
      </c>
      <c r="B14" s="33"/>
      <c r="C14" s="6">
        <v>36495785</v>
      </c>
      <c r="D14" s="6">
        <v>0</v>
      </c>
      <c r="E14" s="7">
        <v>343725663</v>
      </c>
      <c r="F14" s="8">
        <v>343725663</v>
      </c>
      <c r="G14" s="8">
        <v>30716568</v>
      </c>
      <c r="H14" s="8">
        <v>27027725</v>
      </c>
      <c r="I14" s="8">
        <v>27215887</v>
      </c>
      <c r="J14" s="8">
        <v>84960180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84960180</v>
      </c>
      <c r="X14" s="8">
        <v>85568173</v>
      </c>
      <c r="Y14" s="8">
        <v>-607993</v>
      </c>
      <c r="Z14" s="2">
        <v>-0.71</v>
      </c>
      <c r="AA14" s="6">
        <v>343725663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20919108</v>
      </c>
      <c r="D16" s="6">
        <v>0</v>
      </c>
      <c r="E16" s="7">
        <v>66573711</v>
      </c>
      <c r="F16" s="8">
        <v>66573711</v>
      </c>
      <c r="G16" s="8">
        <v>3545467</v>
      </c>
      <c r="H16" s="8">
        <v>2541628</v>
      </c>
      <c r="I16" s="8">
        <v>2451622</v>
      </c>
      <c r="J16" s="8">
        <v>8538717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8538717</v>
      </c>
      <c r="X16" s="8">
        <v>16355060</v>
      </c>
      <c r="Y16" s="8">
        <v>-7816343</v>
      </c>
      <c r="Z16" s="2">
        <v>-47.79</v>
      </c>
      <c r="AA16" s="6">
        <v>66573711</v>
      </c>
    </row>
    <row r="17" spans="1:27" ht="13.5">
      <c r="A17" s="27" t="s">
        <v>44</v>
      </c>
      <c r="B17" s="33"/>
      <c r="C17" s="6">
        <v>15154800</v>
      </c>
      <c r="D17" s="6">
        <v>0</v>
      </c>
      <c r="E17" s="7">
        <v>108090084</v>
      </c>
      <c r="F17" s="8">
        <v>108090084</v>
      </c>
      <c r="G17" s="8">
        <v>2202589</v>
      </c>
      <c r="H17" s="8">
        <v>4443572</v>
      </c>
      <c r="I17" s="8">
        <v>3505322</v>
      </c>
      <c r="J17" s="8">
        <v>10151483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10151483</v>
      </c>
      <c r="X17" s="8">
        <v>16974545</v>
      </c>
      <c r="Y17" s="8">
        <v>-6823062</v>
      </c>
      <c r="Z17" s="2">
        <v>-40.2</v>
      </c>
      <c r="AA17" s="6">
        <v>108090084</v>
      </c>
    </row>
    <row r="18" spans="1:27" ht="13.5">
      <c r="A18" s="29" t="s">
        <v>45</v>
      </c>
      <c r="B18" s="28"/>
      <c r="C18" s="6">
        <v>1484111</v>
      </c>
      <c r="D18" s="6">
        <v>0</v>
      </c>
      <c r="E18" s="7">
        <v>44475992</v>
      </c>
      <c r="F18" s="8">
        <v>44475992</v>
      </c>
      <c r="G18" s="8">
        <v>3093571</v>
      </c>
      <c r="H18" s="8">
        <v>1994663</v>
      </c>
      <c r="I18" s="8">
        <v>-779142</v>
      </c>
      <c r="J18" s="8">
        <v>4309092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4309092</v>
      </c>
      <c r="X18" s="8">
        <v>11532155</v>
      </c>
      <c r="Y18" s="8">
        <v>-7223063</v>
      </c>
      <c r="Z18" s="2">
        <v>-62.63</v>
      </c>
      <c r="AA18" s="6">
        <v>44475992</v>
      </c>
    </row>
    <row r="19" spans="1:27" ht="13.5">
      <c r="A19" s="27" t="s">
        <v>46</v>
      </c>
      <c r="B19" s="33"/>
      <c r="C19" s="6">
        <v>915480781</v>
      </c>
      <c r="D19" s="6">
        <v>0</v>
      </c>
      <c r="E19" s="7">
        <v>4012623885</v>
      </c>
      <c r="F19" s="8">
        <v>4012623885</v>
      </c>
      <c r="G19" s="8">
        <v>1036849667</v>
      </c>
      <c r="H19" s="8">
        <v>312508269</v>
      </c>
      <c r="I19" s="8">
        <v>4972104</v>
      </c>
      <c r="J19" s="8">
        <v>1354330040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1354330040</v>
      </c>
      <c r="X19" s="8">
        <v>1560489570</v>
      </c>
      <c r="Y19" s="8">
        <v>-206159530</v>
      </c>
      <c r="Z19" s="2">
        <v>-13.21</v>
      </c>
      <c r="AA19" s="6">
        <v>4012623885</v>
      </c>
    </row>
    <row r="20" spans="1:27" ht="13.5">
      <c r="A20" s="27" t="s">
        <v>47</v>
      </c>
      <c r="B20" s="33"/>
      <c r="C20" s="6">
        <v>138681618</v>
      </c>
      <c r="D20" s="6">
        <v>0</v>
      </c>
      <c r="E20" s="7">
        <v>315962830</v>
      </c>
      <c r="F20" s="30">
        <v>315962830</v>
      </c>
      <c r="G20" s="30">
        <v>15707645</v>
      </c>
      <c r="H20" s="30">
        <v>18097029</v>
      </c>
      <c r="I20" s="30">
        <v>14889636</v>
      </c>
      <c r="J20" s="30">
        <v>48694310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48694310</v>
      </c>
      <c r="X20" s="30">
        <v>117950862</v>
      </c>
      <c r="Y20" s="30">
        <v>-69256552</v>
      </c>
      <c r="Z20" s="31">
        <v>-58.72</v>
      </c>
      <c r="AA20" s="32">
        <v>315962830</v>
      </c>
    </row>
    <row r="21" spans="1:27" ht="13.5">
      <c r="A21" s="27" t="s">
        <v>48</v>
      </c>
      <c r="B21" s="33"/>
      <c r="C21" s="6">
        <v>1041000</v>
      </c>
      <c r="D21" s="6">
        <v>0</v>
      </c>
      <c r="E21" s="7">
        <v>42796115</v>
      </c>
      <c r="F21" s="8">
        <v>42796115</v>
      </c>
      <c r="G21" s="8">
        <v>35524</v>
      </c>
      <c r="H21" s="8">
        <v>158931</v>
      </c>
      <c r="I21" s="34">
        <v>50300</v>
      </c>
      <c r="J21" s="8">
        <v>244755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244755</v>
      </c>
      <c r="X21" s="8">
        <v>7854499</v>
      </c>
      <c r="Y21" s="8">
        <v>-7609744</v>
      </c>
      <c r="Z21" s="2">
        <v>-96.88</v>
      </c>
      <c r="AA21" s="6">
        <v>42796115</v>
      </c>
    </row>
    <row r="22" spans="1:27" ht="24.75" customHeight="1">
      <c r="A22" s="35" t="s">
        <v>49</v>
      </c>
      <c r="B22" s="36"/>
      <c r="C22" s="37">
        <f aca="true" t="shared" si="0" ref="C22:Y22">SUM(C5:C21)</f>
        <v>2861927688</v>
      </c>
      <c r="D22" s="37">
        <f>SUM(D5:D21)</f>
        <v>0</v>
      </c>
      <c r="E22" s="38">
        <f t="shared" si="0"/>
        <v>12932285722</v>
      </c>
      <c r="F22" s="39">
        <f t="shared" si="0"/>
        <v>12932285722</v>
      </c>
      <c r="G22" s="39">
        <f t="shared" si="0"/>
        <v>1715366201</v>
      </c>
      <c r="H22" s="39">
        <f t="shared" si="0"/>
        <v>1036698342</v>
      </c>
      <c r="I22" s="39">
        <f t="shared" si="0"/>
        <v>566443098</v>
      </c>
      <c r="J22" s="39">
        <f t="shared" si="0"/>
        <v>3318507641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3318507641</v>
      </c>
      <c r="X22" s="39">
        <f t="shared" si="0"/>
        <v>3936515631</v>
      </c>
      <c r="Y22" s="39">
        <f t="shared" si="0"/>
        <v>-618007990</v>
      </c>
      <c r="Z22" s="40">
        <f>+IF(X22&lt;&gt;0,+(Y22/X22)*100,0)</f>
        <v>-15.699365833408525</v>
      </c>
      <c r="AA22" s="37">
        <f>SUM(AA5:AA21)</f>
        <v>12932285722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833051751</v>
      </c>
      <c r="D25" s="6">
        <v>0</v>
      </c>
      <c r="E25" s="7">
        <v>3046327117</v>
      </c>
      <c r="F25" s="8">
        <v>3046327117</v>
      </c>
      <c r="G25" s="8">
        <v>257348479</v>
      </c>
      <c r="H25" s="8">
        <v>263565211</v>
      </c>
      <c r="I25" s="8">
        <v>233030840</v>
      </c>
      <c r="J25" s="8">
        <v>753944530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753944530</v>
      </c>
      <c r="X25" s="8">
        <v>819494297</v>
      </c>
      <c r="Y25" s="8">
        <v>-65549767</v>
      </c>
      <c r="Z25" s="2">
        <v>-8</v>
      </c>
      <c r="AA25" s="6">
        <v>3046327117</v>
      </c>
    </row>
    <row r="26" spans="1:27" ht="13.5">
      <c r="A26" s="29" t="s">
        <v>52</v>
      </c>
      <c r="B26" s="28"/>
      <c r="C26" s="6">
        <v>73049262</v>
      </c>
      <c r="D26" s="6">
        <v>0</v>
      </c>
      <c r="E26" s="7">
        <v>291771010</v>
      </c>
      <c r="F26" s="8">
        <v>291771010</v>
      </c>
      <c r="G26" s="8">
        <v>19856890</v>
      </c>
      <c r="H26" s="8">
        <v>20102044</v>
      </c>
      <c r="I26" s="8">
        <v>17288873</v>
      </c>
      <c r="J26" s="8">
        <v>57247807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57247807</v>
      </c>
      <c r="X26" s="8">
        <v>71417321</v>
      </c>
      <c r="Y26" s="8">
        <v>-14169514</v>
      </c>
      <c r="Z26" s="2">
        <v>-19.84</v>
      </c>
      <c r="AA26" s="6">
        <v>291771010</v>
      </c>
    </row>
    <row r="27" spans="1:27" ht="13.5">
      <c r="A27" s="29" t="s">
        <v>53</v>
      </c>
      <c r="B27" s="28"/>
      <c r="C27" s="6">
        <v>310541731</v>
      </c>
      <c r="D27" s="6">
        <v>0</v>
      </c>
      <c r="E27" s="7">
        <v>1018116094</v>
      </c>
      <c r="F27" s="8">
        <v>1018116094</v>
      </c>
      <c r="G27" s="8">
        <v>10647764</v>
      </c>
      <c r="H27" s="8">
        <v>33989823</v>
      </c>
      <c r="I27" s="8">
        <v>27492756</v>
      </c>
      <c r="J27" s="8">
        <v>72130343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72130343</v>
      </c>
      <c r="X27" s="8">
        <v>222867748</v>
      </c>
      <c r="Y27" s="8">
        <v>-150737405</v>
      </c>
      <c r="Z27" s="2">
        <v>-67.64</v>
      </c>
      <c r="AA27" s="6">
        <v>1018116094</v>
      </c>
    </row>
    <row r="28" spans="1:27" ht="13.5">
      <c r="A28" s="29" t="s">
        <v>54</v>
      </c>
      <c r="B28" s="28"/>
      <c r="C28" s="6">
        <v>647916515</v>
      </c>
      <c r="D28" s="6">
        <v>0</v>
      </c>
      <c r="E28" s="7">
        <v>1456611170</v>
      </c>
      <c r="F28" s="8">
        <v>1456611170</v>
      </c>
      <c r="G28" s="8">
        <v>35176673</v>
      </c>
      <c r="H28" s="8">
        <v>35176671</v>
      </c>
      <c r="I28" s="8">
        <v>26838415</v>
      </c>
      <c r="J28" s="8">
        <v>97191759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97191759</v>
      </c>
      <c r="X28" s="8">
        <v>352636573</v>
      </c>
      <c r="Y28" s="8">
        <v>-255444814</v>
      </c>
      <c r="Z28" s="2">
        <v>-72.44</v>
      </c>
      <c r="AA28" s="6">
        <v>1456611170</v>
      </c>
    </row>
    <row r="29" spans="1:27" ht="13.5">
      <c r="A29" s="29" t="s">
        <v>55</v>
      </c>
      <c r="B29" s="28"/>
      <c r="C29" s="6">
        <v>27326023</v>
      </c>
      <c r="D29" s="6">
        <v>0</v>
      </c>
      <c r="E29" s="7">
        <v>147148530</v>
      </c>
      <c r="F29" s="8">
        <v>147148530</v>
      </c>
      <c r="G29" s="8">
        <v>3719583</v>
      </c>
      <c r="H29" s="8">
        <v>2180531</v>
      </c>
      <c r="I29" s="8">
        <v>28187165</v>
      </c>
      <c r="J29" s="8">
        <v>34087279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34087279</v>
      </c>
      <c r="X29" s="8">
        <v>35004272</v>
      </c>
      <c r="Y29" s="8">
        <v>-916993</v>
      </c>
      <c r="Z29" s="2">
        <v>-2.62</v>
      </c>
      <c r="AA29" s="6">
        <v>147148530</v>
      </c>
    </row>
    <row r="30" spans="1:27" ht="13.5">
      <c r="A30" s="29" t="s">
        <v>56</v>
      </c>
      <c r="B30" s="28"/>
      <c r="C30" s="6">
        <v>757185342</v>
      </c>
      <c r="D30" s="6">
        <v>0</v>
      </c>
      <c r="E30" s="7">
        <v>3357495079</v>
      </c>
      <c r="F30" s="8">
        <v>3357495079</v>
      </c>
      <c r="G30" s="8">
        <v>376409962</v>
      </c>
      <c r="H30" s="8">
        <v>343689985</v>
      </c>
      <c r="I30" s="8">
        <v>290498015</v>
      </c>
      <c r="J30" s="8">
        <v>1010597962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1010597962</v>
      </c>
      <c r="X30" s="8">
        <v>998714314</v>
      </c>
      <c r="Y30" s="8">
        <v>11883648</v>
      </c>
      <c r="Z30" s="2">
        <v>1.19</v>
      </c>
      <c r="AA30" s="6">
        <v>3357495079</v>
      </c>
    </row>
    <row r="31" spans="1:27" ht="13.5">
      <c r="A31" s="29" t="s">
        <v>57</v>
      </c>
      <c r="B31" s="28"/>
      <c r="C31" s="6">
        <v>37270060</v>
      </c>
      <c r="D31" s="6">
        <v>0</v>
      </c>
      <c r="E31" s="7">
        <v>434019855</v>
      </c>
      <c r="F31" s="8">
        <v>434019855</v>
      </c>
      <c r="G31" s="8">
        <v>16624805</v>
      </c>
      <c r="H31" s="8">
        <v>27921587</v>
      </c>
      <c r="I31" s="8">
        <v>37353169</v>
      </c>
      <c r="J31" s="8">
        <v>81899561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81899561</v>
      </c>
      <c r="X31" s="8">
        <v>97106601</v>
      </c>
      <c r="Y31" s="8">
        <v>-15207040</v>
      </c>
      <c r="Z31" s="2">
        <v>-15.66</v>
      </c>
      <c r="AA31" s="6">
        <v>434019855</v>
      </c>
    </row>
    <row r="32" spans="1:27" ht="13.5">
      <c r="A32" s="29" t="s">
        <v>58</v>
      </c>
      <c r="B32" s="28"/>
      <c r="C32" s="6">
        <v>152925304</v>
      </c>
      <c r="D32" s="6">
        <v>0</v>
      </c>
      <c r="E32" s="7">
        <v>688224310</v>
      </c>
      <c r="F32" s="8">
        <v>688224310</v>
      </c>
      <c r="G32" s="8">
        <v>20665647</v>
      </c>
      <c r="H32" s="8">
        <v>45345275</v>
      </c>
      <c r="I32" s="8">
        <v>45142824</v>
      </c>
      <c r="J32" s="8">
        <v>111153746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111153746</v>
      </c>
      <c r="X32" s="8">
        <v>177243993</v>
      </c>
      <c r="Y32" s="8">
        <v>-66090247</v>
      </c>
      <c r="Z32" s="2">
        <v>-37.29</v>
      </c>
      <c r="AA32" s="6">
        <v>688224310</v>
      </c>
    </row>
    <row r="33" spans="1:27" ht="13.5">
      <c r="A33" s="29" t="s">
        <v>59</v>
      </c>
      <c r="B33" s="28"/>
      <c r="C33" s="6">
        <v>13256404</v>
      </c>
      <c r="D33" s="6">
        <v>0</v>
      </c>
      <c r="E33" s="7">
        <v>418307686</v>
      </c>
      <c r="F33" s="8">
        <v>418307686</v>
      </c>
      <c r="G33" s="8">
        <v>13805284</v>
      </c>
      <c r="H33" s="8">
        <v>39183121</v>
      </c>
      <c r="I33" s="8">
        <v>10042544</v>
      </c>
      <c r="J33" s="8">
        <v>63030949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63030949</v>
      </c>
      <c r="X33" s="8">
        <v>81379770</v>
      </c>
      <c r="Y33" s="8">
        <v>-18348821</v>
      </c>
      <c r="Z33" s="2">
        <v>-22.55</v>
      </c>
      <c r="AA33" s="6">
        <v>418307686</v>
      </c>
    </row>
    <row r="34" spans="1:27" ht="13.5">
      <c r="A34" s="29" t="s">
        <v>60</v>
      </c>
      <c r="B34" s="28"/>
      <c r="C34" s="6">
        <v>494949896</v>
      </c>
      <c r="D34" s="6">
        <v>0</v>
      </c>
      <c r="E34" s="7">
        <v>2624445669</v>
      </c>
      <c r="F34" s="8">
        <v>2624445669</v>
      </c>
      <c r="G34" s="8">
        <v>103446651</v>
      </c>
      <c r="H34" s="8">
        <v>133759641</v>
      </c>
      <c r="I34" s="8">
        <v>113107837</v>
      </c>
      <c r="J34" s="8">
        <v>350314129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350314129</v>
      </c>
      <c r="X34" s="8">
        <v>422518741</v>
      </c>
      <c r="Y34" s="8">
        <v>-72204612</v>
      </c>
      <c r="Z34" s="2">
        <v>-17.09</v>
      </c>
      <c r="AA34" s="6">
        <v>2624445669</v>
      </c>
    </row>
    <row r="35" spans="1:27" ht="13.5">
      <c r="A35" s="27" t="s">
        <v>61</v>
      </c>
      <c r="B35" s="33"/>
      <c r="C35" s="6">
        <v>3374044</v>
      </c>
      <c r="D35" s="6">
        <v>0</v>
      </c>
      <c r="E35" s="7">
        <v>120000</v>
      </c>
      <c r="F35" s="8">
        <v>120000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120000</v>
      </c>
    </row>
    <row r="36" spans="1:27" ht="12.75">
      <c r="A36" s="44" t="s">
        <v>62</v>
      </c>
      <c r="B36" s="36"/>
      <c r="C36" s="37">
        <f aca="true" t="shared" si="1" ref="C36:Y36">SUM(C25:C35)</f>
        <v>3350846332</v>
      </c>
      <c r="D36" s="37">
        <f>SUM(D25:D35)</f>
        <v>0</v>
      </c>
      <c r="E36" s="38">
        <f t="shared" si="1"/>
        <v>13482586520</v>
      </c>
      <c r="F36" s="39">
        <f t="shared" si="1"/>
        <v>13482586520</v>
      </c>
      <c r="G36" s="39">
        <f t="shared" si="1"/>
        <v>857701738</v>
      </c>
      <c r="H36" s="39">
        <f t="shared" si="1"/>
        <v>944913889</v>
      </c>
      <c r="I36" s="39">
        <f t="shared" si="1"/>
        <v>828982438</v>
      </c>
      <c r="J36" s="39">
        <f t="shared" si="1"/>
        <v>2631598065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2631598065</v>
      </c>
      <c r="X36" s="39">
        <f t="shared" si="1"/>
        <v>3278383630</v>
      </c>
      <c r="Y36" s="39">
        <f t="shared" si="1"/>
        <v>-646785565</v>
      </c>
      <c r="Z36" s="40">
        <f>+IF(X36&lt;&gt;0,+(Y36/X36)*100,0)</f>
        <v>-19.728794369315466</v>
      </c>
      <c r="AA36" s="37">
        <f>SUM(AA25:AA35)</f>
        <v>13482586520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-488918644</v>
      </c>
      <c r="D38" s="50">
        <f>+D22-D36</f>
        <v>0</v>
      </c>
      <c r="E38" s="51">
        <f t="shared" si="2"/>
        <v>-550300798</v>
      </c>
      <c r="F38" s="52">
        <f t="shared" si="2"/>
        <v>-550300798</v>
      </c>
      <c r="G38" s="52">
        <f t="shared" si="2"/>
        <v>857664463</v>
      </c>
      <c r="H38" s="52">
        <f t="shared" si="2"/>
        <v>91784453</v>
      </c>
      <c r="I38" s="52">
        <f t="shared" si="2"/>
        <v>-262539340</v>
      </c>
      <c r="J38" s="52">
        <f t="shared" si="2"/>
        <v>686909576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686909576</v>
      </c>
      <c r="X38" s="52">
        <f>IF(F22=F36,0,X22-X36)</f>
        <v>658132001</v>
      </c>
      <c r="Y38" s="52">
        <f t="shared" si="2"/>
        <v>28777575</v>
      </c>
      <c r="Z38" s="53">
        <f>+IF(X38&lt;&gt;0,+(Y38/X38)*100,0)</f>
        <v>4.372614453677052</v>
      </c>
      <c r="AA38" s="50">
        <f>+AA22-AA36</f>
        <v>-550300798</v>
      </c>
    </row>
    <row r="39" spans="1:27" ht="13.5">
      <c r="A39" s="27" t="s">
        <v>64</v>
      </c>
      <c r="B39" s="33"/>
      <c r="C39" s="6">
        <v>357282522</v>
      </c>
      <c r="D39" s="6">
        <v>0</v>
      </c>
      <c r="E39" s="7">
        <v>1874955906</v>
      </c>
      <c r="F39" s="8">
        <v>1874955906</v>
      </c>
      <c r="G39" s="8">
        <v>87654440</v>
      </c>
      <c r="H39" s="8">
        <v>14178226</v>
      </c>
      <c r="I39" s="8">
        <v>18751236</v>
      </c>
      <c r="J39" s="8">
        <v>120583902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120583902</v>
      </c>
      <c r="X39" s="8">
        <v>473419438</v>
      </c>
      <c r="Y39" s="8">
        <v>-352835536</v>
      </c>
      <c r="Z39" s="2">
        <v>-74.53</v>
      </c>
      <c r="AA39" s="6">
        <v>1874955906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-58756004</v>
      </c>
      <c r="Y40" s="30">
        <v>58756004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-352865754</v>
      </c>
      <c r="F41" s="8">
        <v>-352865754</v>
      </c>
      <c r="G41" s="55">
        <v>3968916</v>
      </c>
      <c r="H41" s="55">
        <v>3018848</v>
      </c>
      <c r="I41" s="55">
        <v>2376309</v>
      </c>
      <c r="J41" s="8">
        <v>9364073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9364073</v>
      </c>
      <c r="X41" s="8">
        <v>-30320000</v>
      </c>
      <c r="Y41" s="55">
        <v>39684073</v>
      </c>
      <c r="Z41" s="56">
        <v>-130.88</v>
      </c>
      <c r="AA41" s="57">
        <v>-352865754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-131636122</v>
      </c>
      <c r="D42" s="59">
        <f>SUM(D38:D41)</f>
        <v>0</v>
      </c>
      <c r="E42" s="60">
        <f t="shared" si="3"/>
        <v>971789354</v>
      </c>
      <c r="F42" s="61">
        <f t="shared" si="3"/>
        <v>971789354</v>
      </c>
      <c r="G42" s="61">
        <f t="shared" si="3"/>
        <v>949287819</v>
      </c>
      <c r="H42" s="61">
        <f t="shared" si="3"/>
        <v>108981527</v>
      </c>
      <c r="I42" s="61">
        <f t="shared" si="3"/>
        <v>-241411795</v>
      </c>
      <c r="J42" s="61">
        <f t="shared" si="3"/>
        <v>816857551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816857551</v>
      </c>
      <c r="X42" s="61">
        <f t="shared" si="3"/>
        <v>1042475435</v>
      </c>
      <c r="Y42" s="61">
        <f t="shared" si="3"/>
        <v>-225617884</v>
      </c>
      <c r="Z42" s="62">
        <f>+IF(X42&lt;&gt;0,+(Y42/X42)*100,0)</f>
        <v>-21.642513235815482</v>
      </c>
      <c r="AA42" s="59">
        <f>SUM(AA38:AA41)</f>
        <v>971789354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-131636122</v>
      </c>
      <c r="D44" s="67">
        <f>+D42-D43</f>
        <v>0</v>
      </c>
      <c r="E44" s="68">
        <f t="shared" si="4"/>
        <v>971789354</v>
      </c>
      <c r="F44" s="69">
        <f t="shared" si="4"/>
        <v>971789354</v>
      </c>
      <c r="G44" s="69">
        <f t="shared" si="4"/>
        <v>949287819</v>
      </c>
      <c r="H44" s="69">
        <f t="shared" si="4"/>
        <v>108981527</v>
      </c>
      <c r="I44" s="69">
        <f t="shared" si="4"/>
        <v>-241411795</v>
      </c>
      <c r="J44" s="69">
        <f t="shared" si="4"/>
        <v>816857551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816857551</v>
      </c>
      <c r="X44" s="69">
        <f t="shared" si="4"/>
        <v>1042475435</v>
      </c>
      <c r="Y44" s="69">
        <f t="shared" si="4"/>
        <v>-225617884</v>
      </c>
      <c r="Z44" s="70">
        <f>+IF(X44&lt;&gt;0,+(Y44/X44)*100,0)</f>
        <v>-21.642513235815482</v>
      </c>
      <c r="AA44" s="67">
        <f>+AA42-AA43</f>
        <v>971789354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-131636122</v>
      </c>
      <c r="D46" s="59">
        <f>SUM(D44:D45)</f>
        <v>0</v>
      </c>
      <c r="E46" s="60">
        <f t="shared" si="5"/>
        <v>971789354</v>
      </c>
      <c r="F46" s="61">
        <f t="shared" si="5"/>
        <v>971789354</v>
      </c>
      <c r="G46" s="61">
        <f t="shared" si="5"/>
        <v>949287819</v>
      </c>
      <c r="H46" s="61">
        <f t="shared" si="5"/>
        <v>108981527</v>
      </c>
      <c r="I46" s="61">
        <f t="shared" si="5"/>
        <v>-241411795</v>
      </c>
      <c r="J46" s="61">
        <f t="shared" si="5"/>
        <v>816857551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816857551</v>
      </c>
      <c r="X46" s="61">
        <f t="shared" si="5"/>
        <v>1042475435</v>
      </c>
      <c r="Y46" s="61">
        <f t="shared" si="5"/>
        <v>-225617884</v>
      </c>
      <c r="Z46" s="62">
        <f>+IF(X46&lt;&gt;0,+(Y46/X46)*100,0)</f>
        <v>-21.642513235815482</v>
      </c>
      <c r="AA46" s="59">
        <f>SUM(AA44:AA45)</f>
        <v>971789354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-131636122</v>
      </c>
      <c r="D48" s="75">
        <f>SUM(D46:D47)</f>
        <v>0</v>
      </c>
      <c r="E48" s="76">
        <f t="shared" si="6"/>
        <v>971789354</v>
      </c>
      <c r="F48" s="77">
        <f t="shared" si="6"/>
        <v>971789354</v>
      </c>
      <c r="G48" s="77">
        <f t="shared" si="6"/>
        <v>949287819</v>
      </c>
      <c r="H48" s="78">
        <f t="shared" si="6"/>
        <v>108981527</v>
      </c>
      <c r="I48" s="78">
        <f t="shared" si="6"/>
        <v>-241411795</v>
      </c>
      <c r="J48" s="78">
        <f t="shared" si="6"/>
        <v>816857551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816857551</v>
      </c>
      <c r="X48" s="78">
        <f t="shared" si="6"/>
        <v>1042475435</v>
      </c>
      <c r="Y48" s="78">
        <f t="shared" si="6"/>
        <v>-225617884</v>
      </c>
      <c r="Z48" s="79">
        <f>+IF(X48&lt;&gt;0,+(Y48/X48)*100,0)</f>
        <v>-21.642513235815482</v>
      </c>
      <c r="AA48" s="80">
        <f>SUM(AA46:AA47)</f>
        <v>971789354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256483914</v>
      </c>
      <c r="F5" s="8">
        <v>256483914</v>
      </c>
      <c r="G5" s="8">
        <v>30305713</v>
      </c>
      <c r="H5" s="8">
        <v>30445985</v>
      </c>
      <c r="I5" s="8">
        <v>30404768</v>
      </c>
      <c r="J5" s="8">
        <v>91156466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91156466</v>
      </c>
      <c r="X5" s="8">
        <v>61126047</v>
      </c>
      <c r="Y5" s="8">
        <v>30030419</v>
      </c>
      <c r="Z5" s="2">
        <v>49.13</v>
      </c>
      <c r="AA5" s="6">
        <v>256483914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1889181183</v>
      </c>
      <c r="F7" s="8">
        <v>1889181183</v>
      </c>
      <c r="G7" s="8">
        <v>153589015</v>
      </c>
      <c r="H7" s="8">
        <v>152993553</v>
      </c>
      <c r="I7" s="8">
        <v>68616025</v>
      </c>
      <c r="J7" s="8">
        <v>375198593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375198593</v>
      </c>
      <c r="X7" s="8">
        <v>531505599</v>
      </c>
      <c r="Y7" s="8">
        <v>-156307006</v>
      </c>
      <c r="Z7" s="2">
        <v>-29.41</v>
      </c>
      <c r="AA7" s="6">
        <v>1889181183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512998807</v>
      </c>
      <c r="F8" s="8">
        <v>512998807</v>
      </c>
      <c r="G8" s="8">
        <v>25393096</v>
      </c>
      <c r="H8" s="8">
        <v>28684422</v>
      </c>
      <c r="I8" s="8">
        <v>23534062</v>
      </c>
      <c r="J8" s="8">
        <v>77611580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77611580</v>
      </c>
      <c r="X8" s="8">
        <v>115189000</v>
      </c>
      <c r="Y8" s="8">
        <v>-37577420</v>
      </c>
      <c r="Z8" s="2">
        <v>-32.62</v>
      </c>
      <c r="AA8" s="6">
        <v>512998807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176045943</v>
      </c>
      <c r="F9" s="8">
        <v>176045943</v>
      </c>
      <c r="G9" s="8">
        <v>6109910</v>
      </c>
      <c r="H9" s="8">
        <v>6421164</v>
      </c>
      <c r="I9" s="8">
        <v>6404144</v>
      </c>
      <c r="J9" s="8">
        <v>18935218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18935218</v>
      </c>
      <c r="X9" s="8">
        <v>37587000</v>
      </c>
      <c r="Y9" s="8">
        <v>-18651782</v>
      </c>
      <c r="Z9" s="2">
        <v>-49.62</v>
      </c>
      <c r="AA9" s="6">
        <v>176045943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88273280</v>
      </c>
      <c r="F10" s="30">
        <v>88273280</v>
      </c>
      <c r="G10" s="30">
        <v>7188535</v>
      </c>
      <c r="H10" s="30">
        <v>7237989</v>
      </c>
      <c r="I10" s="30">
        <v>7976668</v>
      </c>
      <c r="J10" s="30">
        <v>22403192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22403192</v>
      </c>
      <c r="X10" s="30">
        <v>21700000</v>
      </c>
      <c r="Y10" s="30">
        <v>703192</v>
      </c>
      <c r="Z10" s="31">
        <v>3.24</v>
      </c>
      <c r="AA10" s="32">
        <v>88273280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478470</v>
      </c>
      <c r="F11" s="8">
        <v>478470</v>
      </c>
      <c r="G11" s="8">
        <v>7584</v>
      </c>
      <c r="H11" s="8">
        <v>11807</v>
      </c>
      <c r="I11" s="8">
        <v>4053</v>
      </c>
      <c r="J11" s="8">
        <v>23444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23444</v>
      </c>
      <c r="X11" s="8">
        <v>120000</v>
      </c>
      <c r="Y11" s="8">
        <v>-96556</v>
      </c>
      <c r="Z11" s="2">
        <v>-80.46</v>
      </c>
      <c r="AA11" s="6">
        <v>478470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15105689</v>
      </c>
      <c r="F12" s="8">
        <v>15105689</v>
      </c>
      <c r="G12" s="8">
        <v>706075</v>
      </c>
      <c r="H12" s="8">
        <v>647578</v>
      </c>
      <c r="I12" s="8">
        <v>630204</v>
      </c>
      <c r="J12" s="8">
        <v>1983857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1983857</v>
      </c>
      <c r="X12" s="8">
        <v>2551000</v>
      </c>
      <c r="Y12" s="8">
        <v>-567143</v>
      </c>
      <c r="Z12" s="2">
        <v>-22.23</v>
      </c>
      <c r="AA12" s="6">
        <v>15105689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30657317</v>
      </c>
      <c r="F13" s="8">
        <v>30657317</v>
      </c>
      <c r="G13" s="8">
        <v>1918483</v>
      </c>
      <c r="H13" s="8">
        <v>5549391</v>
      </c>
      <c r="I13" s="8">
        <v>1844973</v>
      </c>
      <c r="J13" s="8">
        <v>9312847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9312847</v>
      </c>
      <c r="X13" s="8">
        <v>6688000</v>
      </c>
      <c r="Y13" s="8">
        <v>2624847</v>
      </c>
      <c r="Z13" s="2">
        <v>39.25</v>
      </c>
      <c r="AA13" s="6">
        <v>30657317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126770539</v>
      </c>
      <c r="F14" s="8">
        <v>126770539</v>
      </c>
      <c r="G14" s="8">
        <v>9700393</v>
      </c>
      <c r="H14" s="8">
        <v>10004114</v>
      </c>
      <c r="I14" s="8">
        <v>11102716</v>
      </c>
      <c r="J14" s="8">
        <v>30807223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30807223</v>
      </c>
      <c r="X14" s="8">
        <v>30900000</v>
      </c>
      <c r="Y14" s="8">
        <v>-92777</v>
      </c>
      <c r="Z14" s="2">
        <v>-0.3</v>
      </c>
      <c r="AA14" s="6">
        <v>126770539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13381998</v>
      </c>
      <c r="F16" s="8">
        <v>13381998</v>
      </c>
      <c r="G16" s="8">
        <v>1024417</v>
      </c>
      <c r="H16" s="8">
        <v>898130</v>
      </c>
      <c r="I16" s="8">
        <v>961699</v>
      </c>
      <c r="J16" s="8">
        <v>2884246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2884246</v>
      </c>
      <c r="X16" s="8">
        <v>3306000</v>
      </c>
      <c r="Y16" s="8">
        <v>-421754</v>
      </c>
      <c r="Z16" s="2">
        <v>-12.76</v>
      </c>
      <c r="AA16" s="6">
        <v>13381998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12932992</v>
      </c>
      <c r="F17" s="8">
        <v>12932992</v>
      </c>
      <c r="G17" s="8">
        <v>128854</v>
      </c>
      <c r="H17" s="8">
        <v>1042372</v>
      </c>
      <c r="I17" s="8">
        <v>842052</v>
      </c>
      <c r="J17" s="8">
        <v>2013278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2013278</v>
      </c>
      <c r="X17" s="8">
        <v>4124000</v>
      </c>
      <c r="Y17" s="8">
        <v>-2110722</v>
      </c>
      <c r="Z17" s="2">
        <v>-51.18</v>
      </c>
      <c r="AA17" s="6">
        <v>12932992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21094781</v>
      </c>
      <c r="F18" s="8">
        <v>21094781</v>
      </c>
      <c r="G18" s="8">
        <v>2442640</v>
      </c>
      <c r="H18" s="8">
        <v>1159449</v>
      </c>
      <c r="I18" s="8">
        <v>-1373124</v>
      </c>
      <c r="J18" s="8">
        <v>2228965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2228965</v>
      </c>
      <c r="X18" s="8">
        <v>5707000</v>
      </c>
      <c r="Y18" s="8">
        <v>-3478035</v>
      </c>
      <c r="Z18" s="2">
        <v>-60.94</v>
      </c>
      <c r="AA18" s="6">
        <v>21094781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389946839</v>
      </c>
      <c r="F19" s="8">
        <v>389946839</v>
      </c>
      <c r="G19" s="8">
        <v>0</v>
      </c>
      <c r="H19" s="8">
        <v>137539000</v>
      </c>
      <c r="I19" s="8">
        <v>877</v>
      </c>
      <c r="J19" s="8">
        <v>137539877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137539877</v>
      </c>
      <c r="X19" s="8">
        <v>97800000</v>
      </c>
      <c r="Y19" s="8">
        <v>39739877</v>
      </c>
      <c r="Z19" s="2">
        <v>40.63</v>
      </c>
      <c r="AA19" s="6">
        <v>389946839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36360227</v>
      </c>
      <c r="F20" s="30">
        <v>36360227</v>
      </c>
      <c r="G20" s="30">
        <v>3575059</v>
      </c>
      <c r="H20" s="30">
        <v>1684770</v>
      </c>
      <c r="I20" s="30">
        <v>1468702</v>
      </c>
      <c r="J20" s="30">
        <v>6728531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6728531</v>
      </c>
      <c r="X20" s="30">
        <v>9230000</v>
      </c>
      <c r="Y20" s="30">
        <v>-2501469</v>
      </c>
      <c r="Z20" s="31">
        <v>-27.1</v>
      </c>
      <c r="AA20" s="32">
        <v>36360227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30000000</v>
      </c>
      <c r="F21" s="8">
        <v>30000000</v>
      </c>
      <c r="G21" s="8">
        <v>0</v>
      </c>
      <c r="H21" s="8">
        <v>87719</v>
      </c>
      <c r="I21" s="34">
        <v>0</v>
      </c>
      <c r="J21" s="8">
        <v>87719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87719</v>
      </c>
      <c r="X21" s="8">
        <v>7717000</v>
      </c>
      <c r="Y21" s="8">
        <v>-7629281</v>
      </c>
      <c r="Z21" s="2">
        <v>-98.86</v>
      </c>
      <c r="AA21" s="6">
        <v>30000000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3599711979</v>
      </c>
      <c r="F22" s="39">
        <f t="shared" si="0"/>
        <v>3599711979</v>
      </c>
      <c r="G22" s="39">
        <f t="shared" si="0"/>
        <v>242089774</v>
      </c>
      <c r="H22" s="39">
        <f t="shared" si="0"/>
        <v>384407443</v>
      </c>
      <c r="I22" s="39">
        <f t="shared" si="0"/>
        <v>152417819</v>
      </c>
      <c r="J22" s="39">
        <f t="shared" si="0"/>
        <v>778915036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778915036</v>
      </c>
      <c r="X22" s="39">
        <f t="shared" si="0"/>
        <v>935250646</v>
      </c>
      <c r="Y22" s="39">
        <f t="shared" si="0"/>
        <v>-156335610</v>
      </c>
      <c r="Z22" s="40">
        <f>+IF(X22&lt;&gt;0,+(Y22/X22)*100,0)</f>
        <v>-16.71590505375604</v>
      </c>
      <c r="AA22" s="37">
        <f>SUM(AA5:AA21)</f>
        <v>3599711979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481335880</v>
      </c>
      <c r="F25" s="8">
        <v>481335880</v>
      </c>
      <c r="G25" s="8">
        <v>43396429</v>
      </c>
      <c r="H25" s="8">
        <v>44135406</v>
      </c>
      <c r="I25" s="8">
        <v>44179390</v>
      </c>
      <c r="J25" s="8">
        <v>131711225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131711225</v>
      </c>
      <c r="X25" s="8">
        <v>118366000</v>
      </c>
      <c r="Y25" s="8">
        <v>13345225</v>
      </c>
      <c r="Z25" s="2">
        <v>11.27</v>
      </c>
      <c r="AA25" s="6">
        <v>481335880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28766009</v>
      </c>
      <c r="F26" s="8">
        <v>28766009</v>
      </c>
      <c r="G26" s="8">
        <v>2092736</v>
      </c>
      <c r="H26" s="8">
        <v>2088411</v>
      </c>
      <c r="I26" s="8">
        <v>2190319</v>
      </c>
      <c r="J26" s="8">
        <v>6371466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6371466</v>
      </c>
      <c r="X26" s="8">
        <v>6750000</v>
      </c>
      <c r="Y26" s="8">
        <v>-378534</v>
      </c>
      <c r="Z26" s="2">
        <v>-5.61</v>
      </c>
      <c r="AA26" s="6">
        <v>28766009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338000000</v>
      </c>
      <c r="F27" s="8">
        <v>338000000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54109500</v>
      </c>
      <c r="Y27" s="8">
        <v>-54109500</v>
      </c>
      <c r="Z27" s="2">
        <v>-100</v>
      </c>
      <c r="AA27" s="6">
        <v>338000000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429945146</v>
      </c>
      <c r="F28" s="8">
        <v>429945146</v>
      </c>
      <c r="G28" s="8">
        <v>22221045</v>
      </c>
      <c r="H28" s="8">
        <v>22221043</v>
      </c>
      <c r="I28" s="8">
        <v>21776621</v>
      </c>
      <c r="J28" s="8">
        <v>66218709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66218709</v>
      </c>
      <c r="X28" s="8">
        <v>114678000</v>
      </c>
      <c r="Y28" s="8">
        <v>-48459291</v>
      </c>
      <c r="Z28" s="2">
        <v>-42.26</v>
      </c>
      <c r="AA28" s="6">
        <v>429945146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80675175</v>
      </c>
      <c r="F29" s="8">
        <v>80675175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20102000</v>
      </c>
      <c r="Y29" s="8">
        <v>-20102000</v>
      </c>
      <c r="Z29" s="2">
        <v>-100</v>
      </c>
      <c r="AA29" s="6">
        <v>80675175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1596599224</v>
      </c>
      <c r="F30" s="8">
        <v>1596599224</v>
      </c>
      <c r="G30" s="8">
        <v>208299682</v>
      </c>
      <c r="H30" s="8">
        <v>120931844</v>
      </c>
      <c r="I30" s="8">
        <v>150184127</v>
      </c>
      <c r="J30" s="8">
        <v>479415653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479415653</v>
      </c>
      <c r="X30" s="8">
        <v>430345000</v>
      </c>
      <c r="Y30" s="8">
        <v>49070653</v>
      </c>
      <c r="Z30" s="2">
        <v>11.4</v>
      </c>
      <c r="AA30" s="6">
        <v>1596599224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136647601</v>
      </c>
      <c r="F31" s="8">
        <v>136647601</v>
      </c>
      <c r="G31" s="8">
        <v>2626500</v>
      </c>
      <c r="H31" s="8">
        <v>10818593</v>
      </c>
      <c r="I31" s="8">
        <v>11037792</v>
      </c>
      <c r="J31" s="8">
        <v>24482885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24482885</v>
      </c>
      <c r="X31" s="8">
        <v>30641000</v>
      </c>
      <c r="Y31" s="8">
        <v>-6158115</v>
      </c>
      <c r="Z31" s="2">
        <v>-20.1</v>
      </c>
      <c r="AA31" s="6">
        <v>136647601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209551269</v>
      </c>
      <c r="F32" s="8">
        <v>209551269</v>
      </c>
      <c r="G32" s="8">
        <v>2736262</v>
      </c>
      <c r="H32" s="8">
        <v>15691215</v>
      </c>
      <c r="I32" s="8">
        <v>13247639</v>
      </c>
      <c r="J32" s="8">
        <v>31675116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31675116</v>
      </c>
      <c r="X32" s="8">
        <v>53780000</v>
      </c>
      <c r="Y32" s="8">
        <v>-22104884</v>
      </c>
      <c r="Z32" s="2">
        <v>-41.1</v>
      </c>
      <c r="AA32" s="6">
        <v>209551269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57163011</v>
      </c>
      <c r="F33" s="8">
        <v>57163011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3420000</v>
      </c>
      <c r="Y33" s="8">
        <v>-3420000</v>
      </c>
      <c r="Z33" s="2">
        <v>-100</v>
      </c>
      <c r="AA33" s="6">
        <v>57163011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202640264</v>
      </c>
      <c r="F34" s="8">
        <v>202640264</v>
      </c>
      <c r="G34" s="8">
        <v>21825515</v>
      </c>
      <c r="H34" s="8">
        <v>27294399</v>
      </c>
      <c r="I34" s="8">
        <v>14126148</v>
      </c>
      <c r="J34" s="8">
        <v>63246062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63246062</v>
      </c>
      <c r="X34" s="8">
        <v>47181000</v>
      </c>
      <c r="Y34" s="8">
        <v>16065062</v>
      </c>
      <c r="Z34" s="2">
        <v>34.05</v>
      </c>
      <c r="AA34" s="6">
        <v>202640264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3561323579</v>
      </c>
      <c r="F36" s="39">
        <f t="shared" si="1"/>
        <v>3561323579</v>
      </c>
      <c r="G36" s="39">
        <f t="shared" si="1"/>
        <v>303198169</v>
      </c>
      <c r="H36" s="39">
        <f t="shared" si="1"/>
        <v>243180911</v>
      </c>
      <c r="I36" s="39">
        <f t="shared" si="1"/>
        <v>256742036</v>
      </c>
      <c r="J36" s="39">
        <f t="shared" si="1"/>
        <v>803121116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803121116</v>
      </c>
      <c r="X36" s="39">
        <f t="shared" si="1"/>
        <v>879372500</v>
      </c>
      <c r="Y36" s="39">
        <f t="shared" si="1"/>
        <v>-76251384</v>
      </c>
      <c r="Z36" s="40">
        <f>+IF(X36&lt;&gt;0,+(Y36/X36)*100,0)</f>
        <v>-8.671113094848884</v>
      </c>
      <c r="AA36" s="37">
        <f>SUM(AA25:AA35)</f>
        <v>3561323579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38388400</v>
      </c>
      <c r="F38" s="52">
        <f t="shared" si="2"/>
        <v>38388400</v>
      </c>
      <c r="G38" s="52">
        <f t="shared" si="2"/>
        <v>-61108395</v>
      </c>
      <c r="H38" s="52">
        <f t="shared" si="2"/>
        <v>141226532</v>
      </c>
      <c r="I38" s="52">
        <f t="shared" si="2"/>
        <v>-104324217</v>
      </c>
      <c r="J38" s="52">
        <f t="shared" si="2"/>
        <v>-24206080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-24206080</v>
      </c>
      <c r="X38" s="52">
        <f>IF(F22=F36,0,X22-X36)</f>
        <v>55878146</v>
      </c>
      <c r="Y38" s="52">
        <f t="shared" si="2"/>
        <v>-80084226</v>
      </c>
      <c r="Z38" s="53">
        <f>+IF(X38&lt;&gt;0,+(Y38/X38)*100,0)</f>
        <v>-143.31940433385174</v>
      </c>
      <c r="AA38" s="50">
        <f>+AA22-AA36</f>
        <v>38388400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686273161</v>
      </c>
      <c r="F39" s="8">
        <v>686273161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201000000</v>
      </c>
      <c r="Y39" s="8">
        <v>-201000000</v>
      </c>
      <c r="Z39" s="2">
        <v>-100</v>
      </c>
      <c r="AA39" s="6">
        <v>686273161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294543</v>
      </c>
      <c r="J41" s="8">
        <v>294543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294543</v>
      </c>
      <c r="X41" s="8">
        <v>0</v>
      </c>
      <c r="Y41" s="55">
        <v>294543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724661561</v>
      </c>
      <c r="F42" s="61">
        <f t="shared" si="3"/>
        <v>724661561</v>
      </c>
      <c r="G42" s="61">
        <f t="shared" si="3"/>
        <v>-61108395</v>
      </c>
      <c r="H42" s="61">
        <f t="shared" si="3"/>
        <v>141226532</v>
      </c>
      <c r="I42" s="61">
        <f t="shared" si="3"/>
        <v>-104029674</v>
      </c>
      <c r="J42" s="61">
        <f t="shared" si="3"/>
        <v>-23911537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-23911537</v>
      </c>
      <c r="X42" s="61">
        <f t="shared" si="3"/>
        <v>256878146</v>
      </c>
      <c r="Y42" s="61">
        <f t="shared" si="3"/>
        <v>-280789683</v>
      </c>
      <c r="Z42" s="62">
        <f>+IF(X42&lt;&gt;0,+(Y42/X42)*100,0)</f>
        <v>-109.30851353933393</v>
      </c>
      <c r="AA42" s="59">
        <f>SUM(AA38:AA41)</f>
        <v>724661561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724661561</v>
      </c>
      <c r="F44" s="69">
        <f t="shared" si="4"/>
        <v>724661561</v>
      </c>
      <c r="G44" s="69">
        <f t="shared" si="4"/>
        <v>-61108395</v>
      </c>
      <c r="H44" s="69">
        <f t="shared" si="4"/>
        <v>141226532</v>
      </c>
      <c r="I44" s="69">
        <f t="shared" si="4"/>
        <v>-104029674</v>
      </c>
      <c r="J44" s="69">
        <f t="shared" si="4"/>
        <v>-23911537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-23911537</v>
      </c>
      <c r="X44" s="69">
        <f t="shared" si="4"/>
        <v>256878146</v>
      </c>
      <c r="Y44" s="69">
        <f t="shared" si="4"/>
        <v>-280789683</v>
      </c>
      <c r="Z44" s="70">
        <f>+IF(X44&lt;&gt;0,+(Y44/X44)*100,0)</f>
        <v>-109.30851353933393</v>
      </c>
      <c r="AA44" s="67">
        <f>+AA42-AA43</f>
        <v>724661561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724661561</v>
      </c>
      <c r="F46" s="61">
        <f t="shared" si="5"/>
        <v>724661561</v>
      </c>
      <c r="G46" s="61">
        <f t="shared" si="5"/>
        <v>-61108395</v>
      </c>
      <c r="H46" s="61">
        <f t="shared" si="5"/>
        <v>141226532</v>
      </c>
      <c r="I46" s="61">
        <f t="shared" si="5"/>
        <v>-104029674</v>
      </c>
      <c r="J46" s="61">
        <f t="shared" si="5"/>
        <v>-23911537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-23911537</v>
      </c>
      <c r="X46" s="61">
        <f t="shared" si="5"/>
        <v>256878146</v>
      </c>
      <c r="Y46" s="61">
        <f t="shared" si="5"/>
        <v>-280789683</v>
      </c>
      <c r="Z46" s="62">
        <f>+IF(X46&lt;&gt;0,+(Y46/X46)*100,0)</f>
        <v>-109.30851353933393</v>
      </c>
      <c r="AA46" s="59">
        <f>SUM(AA44:AA45)</f>
        <v>724661561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724661561</v>
      </c>
      <c r="F48" s="77">
        <f t="shared" si="6"/>
        <v>724661561</v>
      </c>
      <c r="G48" s="77">
        <f t="shared" si="6"/>
        <v>-61108395</v>
      </c>
      <c r="H48" s="78">
        <f t="shared" si="6"/>
        <v>141226532</v>
      </c>
      <c r="I48" s="78">
        <f t="shared" si="6"/>
        <v>-104029674</v>
      </c>
      <c r="J48" s="78">
        <f t="shared" si="6"/>
        <v>-23911537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-23911537</v>
      </c>
      <c r="X48" s="78">
        <f t="shared" si="6"/>
        <v>256878146</v>
      </c>
      <c r="Y48" s="78">
        <f t="shared" si="6"/>
        <v>-280789683</v>
      </c>
      <c r="Z48" s="79">
        <f>+IF(X48&lt;&gt;0,+(Y48/X48)*100,0)</f>
        <v>-109.30851353933393</v>
      </c>
      <c r="AA48" s="80">
        <f>SUM(AA46:AA47)</f>
        <v>724661561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5130000</v>
      </c>
      <c r="F5" s="8">
        <v>5130000</v>
      </c>
      <c r="G5" s="8">
        <v>597610</v>
      </c>
      <c r="H5" s="8">
        <v>604049</v>
      </c>
      <c r="I5" s="8">
        <v>636369</v>
      </c>
      <c r="J5" s="8">
        <v>1838028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1838028</v>
      </c>
      <c r="X5" s="8">
        <v>1282407</v>
      </c>
      <c r="Y5" s="8">
        <v>555621</v>
      </c>
      <c r="Z5" s="2">
        <v>43.33</v>
      </c>
      <c r="AA5" s="6">
        <v>5130000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32781000</v>
      </c>
      <c r="F7" s="8">
        <v>32781000</v>
      </c>
      <c r="G7" s="8">
        <v>2743028</v>
      </c>
      <c r="H7" s="8">
        <v>3417397</v>
      </c>
      <c r="I7" s="8">
        <v>2563901</v>
      </c>
      <c r="J7" s="8">
        <v>8724326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8724326</v>
      </c>
      <c r="X7" s="8">
        <v>8503677</v>
      </c>
      <c r="Y7" s="8">
        <v>220649</v>
      </c>
      <c r="Z7" s="2">
        <v>2.59</v>
      </c>
      <c r="AA7" s="6">
        <v>32781000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8037000</v>
      </c>
      <c r="F8" s="8">
        <v>8037000</v>
      </c>
      <c r="G8" s="8">
        <v>-91418</v>
      </c>
      <c r="H8" s="8">
        <v>474090</v>
      </c>
      <c r="I8" s="8">
        <v>777430</v>
      </c>
      <c r="J8" s="8">
        <v>1160102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1160102</v>
      </c>
      <c r="X8" s="8">
        <v>2000001</v>
      </c>
      <c r="Y8" s="8">
        <v>-839899</v>
      </c>
      <c r="Z8" s="2">
        <v>-41.99</v>
      </c>
      <c r="AA8" s="6">
        <v>8037000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3626000</v>
      </c>
      <c r="F9" s="8">
        <v>3626000</v>
      </c>
      <c r="G9" s="8">
        <v>266675</v>
      </c>
      <c r="H9" s="8">
        <v>267956</v>
      </c>
      <c r="I9" s="8">
        <v>272917</v>
      </c>
      <c r="J9" s="8">
        <v>807548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807548</v>
      </c>
      <c r="X9" s="8">
        <v>735000</v>
      </c>
      <c r="Y9" s="8">
        <v>72548</v>
      </c>
      <c r="Z9" s="2">
        <v>9.87</v>
      </c>
      <c r="AA9" s="6">
        <v>3626000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1811925</v>
      </c>
      <c r="F10" s="30">
        <v>1811925</v>
      </c>
      <c r="G10" s="30">
        <v>142378</v>
      </c>
      <c r="H10" s="30">
        <v>143626</v>
      </c>
      <c r="I10" s="30">
        <v>143074</v>
      </c>
      <c r="J10" s="30">
        <v>429078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429078</v>
      </c>
      <c r="X10" s="30">
        <v>452853</v>
      </c>
      <c r="Y10" s="30">
        <v>-23775</v>
      </c>
      <c r="Z10" s="31">
        <v>-5.25</v>
      </c>
      <c r="AA10" s="32">
        <v>1811925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377000</v>
      </c>
      <c r="F11" s="8">
        <v>377000</v>
      </c>
      <c r="G11" s="8">
        <v>2911</v>
      </c>
      <c r="H11" s="8">
        <v>5467</v>
      </c>
      <c r="I11" s="8">
        <v>3934</v>
      </c>
      <c r="J11" s="8">
        <v>12312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12312</v>
      </c>
      <c r="X11" s="8">
        <v>94275</v>
      </c>
      <c r="Y11" s="8">
        <v>-81963</v>
      </c>
      <c r="Z11" s="2">
        <v>-86.94</v>
      </c>
      <c r="AA11" s="6">
        <v>377000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39000</v>
      </c>
      <c r="F12" s="8">
        <v>39000</v>
      </c>
      <c r="G12" s="8">
        <v>212</v>
      </c>
      <c r="H12" s="8">
        <v>0</v>
      </c>
      <c r="I12" s="8">
        <v>1122</v>
      </c>
      <c r="J12" s="8">
        <v>1334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1334</v>
      </c>
      <c r="X12" s="8">
        <v>9702</v>
      </c>
      <c r="Y12" s="8">
        <v>-8368</v>
      </c>
      <c r="Z12" s="2">
        <v>-86.25</v>
      </c>
      <c r="AA12" s="6">
        <v>39000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1873428</v>
      </c>
      <c r="F13" s="8">
        <v>1873428</v>
      </c>
      <c r="G13" s="8">
        <v>1134</v>
      </c>
      <c r="H13" s="8">
        <v>2408</v>
      </c>
      <c r="I13" s="8">
        <v>10612</v>
      </c>
      <c r="J13" s="8">
        <v>14154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14154</v>
      </c>
      <c r="X13" s="8">
        <v>457000</v>
      </c>
      <c r="Y13" s="8">
        <v>-442846</v>
      </c>
      <c r="Z13" s="2">
        <v>-96.9</v>
      </c>
      <c r="AA13" s="6">
        <v>1873428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4683571</v>
      </c>
      <c r="F14" s="8">
        <v>4683571</v>
      </c>
      <c r="G14" s="8">
        <v>689479</v>
      </c>
      <c r="H14" s="8">
        <v>712977</v>
      </c>
      <c r="I14" s="8">
        <v>724257</v>
      </c>
      <c r="J14" s="8">
        <v>2126713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2126713</v>
      </c>
      <c r="X14" s="8">
        <v>975000</v>
      </c>
      <c r="Y14" s="8">
        <v>1151713</v>
      </c>
      <c r="Z14" s="2">
        <v>118.12</v>
      </c>
      <c r="AA14" s="6">
        <v>4683571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3880673</v>
      </c>
      <c r="F16" s="8">
        <v>3880673</v>
      </c>
      <c r="G16" s="8">
        <v>479780</v>
      </c>
      <c r="H16" s="8">
        <v>57130</v>
      </c>
      <c r="I16" s="8">
        <v>99700</v>
      </c>
      <c r="J16" s="8">
        <v>636610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636610</v>
      </c>
      <c r="X16" s="8">
        <v>810000</v>
      </c>
      <c r="Y16" s="8">
        <v>-173390</v>
      </c>
      <c r="Z16" s="2">
        <v>-21.41</v>
      </c>
      <c r="AA16" s="6">
        <v>3880673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3569641</v>
      </c>
      <c r="F17" s="8">
        <v>3569641</v>
      </c>
      <c r="G17" s="8">
        <v>0</v>
      </c>
      <c r="H17" s="8">
        <v>158798</v>
      </c>
      <c r="I17" s="8">
        <v>679338</v>
      </c>
      <c r="J17" s="8">
        <v>838136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838136</v>
      </c>
      <c r="X17" s="8">
        <v>1770000</v>
      </c>
      <c r="Y17" s="8">
        <v>-931864</v>
      </c>
      <c r="Z17" s="2">
        <v>-52.65</v>
      </c>
      <c r="AA17" s="6">
        <v>3569641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62974750</v>
      </c>
      <c r="F19" s="8">
        <v>62974750</v>
      </c>
      <c r="G19" s="8">
        <v>19654000</v>
      </c>
      <c r="H19" s="8">
        <v>3714219</v>
      </c>
      <c r="I19" s="8">
        <v>0</v>
      </c>
      <c r="J19" s="8">
        <v>23368219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23368219</v>
      </c>
      <c r="X19" s="8">
        <v>14300000</v>
      </c>
      <c r="Y19" s="8">
        <v>9068219</v>
      </c>
      <c r="Z19" s="2">
        <v>63.41</v>
      </c>
      <c r="AA19" s="6">
        <v>62974750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4640161</v>
      </c>
      <c r="F20" s="30">
        <v>4640161</v>
      </c>
      <c r="G20" s="30">
        <v>55986</v>
      </c>
      <c r="H20" s="30">
        <v>18611</v>
      </c>
      <c r="I20" s="30">
        <v>2731138</v>
      </c>
      <c r="J20" s="30">
        <v>2805735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2805735</v>
      </c>
      <c r="X20" s="30">
        <v>44000</v>
      </c>
      <c r="Y20" s="30">
        <v>2761735</v>
      </c>
      <c r="Z20" s="31">
        <v>6276.67</v>
      </c>
      <c r="AA20" s="32">
        <v>4640161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133424149</v>
      </c>
      <c r="F22" s="39">
        <f t="shared" si="0"/>
        <v>133424149</v>
      </c>
      <c r="G22" s="39">
        <f t="shared" si="0"/>
        <v>24541775</v>
      </c>
      <c r="H22" s="39">
        <f t="shared" si="0"/>
        <v>9576728</v>
      </c>
      <c r="I22" s="39">
        <f t="shared" si="0"/>
        <v>8643792</v>
      </c>
      <c r="J22" s="39">
        <f t="shared" si="0"/>
        <v>42762295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42762295</v>
      </c>
      <c r="X22" s="39">
        <f t="shared" si="0"/>
        <v>31433915</v>
      </c>
      <c r="Y22" s="39">
        <f t="shared" si="0"/>
        <v>11328380</v>
      </c>
      <c r="Z22" s="40">
        <f>+IF(X22&lt;&gt;0,+(Y22/X22)*100,0)</f>
        <v>36.0387180534146</v>
      </c>
      <c r="AA22" s="37">
        <f>SUM(AA5:AA21)</f>
        <v>133424149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37395965</v>
      </c>
      <c r="F25" s="8">
        <v>37395965</v>
      </c>
      <c r="G25" s="8">
        <v>3129921</v>
      </c>
      <c r="H25" s="8">
        <v>3575194</v>
      </c>
      <c r="I25" s="8">
        <v>3169712</v>
      </c>
      <c r="J25" s="8">
        <v>9874827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9874827</v>
      </c>
      <c r="X25" s="8">
        <v>9732369</v>
      </c>
      <c r="Y25" s="8">
        <v>142458</v>
      </c>
      <c r="Z25" s="2">
        <v>1.46</v>
      </c>
      <c r="AA25" s="6">
        <v>37395965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5306274</v>
      </c>
      <c r="F26" s="8">
        <v>5306274</v>
      </c>
      <c r="G26" s="8">
        <v>529068</v>
      </c>
      <c r="H26" s="8">
        <v>258929</v>
      </c>
      <c r="I26" s="8">
        <v>259769</v>
      </c>
      <c r="J26" s="8">
        <v>1047766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1047766</v>
      </c>
      <c r="X26" s="8">
        <v>1326570</v>
      </c>
      <c r="Y26" s="8">
        <v>-278804</v>
      </c>
      <c r="Z26" s="2">
        <v>-21.02</v>
      </c>
      <c r="AA26" s="6">
        <v>5306274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3952029</v>
      </c>
      <c r="F27" s="8">
        <v>3952029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988008</v>
      </c>
      <c r="Y27" s="8">
        <v>-988008</v>
      </c>
      <c r="Z27" s="2">
        <v>-100</v>
      </c>
      <c r="AA27" s="6">
        <v>3952029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1723710</v>
      </c>
      <c r="F28" s="8">
        <v>1723710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430929</v>
      </c>
      <c r="Y28" s="8">
        <v>-430929</v>
      </c>
      <c r="Z28" s="2">
        <v>-100</v>
      </c>
      <c r="AA28" s="6">
        <v>1723710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512385</v>
      </c>
      <c r="F29" s="8">
        <v>512385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128097</v>
      </c>
      <c r="Y29" s="8">
        <v>-128097</v>
      </c>
      <c r="Z29" s="2">
        <v>-100</v>
      </c>
      <c r="AA29" s="6">
        <v>512385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24535740</v>
      </c>
      <c r="F30" s="8">
        <v>24535740</v>
      </c>
      <c r="G30" s="8">
        <v>8000000</v>
      </c>
      <c r="H30" s="8">
        <v>0</v>
      </c>
      <c r="I30" s="8">
        <v>455325</v>
      </c>
      <c r="J30" s="8">
        <v>8455325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8455325</v>
      </c>
      <c r="X30" s="8">
        <v>6150000</v>
      </c>
      <c r="Y30" s="8">
        <v>2305325</v>
      </c>
      <c r="Z30" s="2">
        <v>37.48</v>
      </c>
      <c r="AA30" s="6">
        <v>24535740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47857</v>
      </c>
      <c r="F31" s="8">
        <v>47857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10500</v>
      </c>
      <c r="Y31" s="8">
        <v>-10500</v>
      </c>
      <c r="Z31" s="2">
        <v>-100</v>
      </c>
      <c r="AA31" s="6">
        <v>47857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4576962</v>
      </c>
      <c r="F32" s="8">
        <v>4576962</v>
      </c>
      <c r="G32" s="8">
        <v>1121918</v>
      </c>
      <c r="H32" s="8">
        <v>0</v>
      </c>
      <c r="I32" s="8">
        <v>60797</v>
      </c>
      <c r="J32" s="8">
        <v>1182715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1182715</v>
      </c>
      <c r="X32" s="8">
        <v>1144242</v>
      </c>
      <c r="Y32" s="8">
        <v>38473</v>
      </c>
      <c r="Z32" s="2">
        <v>3.36</v>
      </c>
      <c r="AA32" s="6">
        <v>4576962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45765</v>
      </c>
      <c r="J33" s="8">
        <v>45765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45765</v>
      </c>
      <c r="X33" s="8">
        <v>0</v>
      </c>
      <c r="Y33" s="8">
        <v>45765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43149430</v>
      </c>
      <c r="F34" s="8">
        <v>43149430</v>
      </c>
      <c r="G34" s="8">
        <v>3958676</v>
      </c>
      <c r="H34" s="8">
        <v>3768447</v>
      </c>
      <c r="I34" s="8">
        <v>3146678</v>
      </c>
      <c r="J34" s="8">
        <v>10873801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10873801</v>
      </c>
      <c r="X34" s="8">
        <v>10412469</v>
      </c>
      <c r="Y34" s="8">
        <v>461332</v>
      </c>
      <c r="Z34" s="2">
        <v>4.43</v>
      </c>
      <c r="AA34" s="6">
        <v>43149430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121200352</v>
      </c>
      <c r="F36" s="39">
        <f t="shared" si="1"/>
        <v>121200352</v>
      </c>
      <c r="G36" s="39">
        <f t="shared" si="1"/>
        <v>16739583</v>
      </c>
      <c r="H36" s="39">
        <f t="shared" si="1"/>
        <v>7602570</v>
      </c>
      <c r="I36" s="39">
        <f t="shared" si="1"/>
        <v>7138046</v>
      </c>
      <c r="J36" s="39">
        <f t="shared" si="1"/>
        <v>31480199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31480199</v>
      </c>
      <c r="X36" s="39">
        <f t="shared" si="1"/>
        <v>30323184</v>
      </c>
      <c r="Y36" s="39">
        <f t="shared" si="1"/>
        <v>1157015</v>
      </c>
      <c r="Z36" s="40">
        <f>+IF(X36&lt;&gt;0,+(Y36/X36)*100,0)</f>
        <v>3.815611843400086</v>
      </c>
      <c r="AA36" s="37">
        <f>SUM(AA25:AA35)</f>
        <v>121200352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12223797</v>
      </c>
      <c r="F38" s="52">
        <f t="shared" si="2"/>
        <v>12223797</v>
      </c>
      <c r="G38" s="52">
        <f t="shared" si="2"/>
        <v>7802192</v>
      </c>
      <c r="H38" s="52">
        <f t="shared" si="2"/>
        <v>1974158</v>
      </c>
      <c r="I38" s="52">
        <f t="shared" si="2"/>
        <v>1505746</v>
      </c>
      <c r="J38" s="52">
        <f t="shared" si="2"/>
        <v>11282096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11282096</v>
      </c>
      <c r="X38" s="52">
        <f>IF(F22=F36,0,X22-X36)</f>
        <v>1110731</v>
      </c>
      <c r="Y38" s="52">
        <f t="shared" si="2"/>
        <v>10171365</v>
      </c>
      <c r="Z38" s="53">
        <f>+IF(X38&lt;&gt;0,+(Y38/X38)*100,0)</f>
        <v>915.7361233277903</v>
      </c>
      <c r="AA38" s="50">
        <f>+AA22-AA36</f>
        <v>12223797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700000</v>
      </c>
      <c r="H39" s="8">
        <v>0</v>
      </c>
      <c r="I39" s="8">
        <v>0</v>
      </c>
      <c r="J39" s="8">
        <v>700000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700000</v>
      </c>
      <c r="X39" s="8">
        <v>0</v>
      </c>
      <c r="Y39" s="8">
        <v>700000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12223797</v>
      </c>
      <c r="F42" s="61">
        <f t="shared" si="3"/>
        <v>12223797</v>
      </c>
      <c r="G42" s="61">
        <f t="shared" si="3"/>
        <v>8502192</v>
      </c>
      <c r="H42" s="61">
        <f t="shared" si="3"/>
        <v>1974158</v>
      </c>
      <c r="I42" s="61">
        <f t="shared" si="3"/>
        <v>1505746</v>
      </c>
      <c r="J42" s="61">
        <f t="shared" si="3"/>
        <v>11982096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11982096</v>
      </c>
      <c r="X42" s="61">
        <f t="shared" si="3"/>
        <v>1110731</v>
      </c>
      <c r="Y42" s="61">
        <f t="shared" si="3"/>
        <v>10871365</v>
      </c>
      <c r="Z42" s="62">
        <f>+IF(X42&lt;&gt;0,+(Y42/X42)*100,0)</f>
        <v>978.7576830033554</v>
      </c>
      <c r="AA42" s="59">
        <f>SUM(AA38:AA41)</f>
        <v>12223797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12223797</v>
      </c>
      <c r="F44" s="69">
        <f t="shared" si="4"/>
        <v>12223797</v>
      </c>
      <c r="G44" s="69">
        <f t="shared" si="4"/>
        <v>8502192</v>
      </c>
      <c r="H44" s="69">
        <f t="shared" si="4"/>
        <v>1974158</v>
      </c>
      <c r="I44" s="69">
        <f t="shared" si="4"/>
        <v>1505746</v>
      </c>
      <c r="J44" s="69">
        <f t="shared" si="4"/>
        <v>11982096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11982096</v>
      </c>
      <c r="X44" s="69">
        <f t="shared" si="4"/>
        <v>1110731</v>
      </c>
      <c r="Y44" s="69">
        <f t="shared" si="4"/>
        <v>10871365</v>
      </c>
      <c r="Z44" s="70">
        <f>+IF(X44&lt;&gt;0,+(Y44/X44)*100,0)</f>
        <v>978.7576830033554</v>
      </c>
      <c r="AA44" s="67">
        <f>+AA42-AA43</f>
        <v>12223797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12223797</v>
      </c>
      <c r="F46" s="61">
        <f t="shared" si="5"/>
        <v>12223797</v>
      </c>
      <c r="G46" s="61">
        <f t="shared" si="5"/>
        <v>8502192</v>
      </c>
      <c r="H46" s="61">
        <f t="shared" si="5"/>
        <v>1974158</v>
      </c>
      <c r="I46" s="61">
        <f t="shared" si="5"/>
        <v>1505746</v>
      </c>
      <c r="J46" s="61">
        <f t="shared" si="5"/>
        <v>11982096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11982096</v>
      </c>
      <c r="X46" s="61">
        <f t="shared" si="5"/>
        <v>1110731</v>
      </c>
      <c r="Y46" s="61">
        <f t="shared" si="5"/>
        <v>10871365</v>
      </c>
      <c r="Z46" s="62">
        <f>+IF(X46&lt;&gt;0,+(Y46/X46)*100,0)</f>
        <v>978.7576830033554</v>
      </c>
      <c r="AA46" s="59">
        <f>SUM(AA44:AA45)</f>
        <v>12223797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12223797</v>
      </c>
      <c r="F48" s="77">
        <f t="shared" si="6"/>
        <v>12223797</v>
      </c>
      <c r="G48" s="77">
        <f t="shared" si="6"/>
        <v>8502192</v>
      </c>
      <c r="H48" s="78">
        <f t="shared" si="6"/>
        <v>1974158</v>
      </c>
      <c r="I48" s="78">
        <f t="shared" si="6"/>
        <v>1505746</v>
      </c>
      <c r="J48" s="78">
        <f t="shared" si="6"/>
        <v>11982096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11982096</v>
      </c>
      <c r="X48" s="78">
        <f t="shared" si="6"/>
        <v>1110731</v>
      </c>
      <c r="Y48" s="78">
        <f t="shared" si="6"/>
        <v>10871365</v>
      </c>
      <c r="Z48" s="79">
        <f>+IF(X48&lt;&gt;0,+(Y48/X48)*100,0)</f>
        <v>978.7576830033554</v>
      </c>
      <c r="AA48" s="80">
        <f>SUM(AA46:AA47)</f>
        <v>12223797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45723106</v>
      </c>
      <c r="F5" s="8">
        <v>45723106</v>
      </c>
      <c r="G5" s="8">
        <v>3299978</v>
      </c>
      <c r="H5" s="8">
        <v>3345395</v>
      </c>
      <c r="I5" s="8">
        <v>0</v>
      </c>
      <c r="J5" s="8">
        <v>6645373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6645373</v>
      </c>
      <c r="X5" s="8">
        <v>11430000</v>
      </c>
      <c r="Y5" s="8">
        <v>-4784627</v>
      </c>
      <c r="Z5" s="2">
        <v>-41.86</v>
      </c>
      <c r="AA5" s="6">
        <v>45723106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108885180</v>
      </c>
      <c r="F8" s="8">
        <v>108885180</v>
      </c>
      <c r="G8" s="8">
        <v>4933943</v>
      </c>
      <c r="H8" s="8">
        <v>7170755</v>
      </c>
      <c r="I8" s="8">
        <v>0</v>
      </c>
      <c r="J8" s="8">
        <v>12104698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12104698</v>
      </c>
      <c r="X8" s="8">
        <v>26584000</v>
      </c>
      <c r="Y8" s="8">
        <v>-14479302</v>
      </c>
      <c r="Z8" s="2">
        <v>-54.47</v>
      </c>
      <c r="AA8" s="6">
        <v>108885180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3059694</v>
      </c>
      <c r="F9" s="8">
        <v>3059694</v>
      </c>
      <c r="G9" s="8">
        <v>225426</v>
      </c>
      <c r="H9" s="8">
        <v>283973</v>
      </c>
      <c r="I9" s="8">
        <v>0</v>
      </c>
      <c r="J9" s="8">
        <v>509399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509399</v>
      </c>
      <c r="X9" s="8">
        <v>765000</v>
      </c>
      <c r="Y9" s="8">
        <v>-255601</v>
      </c>
      <c r="Z9" s="2">
        <v>-33.41</v>
      </c>
      <c r="AA9" s="6">
        <v>3059694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21711557</v>
      </c>
      <c r="F10" s="30">
        <v>21711557</v>
      </c>
      <c r="G10" s="30">
        <v>494757</v>
      </c>
      <c r="H10" s="30">
        <v>501599</v>
      </c>
      <c r="I10" s="30">
        <v>0</v>
      </c>
      <c r="J10" s="30">
        <v>996356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996356</v>
      </c>
      <c r="X10" s="30">
        <v>5424000</v>
      </c>
      <c r="Y10" s="30">
        <v>-4427644</v>
      </c>
      <c r="Z10" s="31">
        <v>-81.63</v>
      </c>
      <c r="AA10" s="32">
        <v>21711557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9300000</v>
      </c>
      <c r="F13" s="8">
        <v>9300000</v>
      </c>
      <c r="G13" s="8">
        <v>730456</v>
      </c>
      <c r="H13" s="8">
        <v>961253</v>
      </c>
      <c r="I13" s="8">
        <v>0</v>
      </c>
      <c r="J13" s="8">
        <v>1691709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1691709</v>
      </c>
      <c r="X13" s="8">
        <v>2325000</v>
      </c>
      <c r="Y13" s="8">
        <v>-633291</v>
      </c>
      <c r="Z13" s="2">
        <v>-27.24</v>
      </c>
      <c r="AA13" s="6">
        <v>9300000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16500000</v>
      </c>
      <c r="F14" s="8">
        <v>16500000</v>
      </c>
      <c r="G14" s="8">
        <v>1706491</v>
      </c>
      <c r="H14" s="8">
        <v>1766015</v>
      </c>
      <c r="I14" s="8">
        <v>0</v>
      </c>
      <c r="J14" s="8">
        <v>3472506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3472506</v>
      </c>
      <c r="X14" s="8">
        <v>4125000</v>
      </c>
      <c r="Y14" s="8">
        <v>-652494</v>
      </c>
      <c r="Z14" s="2">
        <v>-15.82</v>
      </c>
      <c r="AA14" s="6">
        <v>16500000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3500000</v>
      </c>
      <c r="F16" s="8">
        <v>3500000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584000</v>
      </c>
      <c r="Y16" s="8">
        <v>-584000</v>
      </c>
      <c r="Z16" s="2">
        <v>-100</v>
      </c>
      <c r="AA16" s="6">
        <v>3500000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291260848</v>
      </c>
      <c r="F19" s="8">
        <v>291260848</v>
      </c>
      <c r="G19" s="8">
        <v>109136000</v>
      </c>
      <c r="H19" s="8">
        <v>0</v>
      </c>
      <c r="I19" s="8">
        <v>0</v>
      </c>
      <c r="J19" s="8">
        <v>109136000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109136000</v>
      </c>
      <c r="X19" s="8">
        <v>117827000</v>
      </c>
      <c r="Y19" s="8">
        <v>-8691000</v>
      </c>
      <c r="Z19" s="2">
        <v>-7.38</v>
      </c>
      <c r="AA19" s="6">
        <v>291260848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2364600</v>
      </c>
      <c r="F20" s="30">
        <v>2364600</v>
      </c>
      <c r="G20" s="30">
        <v>225091</v>
      </c>
      <c r="H20" s="30">
        <v>72222</v>
      </c>
      <c r="I20" s="30">
        <v>0</v>
      </c>
      <c r="J20" s="30">
        <v>297313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297313</v>
      </c>
      <c r="X20" s="30">
        <v>591000</v>
      </c>
      <c r="Y20" s="30">
        <v>-293687</v>
      </c>
      <c r="Z20" s="31">
        <v>-49.69</v>
      </c>
      <c r="AA20" s="32">
        <v>2364600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502304985</v>
      </c>
      <c r="F22" s="39">
        <f t="shared" si="0"/>
        <v>502304985</v>
      </c>
      <c r="G22" s="39">
        <f t="shared" si="0"/>
        <v>120752142</v>
      </c>
      <c r="H22" s="39">
        <f t="shared" si="0"/>
        <v>14101212</v>
      </c>
      <c r="I22" s="39">
        <f t="shared" si="0"/>
        <v>0</v>
      </c>
      <c r="J22" s="39">
        <f t="shared" si="0"/>
        <v>134853354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134853354</v>
      </c>
      <c r="X22" s="39">
        <f t="shared" si="0"/>
        <v>169655000</v>
      </c>
      <c r="Y22" s="39">
        <f t="shared" si="0"/>
        <v>-34801646</v>
      </c>
      <c r="Z22" s="40">
        <f>+IF(X22&lt;&gt;0,+(Y22/X22)*100,0)</f>
        <v>-20.513186171937168</v>
      </c>
      <c r="AA22" s="37">
        <f>SUM(AA5:AA21)</f>
        <v>502304985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152935091</v>
      </c>
      <c r="F25" s="8">
        <v>152935091</v>
      </c>
      <c r="G25" s="8">
        <v>10166863</v>
      </c>
      <c r="H25" s="8">
        <v>10005405</v>
      </c>
      <c r="I25" s="8">
        <v>0</v>
      </c>
      <c r="J25" s="8">
        <v>20172268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20172268</v>
      </c>
      <c r="X25" s="8">
        <v>38232000</v>
      </c>
      <c r="Y25" s="8">
        <v>-18059732</v>
      </c>
      <c r="Z25" s="2">
        <v>-47.24</v>
      </c>
      <c r="AA25" s="6">
        <v>152935091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19515206</v>
      </c>
      <c r="F26" s="8">
        <v>19515206</v>
      </c>
      <c r="G26" s="8">
        <v>1475469</v>
      </c>
      <c r="H26" s="8">
        <v>1487750</v>
      </c>
      <c r="I26" s="8">
        <v>0</v>
      </c>
      <c r="J26" s="8">
        <v>2963219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2963219</v>
      </c>
      <c r="X26" s="8">
        <v>4551000</v>
      </c>
      <c r="Y26" s="8">
        <v>-1587781</v>
      </c>
      <c r="Z26" s="2">
        <v>-34.89</v>
      </c>
      <c r="AA26" s="6">
        <v>19515206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51517570</v>
      </c>
      <c r="F27" s="8">
        <v>51517570</v>
      </c>
      <c r="G27" s="8">
        <v>4293131</v>
      </c>
      <c r="H27" s="8">
        <v>4293131</v>
      </c>
      <c r="I27" s="8">
        <v>0</v>
      </c>
      <c r="J27" s="8">
        <v>8586262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8586262</v>
      </c>
      <c r="X27" s="8">
        <v>12879000</v>
      </c>
      <c r="Y27" s="8">
        <v>-4292738</v>
      </c>
      <c r="Z27" s="2">
        <v>-33.33</v>
      </c>
      <c r="AA27" s="6">
        <v>51517570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95467528</v>
      </c>
      <c r="F28" s="8">
        <v>95467528</v>
      </c>
      <c r="G28" s="8">
        <v>7955628</v>
      </c>
      <c r="H28" s="8">
        <v>7955628</v>
      </c>
      <c r="I28" s="8">
        <v>0</v>
      </c>
      <c r="J28" s="8">
        <v>15911256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15911256</v>
      </c>
      <c r="X28" s="8">
        <v>23865000</v>
      </c>
      <c r="Y28" s="8">
        <v>-7953744</v>
      </c>
      <c r="Z28" s="2">
        <v>-33.33</v>
      </c>
      <c r="AA28" s="6">
        <v>95467528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9997842</v>
      </c>
      <c r="F29" s="8">
        <v>9997842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861000</v>
      </c>
      <c r="Y29" s="8">
        <v>-861000</v>
      </c>
      <c r="Z29" s="2">
        <v>-100</v>
      </c>
      <c r="AA29" s="6">
        <v>9997842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43500000</v>
      </c>
      <c r="F30" s="8">
        <v>43500000</v>
      </c>
      <c r="G30" s="8">
        <v>0</v>
      </c>
      <c r="H30" s="8">
        <v>3138962</v>
      </c>
      <c r="I30" s="8">
        <v>0</v>
      </c>
      <c r="J30" s="8">
        <v>3138962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3138962</v>
      </c>
      <c r="X30" s="8">
        <v>10100000</v>
      </c>
      <c r="Y30" s="8">
        <v>-6961038</v>
      </c>
      <c r="Z30" s="2">
        <v>-68.92</v>
      </c>
      <c r="AA30" s="6">
        <v>43500000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33147800</v>
      </c>
      <c r="F31" s="8">
        <v>33147800</v>
      </c>
      <c r="G31" s="8">
        <v>226299</v>
      </c>
      <c r="H31" s="8">
        <v>1531956</v>
      </c>
      <c r="I31" s="8">
        <v>0</v>
      </c>
      <c r="J31" s="8">
        <v>1758255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1758255</v>
      </c>
      <c r="X31" s="8">
        <v>5400000</v>
      </c>
      <c r="Y31" s="8">
        <v>-3641745</v>
      </c>
      <c r="Z31" s="2">
        <v>-67.44</v>
      </c>
      <c r="AA31" s="6">
        <v>33147800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29000000</v>
      </c>
      <c r="F32" s="8">
        <v>29000000</v>
      </c>
      <c r="G32" s="8">
        <v>0</v>
      </c>
      <c r="H32" s="8">
        <v>1877318</v>
      </c>
      <c r="I32" s="8">
        <v>0</v>
      </c>
      <c r="J32" s="8">
        <v>1877318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1877318</v>
      </c>
      <c r="X32" s="8">
        <v>7500000</v>
      </c>
      <c r="Y32" s="8">
        <v>-5622682</v>
      </c>
      <c r="Z32" s="2">
        <v>-74.97</v>
      </c>
      <c r="AA32" s="6">
        <v>29000000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38926000</v>
      </c>
      <c r="F33" s="8">
        <v>38926000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9732000</v>
      </c>
      <c r="Y33" s="8">
        <v>-9732000</v>
      </c>
      <c r="Z33" s="2">
        <v>-100</v>
      </c>
      <c r="AA33" s="6">
        <v>38926000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107538703</v>
      </c>
      <c r="F34" s="8">
        <v>107538703</v>
      </c>
      <c r="G34" s="8">
        <v>5856229</v>
      </c>
      <c r="H34" s="8">
        <v>11951441</v>
      </c>
      <c r="I34" s="8">
        <v>0</v>
      </c>
      <c r="J34" s="8">
        <v>17807670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17807670</v>
      </c>
      <c r="X34" s="8">
        <v>23150000</v>
      </c>
      <c r="Y34" s="8">
        <v>-5342330</v>
      </c>
      <c r="Z34" s="2">
        <v>-23.08</v>
      </c>
      <c r="AA34" s="6">
        <v>107538703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581545740</v>
      </c>
      <c r="F36" s="39">
        <f t="shared" si="1"/>
        <v>581545740</v>
      </c>
      <c r="G36" s="39">
        <f t="shared" si="1"/>
        <v>29973619</v>
      </c>
      <c r="H36" s="39">
        <f t="shared" si="1"/>
        <v>42241591</v>
      </c>
      <c r="I36" s="39">
        <f t="shared" si="1"/>
        <v>0</v>
      </c>
      <c r="J36" s="39">
        <f t="shared" si="1"/>
        <v>72215210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72215210</v>
      </c>
      <c r="X36" s="39">
        <f t="shared" si="1"/>
        <v>136270000</v>
      </c>
      <c r="Y36" s="39">
        <f t="shared" si="1"/>
        <v>-64054790</v>
      </c>
      <c r="Z36" s="40">
        <f>+IF(X36&lt;&gt;0,+(Y36/X36)*100,0)</f>
        <v>-47.005789975783365</v>
      </c>
      <c r="AA36" s="37">
        <f>SUM(AA25:AA35)</f>
        <v>581545740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-79240755</v>
      </c>
      <c r="F38" s="52">
        <f t="shared" si="2"/>
        <v>-79240755</v>
      </c>
      <c r="G38" s="52">
        <f t="shared" si="2"/>
        <v>90778523</v>
      </c>
      <c r="H38" s="52">
        <f t="shared" si="2"/>
        <v>-28140379</v>
      </c>
      <c r="I38" s="52">
        <f t="shared" si="2"/>
        <v>0</v>
      </c>
      <c r="J38" s="52">
        <f t="shared" si="2"/>
        <v>62638144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62638144</v>
      </c>
      <c r="X38" s="52">
        <f>IF(F22=F36,0,X22-X36)</f>
        <v>33385000</v>
      </c>
      <c r="Y38" s="52">
        <f t="shared" si="2"/>
        <v>29253144</v>
      </c>
      <c r="Z38" s="53">
        <f>+IF(X38&lt;&gt;0,+(Y38/X38)*100,0)</f>
        <v>87.62361539613599</v>
      </c>
      <c r="AA38" s="50">
        <f>+AA22-AA36</f>
        <v>-79240755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131568861</v>
      </c>
      <c r="F39" s="8">
        <v>131568861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131568861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-131568861</v>
      </c>
      <c r="F41" s="8">
        <v>-131568861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-30320000</v>
      </c>
      <c r="Y41" s="55">
        <v>30320000</v>
      </c>
      <c r="Z41" s="56">
        <v>-100</v>
      </c>
      <c r="AA41" s="57">
        <v>-131568861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-79240755</v>
      </c>
      <c r="F42" s="61">
        <f t="shared" si="3"/>
        <v>-79240755</v>
      </c>
      <c r="G42" s="61">
        <f t="shared" si="3"/>
        <v>90778523</v>
      </c>
      <c r="H42" s="61">
        <f t="shared" si="3"/>
        <v>-28140379</v>
      </c>
      <c r="I42" s="61">
        <f t="shared" si="3"/>
        <v>0</v>
      </c>
      <c r="J42" s="61">
        <f t="shared" si="3"/>
        <v>62638144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62638144</v>
      </c>
      <c r="X42" s="61">
        <f t="shared" si="3"/>
        <v>3065000</v>
      </c>
      <c r="Y42" s="61">
        <f t="shared" si="3"/>
        <v>59573144</v>
      </c>
      <c r="Z42" s="62">
        <f>+IF(X42&lt;&gt;0,+(Y42/X42)*100,0)</f>
        <v>1943.6588580750406</v>
      </c>
      <c r="AA42" s="59">
        <f>SUM(AA38:AA41)</f>
        <v>-79240755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-79240755</v>
      </c>
      <c r="F44" s="69">
        <f t="shared" si="4"/>
        <v>-79240755</v>
      </c>
      <c r="G44" s="69">
        <f t="shared" si="4"/>
        <v>90778523</v>
      </c>
      <c r="H44" s="69">
        <f t="shared" si="4"/>
        <v>-28140379</v>
      </c>
      <c r="I44" s="69">
        <f t="shared" si="4"/>
        <v>0</v>
      </c>
      <c r="J44" s="69">
        <f t="shared" si="4"/>
        <v>62638144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62638144</v>
      </c>
      <c r="X44" s="69">
        <f t="shared" si="4"/>
        <v>3065000</v>
      </c>
      <c r="Y44" s="69">
        <f t="shared" si="4"/>
        <v>59573144</v>
      </c>
      <c r="Z44" s="70">
        <f>+IF(X44&lt;&gt;0,+(Y44/X44)*100,0)</f>
        <v>1943.6588580750406</v>
      </c>
      <c r="AA44" s="67">
        <f>+AA42-AA43</f>
        <v>-79240755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-79240755</v>
      </c>
      <c r="F46" s="61">
        <f t="shared" si="5"/>
        <v>-79240755</v>
      </c>
      <c r="G46" s="61">
        <f t="shared" si="5"/>
        <v>90778523</v>
      </c>
      <c r="H46" s="61">
        <f t="shared" si="5"/>
        <v>-28140379</v>
      </c>
      <c r="I46" s="61">
        <f t="shared" si="5"/>
        <v>0</v>
      </c>
      <c r="J46" s="61">
        <f t="shared" si="5"/>
        <v>62638144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62638144</v>
      </c>
      <c r="X46" s="61">
        <f t="shared" si="5"/>
        <v>3065000</v>
      </c>
      <c r="Y46" s="61">
        <f t="shared" si="5"/>
        <v>59573144</v>
      </c>
      <c r="Z46" s="62">
        <f>+IF(X46&lt;&gt;0,+(Y46/X46)*100,0)</f>
        <v>1943.6588580750406</v>
      </c>
      <c r="AA46" s="59">
        <f>SUM(AA44:AA45)</f>
        <v>-79240755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-79240755</v>
      </c>
      <c r="F48" s="77">
        <f t="shared" si="6"/>
        <v>-79240755</v>
      </c>
      <c r="G48" s="77">
        <f t="shared" si="6"/>
        <v>90778523</v>
      </c>
      <c r="H48" s="78">
        <f t="shared" si="6"/>
        <v>-28140379</v>
      </c>
      <c r="I48" s="78">
        <f t="shared" si="6"/>
        <v>0</v>
      </c>
      <c r="J48" s="78">
        <f t="shared" si="6"/>
        <v>62638144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62638144</v>
      </c>
      <c r="X48" s="78">
        <f t="shared" si="6"/>
        <v>3065000</v>
      </c>
      <c r="Y48" s="78">
        <f t="shared" si="6"/>
        <v>59573144</v>
      </c>
      <c r="Z48" s="79">
        <f>+IF(X48&lt;&gt;0,+(Y48/X48)*100,0)</f>
        <v>1943.6588580750406</v>
      </c>
      <c r="AA48" s="80">
        <f>SUM(AA46:AA47)</f>
        <v>-79240755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1142000</v>
      </c>
      <c r="F13" s="8">
        <v>1142000</v>
      </c>
      <c r="G13" s="8">
        <v>0</v>
      </c>
      <c r="H13" s="8">
        <v>75778</v>
      </c>
      <c r="I13" s="8">
        <v>0</v>
      </c>
      <c r="J13" s="8">
        <v>75778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75778</v>
      </c>
      <c r="X13" s="8">
        <v>158902</v>
      </c>
      <c r="Y13" s="8">
        <v>-83124</v>
      </c>
      <c r="Z13" s="2">
        <v>-52.31</v>
      </c>
      <c r="AA13" s="6">
        <v>1142000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271061000</v>
      </c>
      <c r="F19" s="8">
        <v>271061000</v>
      </c>
      <c r="G19" s="8">
        <v>0</v>
      </c>
      <c r="H19" s="8">
        <v>3177000</v>
      </c>
      <c r="I19" s="8">
        <v>0</v>
      </c>
      <c r="J19" s="8">
        <v>3177000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3177000</v>
      </c>
      <c r="X19" s="8">
        <v>113624350</v>
      </c>
      <c r="Y19" s="8">
        <v>-110447350</v>
      </c>
      <c r="Z19" s="2">
        <v>-97.2</v>
      </c>
      <c r="AA19" s="6">
        <v>271061000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147000</v>
      </c>
      <c r="F20" s="30">
        <v>147000</v>
      </c>
      <c r="G20" s="30">
        <v>0</v>
      </c>
      <c r="H20" s="30">
        <v>1357174</v>
      </c>
      <c r="I20" s="30">
        <v>0</v>
      </c>
      <c r="J20" s="30">
        <v>1357174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1357174</v>
      </c>
      <c r="X20" s="30">
        <v>20600</v>
      </c>
      <c r="Y20" s="30">
        <v>1336574</v>
      </c>
      <c r="Z20" s="31">
        <v>6488.22</v>
      </c>
      <c r="AA20" s="32">
        <v>147000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272350000</v>
      </c>
      <c r="F22" s="39">
        <f t="shared" si="0"/>
        <v>272350000</v>
      </c>
      <c r="G22" s="39">
        <f t="shared" si="0"/>
        <v>0</v>
      </c>
      <c r="H22" s="39">
        <f t="shared" si="0"/>
        <v>4609952</v>
      </c>
      <c r="I22" s="39">
        <f t="shared" si="0"/>
        <v>0</v>
      </c>
      <c r="J22" s="39">
        <f t="shared" si="0"/>
        <v>4609952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4609952</v>
      </c>
      <c r="X22" s="39">
        <f t="shared" si="0"/>
        <v>113803852</v>
      </c>
      <c r="Y22" s="39">
        <f t="shared" si="0"/>
        <v>-109193900</v>
      </c>
      <c r="Z22" s="40">
        <f>+IF(X22&lt;&gt;0,+(Y22/X22)*100,0)</f>
        <v>-95.94921268570066</v>
      </c>
      <c r="AA22" s="37">
        <f>SUM(AA5:AA21)</f>
        <v>272350000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129309000</v>
      </c>
      <c r="F25" s="8">
        <v>129309000</v>
      </c>
      <c r="G25" s="8">
        <v>0</v>
      </c>
      <c r="H25" s="8">
        <v>11058742</v>
      </c>
      <c r="I25" s="8">
        <v>0</v>
      </c>
      <c r="J25" s="8">
        <v>11058742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11058742</v>
      </c>
      <c r="X25" s="8">
        <v>30839715</v>
      </c>
      <c r="Y25" s="8">
        <v>-19780973</v>
      </c>
      <c r="Z25" s="2">
        <v>-64.14</v>
      </c>
      <c r="AA25" s="6">
        <v>129309000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13231000</v>
      </c>
      <c r="F26" s="8">
        <v>13231000</v>
      </c>
      <c r="G26" s="8">
        <v>0</v>
      </c>
      <c r="H26" s="8">
        <v>1109879</v>
      </c>
      <c r="I26" s="8">
        <v>0</v>
      </c>
      <c r="J26" s="8">
        <v>1109879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1109879</v>
      </c>
      <c r="X26" s="8">
        <v>3315233</v>
      </c>
      <c r="Y26" s="8">
        <v>-2205354</v>
      </c>
      <c r="Z26" s="2">
        <v>-66.52</v>
      </c>
      <c r="AA26" s="6">
        <v>13231000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7501000</v>
      </c>
      <c r="F28" s="8">
        <v>7501000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1875249</v>
      </c>
      <c r="Y28" s="8">
        <v>-1875249</v>
      </c>
      <c r="Z28" s="2">
        <v>-100</v>
      </c>
      <c r="AA28" s="6">
        <v>7501000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3847000</v>
      </c>
      <c r="F29" s="8">
        <v>3847000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961749</v>
      </c>
      <c r="Y29" s="8">
        <v>-961749</v>
      </c>
      <c r="Z29" s="2">
        <v>-100</v>
      </c>
      <c r="AA29" s="6">
        <v>3847000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1402000</v>
      </c>
      <c r="F31" s="8">
        <v>1402000</v>
      </c>
      <c r="G31" s="8">
        <v>0</v>
      </c>
      <c r="H31" s="8">
        <v>319390</v>
      </c>
      <c r="I31" s="8">
        <v>0</v>
      </c>
      <c r="J31" s="8">
        <v>319390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319390</v>
      </c>
      <c r="X31" s="8">
        <v>420479</v>
      </c>
      <c r="Y31" s="8">
        <v>-101089</v>
      </c>
      <c r="Z31" s="2">
        <v>-24.04</v>
      </c>
      <c r="AA31" s="6">
        <v>1402000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76616000</v>
      </c>
      <c r="F32" s="8">
        <v>76616000</v>
      </c>
      <c r="G32" s="8">
        <v>0</v>
      </c>
      <c r="H32" s="8">
        <v>4974585</v>
      </c>
      <c r="I32" s="8">
        <v>0</v>
      </c>
      <c r="J32" s="8">
        <v>4974585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4974585</v>
      </c>
      <c r="X32" s="8">
        <v>10367473</v>
      </c>
      <c r="Y32" s="8">
        <v>-5392888</v>
      </c>
      <c r="Z32" s="2">
        <v>-52.02</v>
      </c>
      <c r="AA32" s="6">
        <v>76616000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2000000</v>
      </c>
      <c r="F33" s="8">
        <v>2000000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2000000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45002000</v>
      </c>
      <c r="F34" s="8">
        <v>45002000</v>
      </c>
      <c r="G34" s="8">
        <v>0</v>
      </c>
      <c r="H34" s="8">
        <v>5114494</v>
      </c>
      <c r="I34" s="8">
        <v>0</v>
      </c>
      <c r="J34" s="8">
        <v>5114494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5114494</v>
      </c>
      <c r="X34" s="8">
        <v>9127437</v>
      </c>
      <c r="Y34" s="8">
        <v>-4012943</v>
      </c>
      <c r="Z34" s="2">
        <v>-43.97</v>
      </c>
      <c r="AA34" s="6">
        <v>45002000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278908000</v>
      </c>
      <c r="F36" s="39">
        <f t="shared" si="1"/>
        <v>278908000</v>
      </c>
      <c r="G36" s="39">
        <f t="shared" si="1"/>
        <v>0</v>
      </c>
      <c r="H36" s="39">
        <f t="shared" si="1"/>
        <v>22577090</v>
      </c>
      <c r="I36" s="39">
        <f t="shared" si="1"/>
        <v>0</v>
      </c>
      <c r="J36" s="39">
        <f t="shared" si="1"/>
        <v>22577090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22577090</v>
      </c>
      <c r="X36" s="39">
        <f t="shared" si="1"/>
        <v>56907335</v>
      </c>
      <c r="Y36" s="39">
        <f t="shared" si="1"/>
        <v>-34330245</v>
      </c>
      <c r="Z36" s="40">
        <f>+IF(X36&lt;&gt;0,+(Y36/X36)*100,0)</f>
        <v>-60.326573015587535</v>
      </c>
      <c r="AA36" s="37">
        <f>SUM(AA25:AA35)</f>
        <v>278908000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-6558000</v>
      </c>
      <c r="F38" s="52">
        <f t="shared" si="2"/>
        <v>-6558000</v>
      </c>
      <c r="G38" s="52">
        <f t="shared" si="2"/>
        <v>0</v>
      </c>
      <c r="H38" s="52">
        <f t="shared" si="2"/>
        <v>-17967138</v>
      </c>
      <c r="I38" s="52">
        <f t="shared" si="2"/>
        <v>0</v>
      </c>
      <c r="J38" s="52">
        <f t="shared" si="2"/>
        <v>-17967138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-17967138</v>
      </c>
      <c r="X38" s="52">
        <f>IF(F22=F36,0,X22-X36)</f>
        <v>56896517</v>
      </c>
      <c r="Y38" s="52">
        <f t="shared" si="2"/>
        <v>-74863655</v>
      </c>
      <c r="Z38" s="53">
        <f>+IF(X38&lt;&gt;0,+(Y38/X38)*100,0)</f>
        <v>-131.578625454349</v>
      </c>
      <c r="AA38" s="50">
        <f>+AA22-AA36</f>
        <v>-6558000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1250000</v>
      </c>
      <c r="F39" s="8">
        <v>1250000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1250000</v>
      </c>
      <c r="Y39" s="8">
        <v>-1250000</v>
      </c>
      <c r="Z39" s="2">
        <v>-100</v>
      </c>
      <c r="AA39" s="6">
        <v>1250000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-5308000</v>
      </c>
      <c r="F42" s="61">
        <f t="shared" si="3"/>
        <v>-5308000</v>
      </c>
      <c r="G42" s="61">
        <f t="shared" si="3"/>
        <v>0</v>
      </c>
      <c r="H42" s="61">
        <f t="shared" si="3"/>
        <v>-17967138</v>
      </c>
      <c r="I42" s="61">
        <f t="shared" si="3"/>
        <v>0</v>
      </c>
      <c r="J42" s="61">
        <f t="shared" si="3"/>
        <v>-17967138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-17967138</v>
      </c>
      <c r="X42" s="61">
        <f t="shared" si="3"/>
        <v>58146517</v>
      </c>
      <c r="Y42" s="61">
        <f t="shared" si="3"/>
        <v>-76113655</v>
      </c>
      <c r="Z42" s="62">
        <f>+IF(X42&lt;&gt;0,+(Y42/X42)*100,0)</f>
        <v>-130.89976653287763</v>
      </c>
      <c r="AA42" s="59">
        <f>SUM(AA38:AA41)</f>
        <v>-5308000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-5308000</v>
      </c>
      <c r="F44" s="69">
        <f t="shared" si="4"/>
        <v>-5308000</v>
      </c>
      <c r="G44" s="69">
        <f t="shared" si="4"/>
        <v>0</v>
      </c>
      <c r="H44" s="69">
        <f t="shared" si="4"/>
        <v>-17967138</v>
      </c>
      <c r="I44" s="69">
        <f t="shared" si="4"/>
        <v>0</v>
      </c>
      <c r="J44" s="69">
        <f t="shared" si="4"/>
        <v>-17967138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-17967138</v>
      </c>
      <c r="X44" s="69">
        <f t="shared" si="4"/>
        <v>58146517</v>
      </c>
      <c r="Y44" s="69">
        <f t="shared" si="4"/>
        <v>-76113655</v>
      </c>
      <c r="Z44" s="70">
        <f>+IF(X44&lt;&gt;0,+(Y44/X44)*100,0)</f>
        <v>-130.89976653287763</v>
      </c>
      <c r="AA44" s="67">
        <f>+AA42-AA43</f>
        <v>-5308000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-5308000</v>
      </c>
      <c r="F46" s="61">
        <f t="shared" si="5"/>
        <v>-5308000</v>
      </c>
      <c r="G46" s="61">
        <f t="shared" si="5"/>
        <v>0</v>
      </c>
      <c r="H46" s="61">
        <f t="shared" si="5"/>
        <v>-17967138</v>
      </c>
      <c r="I46" s="61">
        <f t="shared" si="5"/>
        <v>0</v>
      </c>
      <c r="J46" s="61">
        <f t="shared" si="5"/>
        <v>-17967138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-17967138</v>
      </c>
      <c r="X46" s="61">
        <f t="shared" si="5"/>
        <v>58146517</v>
      </c>
      <c r="Y46" s="61">
        <f t="shared" si="5"/>
        <v>-76113655</v>
      </c>
      <c r="Z46" s="62">
        <f>+IF(X46&lt;&gt;0,+(Y46/X46)*100,0)</f>
        <v>-130.89976653287763</v>
      </c>
      <c r="AA46" s="59">
        <f>SUM(AA44:AA45)</f>
        <v>-5308000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-5308000</v>
      </c>
      <c r="F48" s="77">
        <f t="shared" si="6"/>
        <v>-5308000</v>
      </c>
      <c r="G48" s="77">
        <f t="shared" si="6"/>
        <v>0</v>
      </c>
      <c r="H48" s="78">
        <f t="shared" si="6"/>
        <v>-17967138</v>
      </c>
      <c r="I48" s="78">
        <f t="shared" si="6"/>
        <v>0</v>
      </c>
      <c r="J48" s="78">
        <f t="shared" si="6"/>
        <v>-17967138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-17967138</v>
      </c>
      <c r="X48" s="78">
        <f t="shared" si="6"/>
        <v>58146517</v>
      </c>
      <c r="Y48" s="78">
        <f t="shared" si="6"/>
        <v>-76113655</v>
      </c>
      <c r="Z48" s="79">
        <f>+IF(X48&lt;&gt;0,+(Y48/X48)*100,0)</f>
        <v>-130.89976653287763</v>
      </c>
      <c r="AA48" s="80">
        <f>SUM(AA46:AA47)</f>
        <v>-5308000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9738543</v>
      </c>
      <c r="D5" s="6">
        <v>0</v>
      </c>
      <c r="E5" s="7">
        <v>36784000</v>
      </c>
      <c r="F5" s="8">
        <v>36784000</v>
      </c>
      <c r="G5" s="8">
        <v>21753409</v>
      </c>
      <c r="H5" s="8">
        <v>0</v>
      </c>
      <c r="I5" s="8">
        <v>0</v>
      </c>
      <c r="J5" s="8">
        <v>21753409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21753409</v>
      </c>
      <c r="X5" s="8">
        <v>36784000</v>
      </c>
      <c r="Y5" s="8">
        <v>-15030591</v>
      </c>
      <c r="Z5" s="2">
        <v>-40.86</v>
      </c>
      <c r="AA5" s="6">
        <v>36784000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1041011</v>
      </c>
      <c r="D12" s="6">
        <v>0</v>
      </c>
      <c r="E12" s="7">
        <v>1509816</v>
      </c>
      <c r="F12" s="8">
        <v>1509816</v>
      </c>
      <c r="G12" s="8">
        <v>141567</v>
      </c>
      <c r="H12" s="8">
        <v>109676</v>
      </c>
      <c r="I12" s="8">
        <v>133067</v>
      </c>
      <c r="J12" s="8">
        <v>384310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384310</v>
      </c>
      <c r="X12" s="8">
        <v>377499</v>
      </c>
      <c r="Y12" s="8">
        <v>6811</v>
      </c>
      <c r="Z12" s="2">
        <v>1.8</v>
      </c>
      <c r="AA12" s="6">
        <v>1509816</v>
      </c>
    </row>
    <row r="13" spans="1:27" ht="13.5">
      <c r="A13" s="27" t="s">
        <v>40</v>
      </c>
      <c r="B13" s="33"/>
      <c r="C13" s="6">
        <v>1361998</v>
      </c>
      <c r="D13" s="6">
        <v>0</v>
      </c>
      <c r="E13" s="7">
        <v>1500000</v>
      </c>
      <c r="F13" s="8">
        <v>1500000</v>
      </c>
      <c r="G13" s="8">
        <v>89442</v>
      </c>
      <c r="H13" s="8">
        <v>188504</v>
      </c>
      <c r="I13" s="8">
        <v>159144</v>
      </c>
      <c r="J13" s="8">
        <v>437090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437090</v>
      </c>
      <c r="X13" s="8">
        <v>370000</v>
      </c>
      <c r="Y13" s="8">
        <v>67090</v>
      </c>
      <c r="Z13" s="2">
        <v>18.13</v>
      </c>
      <c r="AA13" s="6">
        <v>1500000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75677228</v>
      </c>
      <c r="D19" s="6">
        <v>0</v>
      </c>
      <c r="E19" s="7">
        <v>88717000</v>
      </c>
      <c r="F19" s="8">
        <v>88717000</v>
      </c>
      <c r="G19" s="8">
        <v>34406000</v>
      </c>
      <c r="H19" s="8">
        <v>1655769</v>
      </c>
      <c r="I19" s="8">
        <v>0</v>
      </c>
      <c r="J19" s="8">
        <v>36061769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36061769</v>
      </c>
      <c r="X19" s="8">
        <v>37487000</v>
      </c>
      <c r="Y19" s="8">
        <v>-1425231</v>
      </c>
      <c r="Z19" s="2">
        <v>-3.8</v>
      </c>
      <c r="AA19" s="6">
        <v>88717000</v>
      </c>
    </row>
    <row r="20" spans="1:27" ht="13.5">
      <c r="A20" s="27" t="s">
        <v>47</v>
      </c>
      <c r="B20" s="33"/>
      <c r="C20" s="6">
        <v>7396463</v>
      </c>
      <c r="D20" s="6">
        <v>0</v>
      </c>
      <c r="E20" s="7">
        <v>7600000</v>
      </c>
      <c r="F20" s="30">
        <v>7600000</v>
      </c>
      <c r="G20" s="30">
        <v>66125</v>
      </c>
      <c r="H20" s="30">
        <v>56118</v>
      </c>
      <c r="I20" s="30">
        <v>11015</v>
      </c>
      <c r="J20" s="30">
        <v>133258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133258</v>
      </c>
      <c r="X20" s="30">
        <v>2680000</v>
      </c>
      <c r="Y20" s="30">
        <v>-2546742</v>
      </c>
      <c r="Z20" s="31">
        <v>-95.03</v>
      </c>
      <c r="AA20" s="32">
        <v>7600000</v>
      </c>
    </row>
    <row r="21" spans="1:27" ht="13.5">
      <c r="A21" s="27" t="s">
        <v>48</v>
      </c>
      <c r="B21" s="33"/>
      <c r="C21" s="6">
        <v>1041000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96256243</v>
      </c>
      <c r="D22" s="37">
        <f>SUM(D5:D21)</f>
        <v>0</v>
      </c>
      <c r="E22" s="38">
        <f t="shared" si="0"/>
        <v>136110816</v>
      </c>
      <c r="F22" s="39">
        <f t="shared" si="0"/>
        <v>136110816</v>
      </c>
      <c r="G22" s="39">
        <f t="shared" si="0"/>
        <v>56456543</v>
      </c>
      <c r="H22" s="39">
        <f t="shared" si="0"/>
        <v>2010067</v>
      </c>
      <c r="I22" s="39">
        <f t="shared" si="0"/>
        <v>303226</v>
      </c>
      <c r="J22" s="39">
        <f t="shared" si="0"/>
        <v>58769836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58769836</v>
      </c>
      <c r="X22" s="39">
        <f t="shared" si="0"/>
        <v>77698499</v>
      </c>
      <c r="Y22" s="39">
        <f t="shared" si="0"/>
        <v>-18928663</v>
      </c>
      <c r="Z22" s="40">
        <f>+IF(X22&lt;&gt;0,+(Y22/X22)*100,0)</f>
        <v>-24.361684258533746</v>
      </c>
      <c r="AA22" s="37">
        <f>SUM(AA5:AA21)</f>
        <v>136110816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36493922</v>
      </c>
      <c r="D25" s="6">
        <v>0</v>
      </c>
      <c r="E25" s="7">
        <v>43561380</v>
      </c>
      <c r="F25" s="8">
        <v>43561380</v>
      </c>
      <c r="G25" s="8">
        <v>3130695</v>
      </c>
      <c r="H25" s="8">
        <v>3086958</v>
      </c>
      <c r="I25" s="8">
        <v>3140773</v>
      </c>
      <c r="J25" s="8">
        <v>9358426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9358426</v>
      </c>
      <c r="X25" s="8">
        <v>10890249</v>
      </c>
      <c r="Y25" s="8">
        <v>-1531823</v>
      </c>
      <c r="Z25" s="2">
        <v>-14.07</v>
      </c>
      <c r="AA25" s="6">
        <v>43561380</v>
      </c>
    </row>
    <row r="26" spans="1:27" ht="13.5">
      <c r="A26" s="29" t="s">
        <v>52</v>
      </c>
      <c r="B26" s="28"/>
      <c r="C26" s="6">
        <v>8602846</v>
      </c>
      <c r="D26" s="6">
        <v>0</v>
      </c>
      <c r="E26" s="7">
        <v>8715000</v>
      </c>
      <c r="F26" s="8">
        <v>8715000</v>
      </c>
      <c r="G26" s="8">
        <v>683318</v>
      </c>
      <c r="H26" s="8">
        <v>707596</v>
      </c>
      <c r="I26" s="8">
        <v>775496</v>
      </c>
      <c r="J26" s="8">
        <v>2166410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2166410</v>
      </c>
      <c r="X26" s="8">
        <v>2178750</v>
      </c>
      <c r="Y26" s="8">
        <v>-12340</v>
      </c>
      <c r="Z26" s="2">
        <v>-0.57</v>
      </c>
      <c r="AA26" s="6">
        <v>8715000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3120000</v>
      </c>
      <c r="F27" s="8">
        <v>3120000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3120000</v>
      </c>
    </row>
    <row r="28" spans="1:27" ht="13.5">
      <c r="A28" s="29" t="s">
        <v>54</v>
      </c>
      <c r="B28" s="28"/>
      <c r="C28" s="6">
        <v>7238383</v>
      </c>
      <c r="D28" s="6">
        <v>0</v>
      </c>
      <c r="E28" s="7">
        <v>7800000</v>
      </c>
      <c r="F28" s="8">
        <v>7800000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7800000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80000</v>
      </c>
      <c r="F29" s="8">
        <v>80000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20001</v>
      </c>
      <c r="Y29" s="8">
        <v>-20001</v>
      </c>
      <c r="Z29" s="2">
        <v>-100</v>
      </c>
      <c r="AA29" s="6">
        <v>80000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4567003</v>
      </c>
      <c r="D31" s="6">
        <v>0</v>
      </c>
      <c r="E31" s="7">
        <v>4050000</v>
      </c>
      <c r="F31" s="8">
        <v>4050000</v>
      </c>
      <c r="G31" s="8">
        <v>500328</v>
      </c>
      <c r="H31" s="8">
        <v>425669</v>
      </c>
      <c r="I31" s="8">
        <v>469790</v>
      </c>
      <c r="J31" s="8">
        <v>1395787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1395787</v>
      </c>
      <c r="X31" s="8">
        <v>1210000</v>
      </c>
      <c r="Y31" s="8">
        <v>185787</v>
      </c>
      <c r="Z31" s="2">
        <v>15.35</v>
      </c>
      <c r="AA31" s="6">
        <v>4050000</v>
      </c>
    </row>
    <row r="32" spans="1:27" ht="13.5">
      <c r="A32" s="29" t="s">
        <v>58</v>
      </c>
      <c r="B32" s="28"/>
      <c r="C32" s="6">
        <v>9544512</v>
      </c>
      <c r="D32" s="6">
        <v>0</v>
      </c>
      <c r="E32" s="7">
        <v>3820000</v>
      </c>
      <c r="F32" s="8">
        <v>3820000</v>
      </c>
      <c r="G32" s="8">
        <v>405651</v>
      </c>
      <c r="H32" s="8">
        <v>485718</v>
      </c>
      <c r="I32" s="8">
        <v>498472</v>
      </c>
      <c r="J32" s="8">
        <v>1389841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1389841</v>
      </c>
      <c r="X32" s="8">
        <v>800001</v>
      </c>
      <c r="Y32" s="8">
        <v>589840</v>
      </c>
      <c r="Z32" s="2">
        <v>73.73</v>
      </c>
      <c r="AA32" s="6">
        <v>3820000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28781680</v>
      </c>
      <c r="D34" s="6">
        <v>0</v>
      </c>
      <c r="E34" s="7">
        <v>39810181</v>
      </c>
      <c r="F34" s="8">
        <v>39810181</v>
      </c>
      <c r="G34" s="8">
        <v>3840344</v>
      </c>
      <c r="H34" s="8">
        <v>2098850</v>
      </c>
      <c r="I34" s="8">
        <v>2471413</v>
      </c>
      <c r="J34" s="8">
        <v>8410607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8410607</v>
      </c>
      <c r="X34" s="8">
        <v>9952500</v>
      </c>
      <c r="Y34" s="8">
        <v>-1541893</v>
      </c>
      <c r="Z34" s="2">
        <v>-15.49</v>
      </c>
      <c r="AA34" s="6">
        <v>39810181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95228346</v>
      </c>
      <c r="D36" s="37">
        <f>SUM(D25:D35)</f>
        <v>0</v>
      </c>
      <c r="E36" s="38">
        <f t="shared" si="1"/>
        <v>110956561</v>
      </c>
      <c r="F36" s="39">
        <f t="shared" si="1"/>
        <v>110956561</v>
      </c>
      <c r="G36" s="39">
        <f t="shared" si="1"/>
        <v>8560336</v>
      </c>
      <c r="H36" s="39">
        <f t="shared" si="1"/>
        <v>6804791</v>
      </c>
      <c r="I36" s="39">
        <f t="shared" si="1"/>
        <v>7355944</v>
      </c>
      <c r="J36" s="39">
        <f t="shared" si="1"/>
        <v>22721071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22721071</v>
      </c>
      <c r="X36" s="39">
        <f t="shared" si="1"/>
        <v>25051501</v>
      </c>
      <c r="Y36" s="39">
        <f t="shared" si="1"/>
        <v>-2330430</v>
      </c>
      <c r="Z36" s="40">
        <f>+IF(X36&lt;&gt;0,+(Y36/X36)*100,0)</f>
        <v>-9.302556361792453</v>
      </c>
      <c r="AA36" s="37">
        <f>SUM(AA25:AA35)</f>
        <v>110956561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1027897</v>
      </c>
      <c r="D38" s="50">
        <f>+D22-D36</f>
        <v>0</v>
      </c>
      <c r="E38" s="51">
        <f t="shared" si="2"/>
        <v>25154255</v>
      </c>
      <c r="F38" s="52">
        <f t="shared" si="2"/>
        <v>25154255</v>
      </c>
      <c r="G38" s="52">
        <f t="shared" si="2"/>
        <v>47896207</v>
      </c>
      <c r="H38" s="52">
        <f t="shared" si="2"/>
        <v>-4794724</v>
      </c>
      <c r="I38" s="52">
        <f t="shared" si="2"/>
        <v>-7052718</v>
      </c>
      <c r="J38" s="52">
        <f t="shared" si="2"/>
        <v>36048765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36048765</v>
      </c>
      <c r="X38" s="52">
        <f>IF(F22=F36,0,X22-X36)</f>
        <v>52646998</v>
      </c>
      <c r="Y38" s="52">
        <f t="shared" si="2"/>
        <v>-16598233</v>
      </c>
      <c r="Z38" s="53">
        <f>+IF(X38&lt;&gt;0,+(Y38/X38)*100,0)</f>
        <v>-31.527406367975626</v>
      </c>
      <c r="AA38" s="50">
        <f>+AA22-AA36</f>
        <v>25154255</v>
      </c>
    </row>
    <row r="39" spans="1:27" ht="13.5">
      <c r="A39" s="27" t="s">
        <v>64</v>
      </c>
      <c r="B39" s="33"/>
      <c r="C39" s="6">
        <v>38796000</v>
      </c>
      <c r="D39" s="6">
        <v>0</v>
      </c>
      <c r="E39" s="7">
        <v>26364000</v>
      </c>
      <c r="F39" s="8">
        <v>26364000</v>
      </c>
      <c r="G39" s="8">
        <v>12950000</v>
      </c>
      <c r="H39" s="8">
        <v>0</v>
      </c>
      <c r="I39" s="8">
        <v>500000</v>
      </c>
      <c r="J39" s="8">
        <v>13450000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13450000</v>
      </c>
      <c r="X39" s="8">
        <v>6591000</v>
      </c>
      <c r="Y39" s="8">
        <v>6859000</v>
      </c>
      <c r="Z39" s="2">
        <v>104.07</v>
      </c>
      <c r="AA39" s="6">
        <v>26364000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39823897</v>
      </c>
      <c r="D42" s="59">
        <f>SUM(D38:D41)</f>
        <v>0</v>
      </c>
      <c r="E42" s="60">
        <f t="shared" si="3"/>
        <v>51518255</v>
      </c>
      <c r="F42" s="61">
        <f t="shared" si="3"/>
        <v>51518255</v>
      </c>
      <c r="G42" s="61">
        <f t="shared" si="3"/>
        <v>60846207</v>
      </c>
      <c r="H42" s="61">
        <f t="shared" si="3"/>
        <v>-4794724</v>
      </c>
      <c r="I42" s="61">
        <f t="shared" si="3"/>
        <v>-6552718</v>
      </c>
      <c r="J42" s="61">
        <f t="shared" si="3"/>
        <v>49498765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49498765</v>
      </c>
      <c r="X42" s="61">
        <f t="shared" si="3"/>
        <v>59237998</v>
      </c>
      <c r="Y42" s="61">
        <f t="shared" si="3"/>
        <v>-9739233</v>
      </c>
      <c r="Z42" s="62">
        <f>+IF(X42&lt;&gt;0,+(Y42/X42)*100,0)</f>
        <v>-16.440854398894437</v>
      </c>
      <c r="AA42" s="59">
        <f>SUM(AA38:AA41)</f>
        <v>51518255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39823897</v>
      </c>
      <c r="D44" s="67">
        <f>+D42-D43</f>
        <v>0</v>
      </c>
      <c r="E44" s="68">
        <f t="shared" si="4"/>
        <v>51518255</v>
      </c>
      <c r="F44" s="69">
        <f t="shared" si="4"/>
        <v>51518255</v>
      </c>
      <c r="G44" s="69">
        <f t="shared" si="4"/>
        <v>60846207</v>
      </c>
      <c r="H44" s="69">
        <f t="shared" si="4"/>
        <v>-4794724</v>
      </c>
      <c r="I44" s="69">
        <f t="shared" si="4"/>
        <v>-6552718</v>
      </c>
      <c r="J44" s="69">
        <f t="shared" si="4"/>
        <v>49498765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49498765</v>
      </c>
      <c r="X44" s="69">
        <f t="shared" si="4"/>
        <v>59237998</v>
      </c>
      <c r="Y44" s="69">
        <f t="shared" si="4"/>
        <v>-9739233</v>
      </c>
      <c r="Z44" s="70">
        <f>+IF(X44&lt;&gt;0,+(Y44/X44)*100,0)</f>
        <v>-16.440854398894437</v>
      </c>
      <c r="AA44" s="67">
        <f>+AA42-AA43</f>
        <v>51518255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39823897</v>
      </c>
      <c r="D46" s="59">
        <f>SUM(D44:D45)</f>
        <v>0</v>
      </c>
      <c r="E46" s="60">
        <f t="shared" si="5"/>
        <v>51518255</v>
      </c>
      <c r="F46" s="61">
        <f t="shared" si="5"/>
        <v>51518255</v>
      </c>
      <c r="G46" s="61">
        <f t="shared" si="5"/>
        <v>60846207</v>
      </c>
      <c r="H46" s="61">
        <f t="shared" si="5"/>
        <v>-4794724</v>
      </c>
      <c r="I46" s="61">
        <f t="shared" si="5"/>
        <v>-6552718</v>
      </c>
      <c r="J46" s="61">
        <f t="shared" si="5"/>
        <v>49498765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49498765</v>
      </c>
      <c r="X46" s="61">
        <f t="shared" si="5"/>
        <v>59237998</v>
      </c>
      <c r="Y46" s="61">
        <f t="shared" si="5"/>
        <v>-9739233</v>
      </c>
      <c r="Z46" s="62">
        <f>+IF(X46&lt;&gt;0,+(Y46/X46)*100,0)</f>
        <v>-16.440854398894437</v>
      </c>
      <c r="AA46" s="59">
        <f>SUM(AA44:AA45)</f>
        <v>51518255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39823897</v>
      </c>
      <c r="D48" s="75">
        <f>SUM(D46:D47)</f>
        <v>0</v>
      </c>
      <c r="E48" s="76">
        <f t="shared" si="6"/>
        <v>51518255</v>
      </c>
      <c r="F48" s="77">
        <f t="shared" si="6"/>
        <v>51518255</v>
      </c>
      <c r="G48" s="77">
        <f t="shared" si="6"/>
        <v>60846207</v>
      </c>
      <c r="H48" s="78">
        <f t="shared" si="6"/>
        <v>-4794724</v>
      </c>
      <c r="I48" s="78">
        <f t="shared" si="6"/>
        <v>-6552718</v>
      </c>
      <c r="J48" s="78">
        <f t="shared" si="6"/>
        <v>49498765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49498765</v>
      </c>
      <c r="X48" s="78">
        <f t="shared" si="6"/>
        <v>59237998</v>
      </c>
      <c r="Y48" s="78">
        <f t="shared" si="6"/>
        <v>-9739233</v>
      </c>
      <c r="Z48" s="79">
        <f>+IF(X48&lt;&gt;0,+(Y48/X48)*100,0)</f>
        <v>-16.440854398894437</v>
      </c>
      <c r="AA48" s="80">
        <f>SUM(AA46:AA47)</f>
        <v>51518255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10840720</v>
      </c>
      <c r="F5" s="8">
        <v>10840720</v>
      </c>
      <c r="G5" s="8">
        <v>1003318</v>
      </c>
      <c r="H5" s="8">
        <v>1057099</v>
      </c>
      <c r="I5" s="8">
        <v>1057099</v>
      </c>
      <c r="J5" s="8">
        <v>3117516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3117516</v>
      </c>
      <c r="X5" s="8">
        <v>2710179</v>
      </c>
      <c r="Y5" s="8">
        <v>407337</v>
      </c>
      <c r="Z5" s="2">
        <v>15.03</v>
      </c>
      <c r="AA5" s="6">
        <v>10840720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36623607</v>
      </c>
      <c r="F7" s="8">
        <v>36623607</v>
      </c>
      <c r="G7" s="8">
        <v>2117842</v>
      </c>
      <c r="H7" s="8">
        <v>2117842</v>
      </c>
      <c r="I7" s="8">
        <v>1677039</v>
      </c>
      <c r="J7" s="8">
        <v>5912723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5912723</v>
      </c>
      <c r="X7" s="8">
        <v>10529286</v>
      </c>
      <c r="Y7" s="8">
        <v>-4616563</v>
      </c>
      <c r="Z7" s="2">
        <v>-43.84</v>
      </c>
      <c r="AA7" s="6">
        <v>36623607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6722831</v>
      </c>
      <c r="F8" s="8">
        <v>6722831</v>
      </c>
      <c r="G8" s="8">
        <v>399553</v>
      </c>
      <c r="H8" s="8">
        <v>507401</v>
      </c>
      <c r="I8" s="8">
        <v>401142</v>
      </c>
      <c r="J8" s="8">
        <v>1308096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1308096</v>
      </c>
      <c r="X8" s="8">
        <v>1624685</v>
      </c>
      <c r="Y8" s="8">
        <v>-316589</v>
      </c>
      <c r="Z8" s="2">
        <v>-19.49</v>
      </c>
      <c r="AA8" s="6">
        <v>6722831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5410490</v>
      </c>
      <c r="F9" s="8">
        <v>5410490</v>
      </c>
      <c r="G9" s="8">
        <v>395529</v>
      </c>
      <c r="H9" s="8">
        <v>617834</v>
      </c>
      <c r="I9" s="8">
        <v>617855</v>
      </c>
      <c r="J9" s="8">
        <v>1631218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1631218</v>
      </c>
      <c r="X9" s="8">
        <v>1352622</v>
      </c>
      <c r="Y9" s="8">
        <v>278596</v>
      </c>
      <c r="Z9" s="2">
        <v>20.6</v>
      </c>
      <c r="AA9" s="6">
        <v>5410490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6912822</v>
      </c>
      <c r="F10" s="30">
        <v>6912822</v>
      </c>
      <c r="G10" s="30">
        <v>758230</v>
      </c>
      <c r="H10" s="30">
        <v>758230</v>
      </c>
      <c r="I10" s="30">
        <v>648340</v>
      </c>
      <c r="J10" s="30">
        <v>2164800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2164800</v>
      </c>
      <c r="X10" s="30">
        <v>1728204</v>
      </c>
      <c r="Y10" s="30">
        <v>436596</v>
      </c>
      <c r="Z10" s="31">
        <v>25.26</v>
      </c>
      <c r="AA10" s="32">
        <v>6912822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16288</v>
      </c>
      <c r="H11" s="8">
        <v>16288</v>
      </c>
      <c r="I11" s="8">
        <v>7906</v>
      </c>
      <c r="J11" s="8">
        <v>40482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40482</v>
      </c>
      <c r="X11" s="8">
        <v>0</v>
      </c>
      <c r="Y11" s="8">
        <v>40482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577670</v>
      </c>
      <c r="F12" s="8">
        <v>577670</v>
      </c>
      <c r="G12" s="8">
        <v>0</v>
      </c>
      <c r="H12" s="8">
        <v>69197</v>
      </c>
      <c r="I12" s="8">
        <v>26024</v>
      </c>
      <c r="J12" s="8">
        <v>95221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95221</v>
      </c>
      <c r="X12" s="8">
        <v>144417</v>
      </c>
      <c r="Y12" s="8">
        <v>-49196</v>
      </c>
      <c r="Z12" s="2">
        <v>-34.07</v>
      </c>
      <c r="AA12" s="6">
        <v>577670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26597</v>
      </c>
      <c r="F13" s="8">
        <v>26597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">
        <v>0</v>
      </c>
      <c r="AA13" s="6">
        <v>26597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1001603</v>
      </c>
      <c r="F16" s="8">
        <v>1001603</v>
      </c>
      <c r="G16" s="8">
        <v>3040</v>
      </c>
      <c r="H16" s="8">
        <v>275</v>
      </c>
      <c r="I16" s="8">
        <v>366</v>
      </c>
      <c r="J16" s="8">
        <v>3681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3681</v>
      </c>
      <c r="X16" s="8">
        <v>250401</v>
      </c>
      <c r="Y16" s="8">
        <v>-246720</v>
      </c>
      <c r="Z16" s="2">
        <v>-98.53</v>
      </c>
      <c r="AA16" s="6">
        <v>1001603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1968912</v>
      </c>
      <c r="F17" s="8">
        <v>1968912</v>
      </c>
      <c r="G17" s="8">
        <v>202700</v>
      </c>
      <c r="H17" s="8">
        <v>0</v>
      </c>
      <c r="I17" s="8">
        <v>0</v>
      </c>
      <c r="J17" s="8">
        <v>202700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202700</v>
      </c>
      <c r="X17" s="8">
        <v>492228</v>
      </c>
      <c r="Y17" s="8">
        <v>-289528</v>
      </c>
      <c r="Z17" s="2">
        <v>-58.82</v>
      </c>
      <c r="AA17" s="6">
        <v>1968912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78046000</v>
      </c>
      <c r="F19" s="8">
        <v>78046000</v>
      </c>
      <c r="G19" s="8">
        <v>31178000</v>
      </c>
      <c r="H19" s="8">
        <v>934000</v>
      </c>
      <c r="I19" s="8">
        <v>232200</v>
      </c>
      <c r="J19" s="8">
        <v>32344200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32344200</v>
      </c>
      <c r="X19" s="8">
        <v>33167000</v>
      </c>
      <c r="Y19" s="8">
        <v>-822800</v>
      </c>
      <c r="Z19" s="2">
        <v>-2.48</v>
      </c>
      <c r="AA19" s="6">
        <v>78046000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5133366</v>
      </c>
      <c r="F20" s="30">
        <v>5133366</v>
      </c>
      <c r="G20" s="30">
        <v>115932</v>
      </c>
      <c r="H20" s="30">
        <v>98851</v>
      </c>
      <c r="I20" s="30">
        <v>54663</v>
      </c>
      <c r="J20" s="30">
        <v>269446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269446</v>
      </c>
      <c r="X20" s="30">
        <v>1283340</v>
      </c>
      <c r="Y20" s="30">
        <v>-1013894</v>
      </c>
      <c r="Z20" s="31">
        <v>-79</v>
      </c>
      <c r="AA20" s="32">
        <v>5133366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62115</v>
      </c>
      <c r="F21" s="8">
        <v>62115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62115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153326733</v>
      </c>
      <c r="F22" s="39">
        <f t="shared" si="0"/>
        <v>153326733</v>
      </c>
      <c r="G22" s="39">
        <f t="shared" si="0"/>
        <v>36190432</v>
      </c>
      <c r="H22" s="39">
        <f t="shared" si="0"/>
        <v>6177017</v>
      </c>
      <c r="I22" s="39">
        <f t="shared" si="0"/>
        <v>4722634</v>
      </c>
      <c r="J22" s="39">
        <f t="shared" si="0"/>
        <v>47090083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47090083</v>
      </c>
      <c r="X22" s="39">
        <f t="shared" si="0"/>
        <v>53282362</v>
      </c>
      <c r="Y22" s="39">
        <f t="shared" si="0"/>
        <v>-6192279</v>
      </c>
      <c r="Z22" s="40">
        <f>+IF(X22&lt;&gt;0,+(Y22/X22)*100,0)</f>
        <v>-11.621630062120744</v>
      </c>
      <c r="AA22" s="37">
        <f>SUM(AA5:AA21)</f>
        <v>153326733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68268626</v>
      </c>
      <c r="F25" s="8">
        <v>68268626</v>
      </c>
      <c r="G25" s="8">
        <v>5790707</v>
      </c>
      <c r="H25" s="8">
        <v>6094503</v>
      </c>
      <c r="I25" s="8">
        <v>5352941</v>
      </c>
      <c r="J25" s="8">
        <v>17238151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17238151</v>
      </c>
      <c r="X25" s="8">
        <v>17067156</v>
      </c>
      <c r="Y25" s="8">
        <v>170995</v>
      </c>
      <c r="Z25" s="2">
        <v>1</v>
      </c>
      <c r="AA25" s="6">
        <v>68268626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8921624</v>
      </c>
      <c r="F26" s="8">
        <v>8921624</v>
      </c>
      <c r="G26" s="8">
        <v>0</v>
      </c>
      <c r="H26" s="8">
        <v>0</v>
      </c>
      <c r="I26" s="8">
        <v>686378</v>
      </c>
      <c r="J26" s="8">
        <v>686378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686378</v>
      </c>
      <c r="X26" s="8">
        <v>2230407</v>
      </c>
      <c r="Y26" s="8">
        <v>-1544029</v>
      </c>
      <c r="Z26" s="2">
        <v>-69.23</v>
      </c>
      <c r="AA26" s="6">
        <v>8921624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5860987</v>
      </c>
      <c r="F27" s="8">
        <v>5860987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5860987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993841</v>
      </c>
      <c r="F28" s="8">
        <v>993841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993841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31661785</v>
      </c>
      <c r="F30" s="8">
        <v>31661785</v>
      </c>
      <c r="G30" s="8">
        <v>52713</v>
      </c>
      <c r="H30" s="8">
        <v>5790806</v>
      </c>
      <c r="I30" s="8">
        <v>4307892</v>
      </c>
      <c r="J30" s="8">
        <v>10151411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10151411</v>
      </c>
      <c r="X30" s="8">
        <v>9069310</v>
      </c>
      <c r="Y30" s="8">
        <v>1082101</v>
      </c>
      <c r="Z30" s="2">
        <v>11.93</v>
      </c>
      <c r="AA30" s="6">
        <v>31661785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3918301</v>
      </c>
      <c r="F31" s="8">
        <v>3918301</v>
      </c>
      <c r="G31" s="8">
        <v>500815</v>
      </c>
      <c r="H31" s="8">
        <v>651702</v>
      </c>
      <c r="I31" s="8">
        <v>519106</v>
      </c>
      <c r="J31" s="8">
        <v>1671623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1671623</v>
      </c>
      <c r="X31" s="8">
        <v>979575</v>
      </c>
      <c r="Y31" s="8">
        <v>692048</v>
      </c>
      <c r="Z31" s="2">
        <v>70.65</v>
      </c>
      <c r="AA31" s="6">
        <v>3918301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5129845</v>
      </c>
      <c r="F32" s="8">
        <v>5129845</v>
      </c>
      <c r="G32" s="8">
        <v>60192</v>
      </c>
      <c r="H32" s="8">
        <v>20192</v>
      </c>
      <c r="I32" s="8">
        <v>711194</v>
      </c>
      <c r="J32" s="8">
        <v>791578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791578</v>
      </c>
      <c r="X32" s="8">
        <v>1282461</v>
      </c>
      <c r="Y32" s="8">
        <v>-490883</v>
      </c>
      <c r="Z32" s="2">
        <v>-38.28</v>
      </c>
      <c r="AA32" s="6">
        <v>5129845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28490626</v>
      </c>
      <c r="F34" s="8">
        <v>28490626</v>
      </c>
      <c r="G34" s="8">
        <v>1894520</v>
      </c>
      <c r="H34" s="8">
        <v>3028114</v>
      </c>
      <c r="I34" s="8">
        <v>2518098</v>
      </c>
      <c r="J34" s="8">
        <v>7440732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7440732</v>
      </c>
      <c r="X34" s="8">
        <v>7122657</v>
      </c>
      <c r="Y34" s="8">
        <v>318075</v>
      </c>
      <c r="Z34" s="2">
        <v>4.47</v>
      </c>
      <c r="AA34" s="6">
        <v>28490626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153245635</v>
      </c>
      <c r="F36" s="39">
        <f t="shared" si="1"/>
        <v>153245635</v>
      </c>
      <c r="G36" s="39">
        <f t="shared" si="1"/>
        <v>8298947</v>
      </c>
      <c r="H36" s="39">
        <f t="shared" si="1"/>
        <v>15585317</v>
      </c>
      <c r="I36" s="39">
        <f t="shared" si="1"/>
        <v>14095609</v>
      </c>
      <c r="J36" s="39">
        <f t="shared" si="1"/>
        <v>37979873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37979873</v>
      </c>
      <c r="X36" s="39">
        <f t="shared" si="1"/>
        <v>37751566</v>
      </c>
      <c r="Y36" s="39">
        <f t="shared" si="1"/>
        <v>228307</v>
      </c>
      <c r="Z36" s="40">
        <f>+IF(X36&lt;&gt;0,+(Y36/X36)*100,0)</f>
        <v>0.6047616673703019</v>
      </c>
      <c r="AA36" s="37">
        <f>SUM(AA25:AA35)</f>
        <v>153245635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81098</v>
      </c>
      <c r="F38" s="52">
        <f t="shared" si="2"/>
        <v>81098</v>
      </c>
      <c r="G38" s="52">
        <f t="shared" si="2"/>
        <v>27891485</v>
      </c>
      <c r="H38" s="52">
        <f t="shared" si="2"/>
        <v>-9408300</v>
      </c>
      <c r="I38" s="52">
        <f t="shared" si="2"/>
        <v>-9372975</v>
      </c>
      <c r="J38" s="52">
        <f t="shared" si="2"/>
        <v>9110210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9110210</v>
      </c>
      <c r="X38" s="52">
        <f>IF(F22=F36,0,X22-X36)</f>
        <v>15530796</v>
      </c>
      <c r="Y38" s="52">
        <f t="shared" si="2"/>
        <v>-6420586</v>
      </c>
      <c r="Z38" s="53">
        <f>+IF(X38&lt;&gt;0,+(Y38/X38)*100,0)</f>
        <v>-41.340997589563344</v>
      </c>
      <c r="AA38" s="50">
        <f>+AA22-AA36</f>
        <v>81098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27493000</v>
      </c>
      <c r="F39" s="8">
        <v>27493000</v>
      </c>
      <c r="G39" s="8">
        <v>13522000</v>
      </c>
      <c r="H39" s="8">
        <v>0</v>
      </c>
      <c r="I39" s="8">
        <v>0</v>
      </c>
      <c r="J39" s="8">
        <v>13522000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13522000</v>
      </c>
      <c r="X39" s="8">
        <v>16050000</v>
      </c>
      <c r="Y39" s="8">
        <v>-2528000</v>
      </c>
      <c r="Z39" s="2">
        <v>-15.75</v>
      </c>
      <c r="AA39" s="6">
        <v>27493000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3968916</v>
      </c>
      <c r="H41" s="55">
        <v>3018848</v>
      </c>
      <c r="I41" s="55">
        <v>2081766</v>
      </c>
      <c r="J41" s="8">
        <v>9069530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9069530</v>
      </c>
      <c r="X41" s="8">
        <v>0</v>
      </c>
      <c r="Y41" s="55">
        <v>9069530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27574098</v>
      </c>
      <c r="F42" s="61">
        <f t="shared" si="3"/>
        <v>27574098</v>
      </c>
      <c r="G42" s="61">
        <f t="shared" si="3"/>
        <v>45382401</v>
      </c>
      <c r="H42" s="61">
        <f t="shared" si="3"/>
        <v>-6389452</v>
      </c>
      <c r="I42" s="61">
        <f t="shared" si="3"/>
        <v>-7291209</v>
      </c>
      <c r="J42" s="61">
        <f t="shared" si="3"/>
        <v>31701740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31701740</v>
      </c>
      <c r="X42" s="61">
        <f t="shared" si="3"/>
        <v>31580796</v>
      </c>
      <c r="Y42" s="61">
        <f t="shared" si="3"/>
        <v>120944</v>
      </c>
      <c r="Z42" s="62">
        <f>+IF(X42&lt;&gt;0,+(Y42/X42)*100,0)</f>
        <v>0.3829669144501614</v>
      </c>
      <c r="AA42" s="59">
        <f>SUM(AA38:AA41)</f>
        <v>27574098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27574098</v>
      </c>
      <c r="F44" s="69">
        <f t="shared" si="4"/>
        <v>27574098</v>
      </c>
      <c r="G44" s="69">
        <f t="shared" si="4"/>
        <v>45382401</v>
      </c>
      <c r="H44" s="69">
        <f t="shared" si="4"/>
        <v>-6389452</v>
      </c>
      <c r="I44" s="69">
        <f t="shared" si="4"/>
        <v>-7291209</v>
      </c>
      <c r="J44" s="69">
        <f t="shared" si="4"/>
        <v>31701740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31701740</v>
      </c>
      <c r="X44" s="69">
        <f t="shared" si="4"/>
        <v>31580796</v>
      </c>
      <c r="Y44" s="69">
        <f t="shared" si="4"/>
        <v>120944</v>
      </c>
      <c r="Z44" s="70">
        <f>+IF(X44&lt;&gt;0,+(Y44/X44)*100,0)</f>
        <v>0.3829669144501614</v>
      </c>
      <c r="AA44" s="67">
        <f>+AA42-AA43</f>
        <v>27574098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27574098</v>
      </c>
      <c r="F46" s="61">
        <f t="shared" si="5"/>
        <v>27574098</v>
      </c>
      <c r="G46" s="61">
        <f t="shared" si="5"/>
        <v>45382401</v>
      </c>
      <c r="H46" s="61">
        <f t="shared" si="5"/>
        <v>-6389452</v>
      </c>
      <c r="I46" s="61">
        <f t="shared" si="5"/>
        <v>-7291209</v>
      </c>
      <c r="J46" s="61">
        <f t="shared" si="5"/>
        <v>31701740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31701740</v>
      </c>
      <c r="X46" s="61">
        <f t="shared" si="5"/>
        <v>31580796</v>
      </c>
      <c r="Y46" s="61">
        <f t="shared" si="5"/>
        <v>120944</v>
      </c>
      <c r="Z46" s="62">
        <f>+IF(X46&lt;&gt;0,+(Y46/X46)*100,0)</f>
        <v>0.3829669144501614</v>
      </c>
      <c r="AA46" s="59">
        <f>SUM(AA44:AA45)</f>
        <v>27574098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27574098</v>
      </c>
      <c r="F48" s="77">
        <f t="shared" si="6"/>
        <v>27574098</v>
      </c>
      <c r="G48" s="77">
        <f t="shared" si="6"/>
        <v>45382401</v>
      </c>
      <c r="H48" s="78">
        <f t="shared" si="6"/>
        <v>-6389452</v>
      </c>
      <c r="I48" s="78">
        <f t="shared" si="6"/>
        <v>-7291209</v>
      </c>
      <c r="J48" s="78">
        <f t="shared" si="6"/>
        <v>31701740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31701740</v>
      </c>
      <c r="X48" s="78">
        <f t="shared" si="6"/>
        <v>31580796</v>
      </c>
      <c r="Y48" s="78">
        <f t="shared" si="6"/>
        <v>120944</v>
      </c>
      <c r="Z48" s="79">
        <f>+IF(X48&lt;&gt;0,+(Y48/X48)*100,0)</f>
        <v>0.3829669144501614</v>
      </c>
      <c r="AA48" s="80">
        <f>SUM(AA46:AA47)</f>
        <v>27574098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148359809</v>
      </c>
      <c r="F5" s="8">
        <v>148359809</v>
      </c>
      <c r="G5" s="8">
        <v>12294486</v>
      </c>
      <c r="H5" s="8">
        <v>11862713</v>
      </c>
      <c r="I5" s="8">
        <v>12109860</v>
      </c>
      <c r="J5" s="8">
        <v>36267059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36267059</v>
      </c>
      <c r="X5" s="8">
        <v>37089999</v>
      </c>
      <c r="Y5" s="8">
        <v>-822940</v>
      </c>
      <c r="Z5" s="2">
        <v>-2.22</v>
      </c>
      <c r="AA5" s="6">
        <v>148359809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14596359</v>
      </c>
      <c r="F6" s="8">
        <v>14596359</v>
      </c>
      <c r="G6" s="8">
        <v>1508756</v>
      </c>
      <c r="H6" s="8">
        <v>1630460</v>
      </c>
      <c r="I6" s="8">
        <v>1828302</v>
      </c>
      <c r="J6" s="8">
        <v>4967518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4967518</v>
      </c>
      <c r="X6" s="8">
        <v>3648000</v>
      </c>
      <c r="Y6" s="8">
        <v>1319518</v>
      </c>
      <c r="Z6" s="2">
        <v>36.17</v>
      </c>
      <c r="AA6" s="6">
        <v>14596359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115452000</v>
      </c>
      <c r="F8" s="8">
        <v>115452000</v>
      </c>
      <c r="G8" s="8">
        <v>5506286</v>
      </c>
      <c r="H8" s="8">
        <v>5320197</v>
      </c>
      <c r="I8" s="8">
        <v>6297057</v>
      </c>
      <c r="J8" s="8">
        <v>17123540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17123540</v>
      </c>
      <c r="X8" s="8">
        <v>28113000</v>
      </c>
      <c r="Y8" s="8">
        <v>-10989460</v>
      </c>
      <c r="Z8" s="2">
        <v>-39.09</v>
      </c>
      <c r="AA8" s="6">
        <v>115452000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25433900</v>
      </c>
      <c r="F9" s="8">
        <v>25433900</v>
      </c>
      <c r="G9" s="8">
        <v>2086980</v>
      </c>
      <c r="H9" s="8">
        <v>2069785</v>
      </c>
      <c r="I9" s="8">
        <v>2051861</v>
      </c>
      <c r="J9" s="8">
        <v>6208626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6208626</v>
      </c>
      <c r="X9" s="8">
        <v>6536751</v>
      </c>
      <c r="Y9" s="8">
        <v>-328125</v>
      </c>
      <c r="Z9" s="2">
        <v>-5.02</v>
      </c>
      <c r="AA9" s="6">
        <v>25433900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22431480</v>
      </c>
      <c r="F10" s="30">
        <v>22431480</v>
      </c>
      <c r="G10" s="30">
        <v>2563610</v>
      </c>
      <c r="H10" s="30">
        <v>2569935</v>
      </c>
      <c r="I10" s="30">
        <v>2382473</v>
      </c>
      <c r="J10" s="30">
        <v>7516018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7516018</v>
      </c>
      <c r="X10" s="30">
        <v>5765001</v>
      </c>
      <c r="Y10" s="30">
        <v>1751017</v>
      </c>
      <c r="Z10" s="31">
        <v>30.37</v>
      </c>
      <c r="AA10" s="32">
        <v>22431480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12533229</v>
      </c>
      <c r="F11" s="8">
        <v>12533229</v>
      </c>
      <c r="G11" s="8">
        <v>89328</v>
      </c>
      <c r="H11" s="8">
        <v>84263</v>
      </c>
      <c r="I11" s="8">
        <v>101263</v>
      </c>
      <c r="J11" s="8">
        <v>274854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274854</v>
      </c>
      <c r="X11" s="8">
        <v>3133251</v>
      </c>
      <c r="Y11" s="8">
        <v>-2858397</v>
      </c>
      <c r="Z11" s="2">
        <v>-91.23</v>
      </c>
      <c r="AA11" s="6">
        <v>12533229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3738675</v>
      </c>
      <c r="F12" s="8">
        <v>3738675</v>
      </c>
      <c r="G12" s="8">
        <v>47886</v>
      </c>
      <c r="H12" s="8">
        <v>149760</v>
      </c>
      <c r="I12" s="8">
        <v>94468</v>
      </c>
      <c r="J12" s="8">
        <v>292114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292114</v>
      </c>
      <c r="X12" s="8">
        <v>934749</v>
      </c>
      <c r="Y12" s="8">
        <v>-642635</v>
      </c>
      <c r="Z12" s="2">
        <v>-68.75</v>
      </c>
      <c r="AA12" s="6">
        <v>3738675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2000000</v>
      </c>
      <c r="F13" s="8">
        <v>2000000</v>
      </c>
      <c r="G13" s="8">
        <v>252352</v>
      </c>
      <c r="H13" s="8">
        <v>0</v>
      </c>
      <c r="I13" s="8">
        <v>0</v>
      </c>
      <c r="J13" s="8">
        <v>252352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252352</v>
      </c>
      <c r="X13" s="8">
        <v>500001</v>
      </c>
      <c r="Y13" s="8">
        <v>-247649</v>
      </c>
      <c r="Z13" s="2">
        <v>-49.53</v>
      </c>
      <c r="AA13" s="6">
        <v>2000000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15756794</v>
      </c>
      <c r="F14" s="8">
        <v>15756794</v>
      </c>
      <c r="G14" s="8">
        <v>1673904</v>
      </c>
      <c r="H14" s="8">
        <v>1633385</v>
      </c>
      <c r="I14" s="8">
        <v>1642427</v>
      </c>
      <c r="J14" s="8">
        <v>4949716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4949716</v>
      </c>
      <c r="X14" s="8">
        <v>3939198</v>
      </c>
      <c r="Y14" s="8">
        <v>1010518</v>
      </c>
      <c r="Z14" s="2">
        <v>25.65</v>
      </c>
      <c r="AA14" s="6">
        <v>15756794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3421000</v>
      </c>
      <c r="F16" s="8">
        <v>3421000</v>
      </c>
      <c r="G16" s="8">
        <v>52078</v>
      </c>
      <c r="H16" s="8">
        <v>29432</v>
      </c>
      <c r="I16" s="8">
        <v>41889</v>
      </c>
      <c r="J16" s="8">
        <v>123399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123399</v>
      </c>
      <c r="X16" s="8">
        <v>855249</v>
      </c>
      <c r="Y16" s="8">
        <v>-731850</v>
      </c>
      <c r="Z16" s="2">
        <v>-85.57</v>
      </c>
      <c r="AA16" s="6">
        <v>3421000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3336535</v>
      </c>
      <c r="F17" s="8">
        <v>3336535</v>
      </c>
      <c r="G17" s="8">
        <v>385758</v>
      </c>
      <c r="H17" s="8">
        <v>140512</v>
      </c>
      <c r="I17" s="8">
        <v>346095</v>
      </c>
      <c r="J17" s="8">
        <v>872365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872365</v>
      </c>
      <c r="X17" s="8">
        <v>834249</v>
      </c>
      <c r="Y17" s="8">
        <v>38116</v>
      </c>
      <c r="Z17" s="2">
        <v>4.57</v>
      </c>
      <c r="AA17" s="6">
        <v>3336535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153128000</v>
      </c>
      <c r="F19" s="8">
        <v>153128000</v>
      </c>
      <c r="G19" s="8">
        <v>55114000</v>
      </c>
      <c r="H19" s="8">
        <v>1850000</v>
      </c>
      <c r="I19" s="8">
        <v>0</v>
      </c>
      <c r="J19" s="8">
        <v>56964000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56964000</v>
      </c>
      <c r="X19" s="8">
        <v>53759333</v>
      </c>
      <c r="Y19" s="8">
        <v>3204667</v>
      </c>
      <c r="Z19" s="2">
        <v>5.96</v>
      </c>
      <c r="AA19" s="6">
        <v>153128000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3092100</v>
      </c>
      <c r="F20" s="30">
        <v>3092100</v>
      </c>
      <c r="G20" s="30">
        <v>539484</v>
      </c>
      <c r="H20" s="30">
        <v>78750</v>
      </c>
      <c r="I20" s="30">
        <v>94215</v>
      </c>
      <c r="J20" s="30">
        <v>712449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712449</v>
      </c>
      <c r="X20" s="30">
        <v>773223</v>
      </c>
      <c r="Y20" s="30">
        <v>-60774</v>
      </c>
      <c r="Z20" s="31">
        <v>-7.86</v>
      </c>
      <c r="AA20" s="32">
        <v>3092100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550000</v>
      </c>
      <c r="F21" s="8">
        <v>550000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137499</v>
      </c>
      <c r="Y21" s="8">
        <v>-137499</v>
      </c>
      <c r="Z21" s="2">
        <v>-100</v>
      </c>
      <c r="AA21" s="6">
        <v>550000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523829881</v>
      </c>
      <c r="F22" s="39">
        <f t="shared" si="0"/>
        <v>523829881</v>
      </c>
      <c r="G22" s="39">
        <f t="shared" si="0"/>
        <v>82114908</v>
      </c>
      <c r="H22" s="39">
        <f t="shared" si="0"/>
        <v>27419192</v>
      </c>
      <c r="I22" s="39">
        <f t="shared" si="0"/>
        <v>26989910</v>
      </c>
      <c r="J22" s="39">
        <f t="shared" si="0"/>
        <v>136524010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136524010</v>
      </c>
      <c r="X22" s="39">
        <f t="shared" si="0"/>
        <v>146019503</v>
      </c>
      <c r="Y22" s="39">
        <f t="shared" si="0"/>
        <v>-9495493</v>
      </c>
      <c r="Z22" s="40">
        <f>+IF(X22&lt;&gt;0,+(Y22/X22)*100,0)</f>
        <v>-6.502893657979373</v>
      </c>
      <c r="AA22" s="37">
        <f>SUM(AA5:AA21)</f>
        <v>523829881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200656762</v>
      </c>
      <c r="F25" s="8">
        <v>200656762</v>
      </c>
      <c r="G25" s="8">
        <v>15146148</v>
      </c>
      <c r="H25" s="8">
        <v>14124331</v>
      </c>
      <c r="I25" s="8">
        <v>15823057</v>
      </c>
      <c r="J25" s="8">
        <v>45093536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45093536</v>
      </c>
      <c r="X25" s="8">
        <v>51909750</v>
      </c>
      <c r="Y25" s="8">
        <v>-6816214</v>
      </c>
      <c r="Z25" s="2">
        <v>-13.13</v>
      </c>
      <c r="AA25" s="6">
        <v>200656762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21018000</v>
      </c>
      <c r="F26" s="8">
        <v>21018000</v>
      </c>
      <c r="G26" s="8">
        <v>1647182</v>
      </c>
      <c r="H26" s="8">
        <v>1595047</v>
      </c>
      <c r="I26" s="8">
        <v>1586255</v>
      </c>
      <c r="J26" s="8">
        <v>4828484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4828484</v>
      </c>
      <c r="X26" s="8">
        <v>5088999</v>
      </c>
      <c r="Y26" s="8">
        <v>-260515</v>
      </c>
      <c r="Z26" s="2">
        <v>-5.12</v>
      </c>
      <c r="AA26" s="6">
        <v>21018000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50932000</v>
      </c>
      <c r="F27" s="8">
        <v>50932000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13645251</v>
      </c>
      <c r="Y27" s="8">
        <v>-13645251</v>
      </c>
      <c r="Z27" s="2">
        <v>-100</v>
      </c>
      <c r="AA27" s="6">
        <v>50932000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29657408</v>
      </c>
      <c r="F28" s="8">
        <v>29657408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6999999</v>
      </c>
      <c r="Y28" s="8">
        <v>-6999999</v>
      </c>
      <c r="Z28" s="2">
        <v>-100</v>
      </c>
      <c r="AA28" s="6">
        <v>29657408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3745000</v>
      </c>
      <c r="F29" s="8">
        <v>3745000</v>
      </c>
      <c r="G29" s="8">
        <v>1438653</v>
      </c>
      <c r="H29" s="8">
        <v>0</v>
      </c>
      <c r="I29" s="8">
        <v>56386</v>
      </c>
      <c r="J29" s="8">
        <v>1495039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1495039</v>
      </c>
      <c r="X29" s="8">
        <v>936249</v>
      </c>
      <c r="Y29" s="8">
        <v>558790</v>
      </c>
      <c r="Z29" s="2">
        <v>59.68</v>
      </c>
      <c r="AA29" s="6">
        <v>3745000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78000000</v>
      </c>
      <c r="F30" s="8">
        <v>78000000</v>
      </c>
      <c r="G30" s="8">
        <v>120938</v>
      </c>
      <c r="H30" s="8">
        <v>0</v>
      </c>
      <c r="I30" s="8">
        <v>28720</v>
      </c>
      <c r="J30" s="8">
        <v>149658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149658</v>
      </c>
      <c r="X30" s="8">
        <v>19500000</v>
      </c>
      <c r="Y30" s="8">
        <v>-19350342</v>
      </c>
      <c r="Z30" s="2">
        <v>-99.23</v>
      </c>
      <c r="AA30" s="6">
        <v>78000000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8346226</v>
      </c>
      <c r="F31" s="8">
        <v>8346226</v>
      </c>
      <c r="G31" s="8">
        <v>3288743</v>
      </c>
      <c r="H31" s="8">
        <v>1772118</v>
      </c>
      <c r="I31" s="8">
        <v>5412020</v>
      </c>
      <c r="J31" s="8">
        <v>10472881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10472881</v>
      </c>
      <c r="X31" s="8">
        <v>156501</v>
      </c>
      <c r="Y31" s="8">
        <v>10316380</v>
      </c>
      <c r="Z31" s="2">
        <v>6591.89</v>
      </c>
      <c r="AA31" s="6">
        <v>8346226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16019566</v>
      </c>
      <c r="F32" s="8">
        <v>16019566</v>
      </c>
      <c r="G32" s="8">
        <v>5869898</v>
      </c>
      <c r="H32" s="8">
        <v>1209292</v>
      </c>
      <c r="I32" s="8">
        <v>1686144</v>
      </c>
      <c r="J32" s="8">
        <v>8765334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8765334</v>
      </c>
      <c r="X32" s="8">
        <v>4005000</v>
      </c>
      <c r="Y32" s="8">
        <v>4760334</v>
      </c>
      <c r="Z32" s="2">
        <v>118.86</v>
      </c>
      <c r="AA32" s="6">
        <v>16019566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30383000</v>
      </c>
      <c r="F33" s="8">
        <v>30383000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7596000</v>
      </c>
      <c r="Y33" s="8">
        <v>-7596000</v>
      </c>
      <c r="Z33" s="2">
        <v>-100</v>
      </c>
      <c r="AA33" s="6">
        <v>30383000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76871735</v>
      </c>
      <c r="F34" s="8">
        <v>76871735</v>
      </c>
      <c r="G34" s="8">
        <v>7244419</v>
      </c>
      <c r="H34" s="8">
        <v>4882233</v>
      </c>
      <c r="I34" s="8">
        <v>6790878</v>
      </c>
      <c r="J34" s="8">
        <v>18917530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18917530</v>
      </c>
      <c r="X34" s="8">
        <v>19218000</v>
      </c>
      <c r="Y34" s="8">
        <v>-300470</v>
      </c>
      <c r="Z34" s="2">
        <v>-1.56</v>
      </c>
      <c r="AA34" s="6">
        <v>76871735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515629697</v>
      </c>
      <c r="F36" s="39">
        <f t="shared" si="1"/>
        <v>515629697</v>
      </c>
      <c r="G36" s="39">
        <f t="shared" si="1"/>
        <v>34755981</v>
      </c>
      <c r="H36" s="39">
        <f t="shared" si="1"/>
        <v>23583021</v>
      </c>
      <c r="I36" s="39">
        <f t="shared" si="1"/>
        <v>31383460</v>
      </c>
      <c r="J36" s="39">
        <f t="shared" si="1"/>
        <v>89722462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89722462</v>
      </c>
      <c r="X36" s="39">
        <f t="shared" si="1"/>
        <v>129055749</v>
      </c>
      <c r="Y36" s="39">
        <f t="shared" si="1"/>
        <v>-39333287</v>
      </c>
      <c r="Z36" s="40">
        <f>+IF(X36&lt;&gt;0,+(Y36/X36)*100,0)</f>
        <v>-30.47774880606055</v>
      </c>
      <c r="AA36" s="37">
        <f>SUM(AA25:AA35)</f>
        <v>515629697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8200184</v>
      </c>
      <c r="F38" s="52">
        <f t="shared" si="2"/>
        <v>8200184</v>
      </c>
      <c r="G38" s="52">
        <f t="shared" si="2"/>
        <v>47358927</v>
      </c>
      <c r="H38" s="52">
        <f t="shared" si="2"/>
        <v>3836171</v>
      </c>
      <c r="I38" s="52">
        <f t="shared" si="2"/>
        <v>-4393550</v>
      </c>
      <c r="J38" s="52">
        <f t="shared" si="2"/>
        <v>46801548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46801548</v>
      </c>
      <c r="X38" s="52">
        <f>IF(F22=F36,0,X22-X36)</f>
        <v>16963754</v>
      </c>
      <c r="Y38" s="52">
        <f t="shared" si="2"/>
        <v>29837794</v>
      </c>
      <c r="Z38" s="53">
        <f>+IF(X38&lt;&gt;0,+(Y38/X38)*100,0)</f>
        <v>175.89145657264308</v>
      </c>
      <c r="AA38" s="50">
        <f>+AA22-AA36</f>
        <v>8200184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53961000</v>
      </c>
      <c r="F39" s="8">
        <v>53961000</v>
      </c>
      <c r="G39" s="8">
        <v>0</v>
      </c>
      <c r="H39" s="8">
        <v>5680000</v>
      </c>
      <c r="I39" s="8">
        <v>0</v>
      </c>
      <c r="J39" s="8">
        <v>5680000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5680000</v>
      </c>
      <c r="X39" s="8">
        <v>17987000</v>
      </c>
      <c r="Y39" s="8">
        <v>-12307000</v>
      </c>
      <c r="Z39" s="2">
        <v>-68.42</v>
      </c>
      <c r="AA39" s="6">
        <v>53961000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62161184</v>
      </c>
      <c r="F42" s="61">
        <f t="shared" si="3"/>
        <v>62161184</v>
      </c>
      <c r="G42" s="61">
        <f t="shared" si="3"/>
        <v>47358927</v>
      </c>
      <c r="H42" s="61">
        <f t="shared" si="3"/>
        <v>9516171</v>
      </c>
      <c r="I42" s="61">
        <f t="shared" si="3"/>
        <v>-4393550</v>
      </c>
      <c r="J42" s="61">
        <f t="shared" si="3"/>
        <v>52481548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52481548</v>
      </c>
      <c r="X42" s="61">
        <f t="shared" si="3"/>
        <v>34950754</v>
      </c>
      <c r="Y42" s="61">
        <f t="shared" si="3"/>
        <v>17530794</v>
      </c>
      <c r="Z42" s="62">
        <f>+IF(X42&lt;&gt;0,+(Y42/X42)*100,0)</f>
        <v>50.15855738047883</v>
      </c>
      <c r="AA42" s="59">
        <f>SUM(AA38:AA41)</f>
        <v>62161184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62161184</v>
      </c>
      <c r="F44" s="69">
        <f t="shared" si="4"/>
        <v>62161184</v>
      </c>
      <c r="G44" s="69">
        <f t="shared" si="4"/>
        <v>47358927</v>
      </c>
      <c r="H44" s="69">
        <f t="shared" si="4"/>
        <v>9516171</v>
      </c>
      <c r="I44" s="69">
        <f t="shared" si="4"/>
        <v>-4393550</v>
      </c>
      <c r="J44" s="69">
        <f t="shared" si="4"/>
        <v>52481548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52481548</v>
      </c>
      <c r="X44" s="69">
        <f t="shared" si="4"/>
        <v>34950754</v>
      </c>
      <c r="Y44" s="69">
        <f t="shared" si="4"/>
        <v>17530794</v>
      </c>
      <c r="Z44" s="70">
        <f>+IF(X44&lt;&gt;0,+(Y44/X44)*100,0)</f>
        <v>50.15855738047883</v>
      </c>
      <c r="AA44" s="67">
        <f>+AA42-AA43</f>
        <v>62161184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62161184</v>
      </c>
      <c r="F46" s="61">
        <f t="shared" si="5"/>
        <v>62161184</v>
      </c>
      <c r="G46" s="61">
        <f t="shared" si="5"/>
        <v>47358927</v>
      </c>
      <c r="H46" s="61">
        <f t="shared" si="5"/>
        <v>9516171</v>
      </c>
      <c r="I46" s="61">
        <f t="shared" si="5"/>
        <v>-4393550</v>
      </c>
      <c r="J46" s="61">
        <f t="shared" si="5"/>
        <v>52481548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52481548</v>
      </c>
      <c r="X46" s="61">
        <f t="shared" si="5"/>
        <v>34950754</v>
      </c>
      <c r="Y46" s="61">
        <f t="shared" si="5"/>
        <v>17530794</v>
      </c>
      <c r="Z46" s="62">
        <f>+IF(X46&lt;&gt;0,+(Y46/X46)*100,0)</f>
        <v>50.15855738047883</v>
      </c>
      <c r="AA46" s="59">
        <f>SUM(AA44:AA45)</f>
        <v>62161184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62161184</v>
      </c>
      <c r="F48" s="77">
        <f t="shared" si="6"/>
        <v>62161184</v>
      </c>
      <c r="G48" s="77">
        <f t="shared" si="6"/>
        <v>47358927</v>
      </c>
      <c r="H48" s="78">
        <f t="shared" si="6"/>
        <v>9516171</v>
      </c>
      <c r="I48" s="78">
        <f t="shared" si="6"/>
        <v>-4393550</v>
      </c>
      <c r="J48" s="78">
        <f t="shared" si="6"/>
        <v>52481548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52481548</v>
      </c>
      <c r="X48" s="78">
        <f t="shared" si="6"/>
        <v>34950754</v>
      </c>
      <c r="Y48" s="78">
        <f t="shared" si="6"/>
        <v>17530794</v>
      </c>
      <c r="Z48" s="79">
        <f>+IF(X48&lt;&gt;0,+(Y48/X48)*100,0)</f>
        <v>50.15855738047883</v>
      </c>
      <c r="AA48" s="80">
        <f>SUM(AA46:AA47)</f>
        <v>62161184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2014-11-17T08:50:38Z</dcterms:created>
  <dcterms:modified xsi:type="dcterms:W3CDTF">2014-11-17T08:50:38Z</dcterms:modified>
  <cp:category/>
  <cp:version/>
  <cp:contentType/>
  <cp:contentStatus/>
</cp:coreProperties>
</file>