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1" sheetId="21" r:id="rId21"/>
    <sheet name="NC082" sheetId="22" r:id="rId22"/>
    <sheet name="NC083" sheetId="23" r:id="rId23"/>
    <sheet name="NC084" sheetId="24" r:id="rId24"/>
    <sheet name="NC085" sheetId="25" r:id="rId25"/>
    <sheet name="NC086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  <sheet name="Summary" sheetId="33" r:id="rId33"/>
  </sheets>
  <definedNames>
    <definedName name="_xlnm.Print_Area" localSheetId="3">'DC45'!$A$1:$AA$57</definedName>
    <definedName name="_xlnm.Print_Area" localSheetId="10">'DC6'!$A$1:$AA$57</definedName>
    <definedName name="_xlnm.Print_Area" localSheetId="19">'DC7'!$A$1:$AA$57</definedName>
    <definedName name="_xlnm.Print_Area" localSheetId="26">'DC8'!$A$1:$AA$57</definedName>
    <definedName name="_xlnm.Print_Area" localSheetId="31">'DC9'!$A$1:$AA$57</definedName>
    <definedName name="_xlnm.Print_Area" localSheetId="4">'NC061'!$A$1:$AA$57</definedName>
    <definedName name="_xlnm.Print_Area" localSheetId="5">'NC062'!$A$1:$AA$57</definedName>
    <definedName name="_xlnm.Print_Area" localSheetId="6">'NC064'!$A$1:$AA$57</definedName>
    <definedName name="_xlnm.Print_Area" localSheetId="7">'NC065'!$A$1:$AA$57</definedName>
    <definedName name="_xlnm.Print_Area" localSheetId="8">'NC066'!$A$1:$AA$57</definedName>
    <definedName name="_xlnm.Print_Area" localSheetId="9">'NC067'!$A$1:$AA$57</definedName>
    <definedName name="_xlnm.Print_Area" localSheetId="11">'NC071'!$A$1:$AA$57</definedName>
    <definedName name="_xlnm.Print_Area" localSheetId="12">'NC072'!$A$1:$AA$57</definedName>
    <definedName name="_xlnm.Print_Area" localSheetId="13">'NC073'!$A$1:$AA$57</definedName>
    <definedName name="_xlnm.Print_Area" localSheetId="14">'NC074'!$A$1:$AA$57</definedName>
    <definedName name="_xlnm.Print_Area" localSheetId="15">'NC075'!$A$1:$AA$57</definedName>
    <definedName name="_xlnm.Print_Area" localSheetId="16">'NC076'!$A$1:$AA$57</definedName>
    <definedName name="_xlnm.Print_Area" localSheetId="17">'NC077'!$A$1:$AA$57</definedName>
    <definedName name="_xlnm.Print_Area" localSheetId="18">'NC078'!$A$1:$AA$57</definedName>
    <definedName name="_xlnm.Print_Area" localSheetId="20">'NC081'!$A$1:$AA$57</definedName>
    <definedName name="_xlnm.Print_Area" localSheetId="21">'NC082'!$A$1:$AA$57</definedName>
    <definedName name="_xlnm.Print_Area" localSheetId="22">'NC083'!$A$1:$AA$57</definedName>
    <definedName name="_xlnm.Print_Area" localSheetId="23">'NC084'!$A$1:$AA$57</definedName>
    <definedName name="_xlnm.Print_Area" localSheetId="24">'NC085'!$A$1:$AA$57</definedName>
    <definedName name="_xlnm.Print_Area" localSheetId="25">'NC086'!$A$1:$AA$57</definedName>
    <definedName name="_xlnm.Print_Area" localSheetId="27">'NC091'!$A$1:$AA$57</definedName>
    <definedName name="_xlnm.Print_Area" localSheetId="28">'NC092'!$A$1:$AA$57</definedName>
    <definedName name="_xlnm.Print_Area" localSheetId="29">'NC093'!$A$1:$AA$57</definedName>
    <definedName name="_xlnm.Print_Area" localSheetId="30">'NC094'!$A$1:$AA$57</definedName>
    <definedName name="_xlnm.Print_Area" localSheetId="0">'NC451'!$A$1:$AA$57</definedName>
    <definedName name="_xlnm.Print_Area" localSheetId="1">'NC452'!$A$1:$AA$57</definedName>
    <definedName name="_xlnm.Print_Area" localSheetId="2">'NC453'!$A$1:$AA$57</definedName>
    <definedName name="_xlnm.Print_Area" localSheetId="32">'Summary'!$A$1:$AA$57</definedName>
  </definedNames>
  <calcPr calcMode="manual" fullCalcOnLoad="1"/>
</workbook>
</file>

<file path=xl/sharedStrings.xml><?xml version="1.0" encoding="utf-8"?>
<sst xmlns="http://schemas.openxmlformats.org/spreadsheetml/2006/main" count="2508" uniqueCount="107">
  <si>
    <t>Northern Cape: Joe Morolong(NC451) - Table C4 Quarterly Budget Statement - Financial Performance (revenue and expenditure)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</si>
  <si>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</si>
  <si>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</si>
  <si>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</si>
  <si>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</si>
  <si>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</si>
  <si>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</si>
  <si>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</si>
  <si>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</si>
  <si>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</si>
  <si>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</si>
  <si>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</si>
  <si>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</si>
  <si>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</si>
  <si>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</si>
  <si>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</si>
  <si>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</si>
  <si>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</si>
  <si>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</si>
  <si>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</si>
  <si>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</si>
  <si>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</si>
  <si>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</si>
  <si>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</si>
  <si>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</si>
  <si>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</si>
  <si>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</si>
  <si>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</si>
  <si>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</si>
  <si>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</si>
  <si>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</si>
  <si>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</si>
  <si>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</si>
  <si>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</si>
  <si>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</si>
  <si>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</si>
  <si>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</si>
  <si>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</si>
  <si>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</si>
  <si>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</si>
  <si>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</si>
  <si>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</si>
  <si>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</si>
  <si>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</si>
  <si>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</si>
  <si>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</si>
  <si>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</si>
  <si>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</si>
  <si>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</si>
  <si>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</si>
  <si>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</si>
  <si>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</si>
  <si>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</si>
  <si>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</si>
  <si>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</si>
  <si>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</si>
  <si>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</si>
  <si>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</si>
  <si>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</si>
  <si>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</si>
  <si>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</si>
  <si>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</si>
  <si>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</si>
  <si>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</si>
  <si>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</si>
  <si>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</si>
  <si>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</si>
  <si>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</si>
  <si>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</si>
  <si>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</si>
  <si>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</si>
  <si>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</si>
  <si>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</si>
  <si>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</si>
  <si>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Ga-Segonyana(NC452) - Table C4 Quarterly Budget Statement - Financial Performance (revenue and expenditure) for 1st Quarter ended 30 September 2014 (Figures Finalised as at 2014/10/30)</t>
  </si>
  <si>
    <t>Northern Cape: Gamagara(NC453) - Table C4 Quarterly Budget Statement - Financial Performance (revenue and expenditure) for 1st Quarter ended 30 September 2014 (Figures Finalised as at 2014/10/30)</t>
  </si>
  <si>
    <t>Northern Cape: John Taolo Gaetsewe(DC45) - Table C4 Quarterly Budget Statement - Financial Performance (revenue and expenditure) for 1st Quarter ended 30 September 2014 (Figures Finalised as at 2014/10/30)</t>
  </si>
  <si>
    <t>Northern Cape: Richtersveld(NC061) - Table C4 Quarterly Budget Statement - Financial Performance (revenue and expenditure) for 1st Quarter ended 30 September 2014 (Figures Finalised as at 2014/10/30)</t>
  </si>
  <si>
    <t>Northern Cape: Nama Khoi(NC062) - Table C4 Quarterly Budget Statement - Financial Performance (revenue and expenditure) for 1st Quarter ended 30 September 2014 (Figures Finalised as at 2014/10/30)</t>
  </si>
  <si>
    <t>Northern Cape: Kamiesberg(NC064) - Table C4 Quarterly Budget Statement - Financial Performance (revenue and expenditure) for 1st Quarter ended 30 September 2014 (Figures Finalised as at 2014/10/30)</t>
  </si>
  <si>
    <t>Northern Cape: Hantam(NC065) - Table C4 Quarterly Budget Statement - Financial Performance (revenue and expenditure) for 1st Quarter ended 30 September 2014 (Figures Finalised as at 2014/10/30)</t>
  </si>
  <si>
    <t>Northern Cape: Karoo Hoogland(NC066) - Table C4 Quarterly Budget Statement - Financial Performance (revenue and expenditure) for 1st Quarter ended 30 September 2014 (Figures Finalised as at 2014/10/30)</t>
  </si>
  <si>
    <t>Northern Cape: Khai-Ma(NC067) - Table C4 Quarterly Budget Statement - Financial Performance (revenue and expenditure) for 1st Quarter ended 30 September 2014 (Figures Finalised as at 2014/10/30)</t>
  </si>
  <si>
    <t>Northern Cape: Namakwa(DC6) - Table C4 Quarterly Budget Statement - Financial Performance (revenue and expenditure) for 1st Quarter ended 30 September 2014 (Figures Finalised as at 2014/10/30)</t>
  </si>
  <si>
    <t>Northern Cape: Ubuntu(NC071) - Table C4 Quarterly Budget Statement - Financial Performance (revenue and expenditure) for 1st Quarter ended 30 September 2014 (Figures Finalised as at 2014/10/30)</t>
  </si>
  <si>
    <t>Northern Cape: Umsobomvu(NC072) - Table C4 Quarterly Budget Statement - Financial Performance (revenue and expenditure) for 1st Quarter ended 30 September 2014 (Figures Finalised as at 2014/10/30)</t>
  </si>
  <si>
    <t>Northern Cape: Emthanjeni(NC073) - Table C4 Quarterly Budget Statement - Financial Performance (revenue and expenditure) for 1st Quarter ended 30 September 2014 (Figures Finalised as at 2014/10/30)</t>
  </si>
  <si>
    <t>Northern Cape: Kareeberg(NC074) - Table C4 Quarterly Budget Statement - Financial Performance (revenue and expenditure) for 1st Quarter ended 30 September 2014 (Figures Finalised as at 2014/10/30)</t>
  </si>
  <si>
    <t>Northern Cape: Renosterberg(NC075) - Table C4 Quarterly Budget Statement - Financial Performance (revenue and expenditure) for 1st Quarter ended 30 September 2014 (Figures Finalised as at 2014/10/30)</t>
  </si>
  <si>
    <t>Northern Cape: Thembelihle(NC076) - Table C4 Quarterly Budget Statement - Financial Performance (revenue and expenditure) for 1st Quarter ended 30 September 2014 (Figures Finalised as at 2014/10/30)</t>
  </si>
  <si>
    <t>Northern Cape: Siyathemba(NC077) - Table C4 Quarterly Budget Statement - Financial Performance (revenue and expenditure) for 1st Quarter ended 30 September 2014 (Figures Finalised as at 2014/10/30)</t>
  </si>
  <si>
    <t>Northern Cape: Siyancuma(NC078) - Table C4 Quarterly Budget Statement - Financial Performance (revenue and expenditure) for 1st Quarter ended 30 September 2014 (Figures Finalised as at 2014/10/30)</t>
  </si>
  <si>
    <t>Northern Cape: Pixley Ka Seme (Nc)(DC7) - Table C4 Quarterly Budget Statement - Financial Performance (revenue and expenditure) for 1st Quarter ended 30 September 2014 (Figures Finalised as at 2014/10/30)</t>
  </si>
  <si>
    <t>Northern Cape: Mier(NC081) - Table C4 Quarterly Budget Statement - Financial Performance (revenue and expenditure) for 1st Quarter ended 30 September 2014 (Figures Finalised as at 2014/10/30)</t>
  </si>
  <si>
    <t>Northern Cape: !Kai! Garib(NC082) - Table C4 Quarterly Budget Statement - Financial Performance (revenue and expenditure) for 1st Quarter ended 30 September 2014 (Figures Finalised as at 2014/10/30)</t>
  </si>
  <si>
    <t>Northern Cape: //Khara Hais(NC083) - Table C4 Quarterly Budget Statement - Financial Performance (revenue and expenditure) for 1st Quarter ended 30 September 2014 (Figures Finalised as at 2014/10/30)</t>
  </si>
  <si>
    <t>Northern Cape: !Kheis(NC084) - Table C4 Quarterly Budget Statement - Financial Performance (revenue and expenditure) for 1st Quarter ended 30 September 2014 (Figures Finalised as at 2014/10/30)</t>
  </si>
  <si>
    <t>Northern Cape: Tsantsabane(NC085) - Table C4 Quarterly Budget Statement - Financial Performance (revenue and expenditure) for 1st Quarter ended 30 September 2014 (Figures Finalised as at 2014/10/30)</t>
  </si>
  <si>
    <t>Northern Cape: Kgatelopele(NC086) - Table C4 Quarterly Budget Statement - Financial Performance (revenue and expenditure) for 1st Quarter ended 30 September 2014 (Figures Finalised as at 2014/10/30)</t>
  </si>
  <si>
    <t>Northern Cape: Z F Mgcawu(DC8) - Table C4 Quarterly Budget Statement - Financial Performance (revenue and expenditure) for 1st Quarter ended 30 September 2014 (Figures Finalised as at 2014/10/30)</t>
  </si>
  <si>
    <t>Northern Cape: Sol Plaatje(NC091) - Table C4 Quarterly Budget Statement - Financial Performance (revenue and expenditure) for 1st Quarter ended 30 September 2014 (Figures Finalised as at 2014/10/30)</t>
  </si>
  <si>
    <t>Northern Cape: Dikgatlong(NC092) - Table C4 Quarterly Budget Statement - Financial Performance (revenue and expenditure) for 1st Quarter ended 30 September 2014 (Figures Finalised as at 2014/10/30)</t>
  </si>
  <si>
    <t>Northern Cape: Magareng(NC093) - Table C4 Quarterly Budget Statement - Financial Performance (revenue and expenditure) for 1st Quarter ended 30 September 2014 (Figures Finalised as at 2014/10/30)</t>
  </si>
  <si>
    <t>Northern Cape: Phokwane(NC094) - Table C4 Quarterly Budget Statement - Financial Performance (revenue and expenditure) for 1st Quarter ended 30 September 2014 (Figures Finalised as at 2014/10/30)</t>
  </si>
  <si>
    <t>Northern Cape: Frances Baard(DC9) - Table C4 Quarterly Budget Statement - Financial Performance (revenue and expenditure) for 1st Quarter ended 30 September 2014 (Figures Finalised as at 2014/10/30)</t>
  </si>
  <si>
    <t>Summary - Table C4 Quarterly Budget Statement - Financial Performance (revenue and expenditure) for 1st Quarter ended 30 September 2014 (Figures Finalised as at 2014/10/30)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</si>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</sst>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3370642</v>
      </c>
      <c r="D5" s="6">
        <v>0</v>
      </c>
      <c r="E5" s="7">
        <v>9651027</v>
      </c>
      <c r="F5" s="8">
        <v>9651027</v>
      </c>
      <c r="G5" s="8">
        <v>0</v>
      </c>
      <c r="H5" s="8">
        <v>133988</v>
      </c>
      <c r="I5" s="8">
        <v>0</v>
      </c>
      <c r="J5" s="8">
        <v>133988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133988</v>
      </c>
      <c r="X5" s="8">
        <v>1798392</v>
      </c>
      <c r="Y5" s="8">
        <v>-1664404</v>
      </c>
      <c r="Z5" s="2">
        <v>-92.55</v>
      </c>
      <c r="AA5" s="6">
        <v>9651027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4605404</v>
      </c>
      <c r="D7" s="6">
        <v>0</v>
      </c>
      <c r="E7" s="7">
        <v>7249380</v>
      </c>
      <c r="F7" s="8">
        <v>7249380</v>
      </c>
      <c r="G7" s="8">
        <v>161099</v>
      </c>
      <c r="H7" s="8">
        <v>392773</v>
      </c>
      <c r="I7" s="8">
        <v>131428</v>
      </c>
      <c r="J7" s="8">
        <v>685300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685300</v>
      </c>
      <c r="X7" s="8">
        <v>1812345</v>
      </c>
      <c r="Y7" s="8">
        <v>-1127045</v>
      </c>
      <c r="Z7" s="2">
        <v>-62.19</v>
      </c>
      <c r="AA7" s="6">
        <v>7249380</v>
      </c>
    </row>
    <row r="8" spans="1:27" ht="13.5">
      <c r="A8" s="29" t="s">
        <v>35</v>
      </c>
      <c r="B8" s="28"/>
      <c r="C8" s="6">
        <v>5316277</v>
      </c>
      <c r="D8" s="6">
        <v>0</v>
      </c>
      <c r="E8" s="7">
        <v>6419200</v>
      </c>
      <c r="F8" s="8">
        <v>6419200</v>
      </c>
      <c r="G8" s="8">
        <v>701686</v>
      </c>
      <c r="H8" s="8">
        <v>870095</v>
      </c>
      <c r="I8" s="8">
        <v>305624</v>
      </c>
      <c r="J8" s="8">
        <v>1877405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1877405</v>
      </c>
      <c r="X8" s="8">
        <v>1604799</v>
      </c>
      <c r="Y8" s="8">
        <v>272606</v>
      </c>
      <c r="Z8" s="2">
        <v>16.99</v>
      </c>
      <c r="AA8" s="6">
        <v>6419200</v>
      </c>
    </row>
    <row r="9" spans="1:27" ht="13.5">
      <c r="A9" s="29" t="s">
        <v>36</v>
      </c>
      <c r="B9" s="28"/>
      <c r="C9" s="6">
        <v>1429864</v>
      </c>
      <c r="D9" s="6">
        <v>0</v>
      </c>
      <c r="E9" s="7">
        <v>1509738</v>
      </c>
      <c r="F9" s="8">
        <v>1509738</v>
      </c>
      <c r="G9" s="8">
        <v>124990</v>
      </c>
      <c r="H9" s="8">
        <v>109473</v>
      </c>
      <c r="I9" s="8">
        <v>159988</v>
      </c>
      <c r="J9" s="8">
        <v>394451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394451</v>
      </c>
      <c r="X9" s="8">
        <v>377499</v>
      </c>
      <c r="Y9" s="8">
        <v>16952</v>
      </c>
      <c r="Z9" s="2">
        <v>4.49</v>
      </c>
      <c r="AA9" s="6">
        <v>1509738</v>
      </c>
    </row>
    <row r="10" spans="1:27" ht="13.5">
      <c r="A10" s="29" t="s">
        <v>37</v>
      </c>
      <c r="B10" s="28"/>
      <c r="C10" s="6">
        <v>838486</v>
      </c>
      <c r="D10" s="6">
        <v>0</v>
      </c>
      <c r="E10" s="7">
        <v>914602</v>
      </c>
      <c r="F10" s="30">
        <v>914602</v>
      </c>
      <c r="G10" s="30">
        <v>70087</v>
      </c>
      <c r="H10" s="30">
        <v>63131</v>
      </c>
      <c r="I10" s="30">
        <v>89740</v>
      </c>
      <c r="J10" s="30">
        <v>222958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222958</v>
      </c>
      <c r="X10" s="30">
        <v>228750</v>
      </c>
      <c r="Y10" s="30">
        <v>-5792</v>
      </c>
      <c r="Z10" s="31">
        <v>-2.53</v>
      </c>
      <c r="AA10" s="32">
        <v>914602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99776</v>
      </c>
      <c r="D12" s="6">
        <v>0</v>
      </c>
      <c r="E12" s="7">
        <v>95391</v>
      </c>
      <c r="F12" s="8">
        <v>95391</v>
      </c>
      <c r="G12" s="8">
        <v>6215</v>
      </c>
      <c r="H12" s="8">
        <v>5115</v>
      </c>
      <c r="I12" s="8">
        <v>5515</v>
      </c>
      <c r="J12" s="8">
        <v>16845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16845</v>
      </c>
      <c r="X12" s="8">
        <v>23751</v>
      </c>
      <c r="Y12" s="8">
        <v>-6906</v>
      </c>
      <c r="Z12" s="2">
        <v>-29.08</v>
      </c>
      <c r="AA12" s="6">
        <v>95391</v>
      </c>
    </row>
    <row r="13" spans="1:27" ht="13.5">
      <c r="A13" s="27" t="s">
        <v>40</v>
      </c>
      <c r="B13" s="33"/>
      <c r="C13" s="6">
        <v>3986413</v>
      </c>
      <c r="D13" s="6">
        <v>0</v>
      </c>
      <c r="E13" s="7">
        <v>0</v>
      </c>
      <c r="F13" s="8">
        <v>0</v>
      </c>
      <c r="G13" s="8">
        <v>1388</v>
      </c>
      <c r="H13" s="8">
        <v>8736</v>
      </c>
      <c r="I13" s="8">
        <v>7149</v>
      </c>
      <c r="J13" s="8">
        <v>17273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17273</v>
      </c>
      <c r="X13" s="8">
        <v>0</v>
      </c>
      <c r="Y13" s="8">
        <v>17273</v>
      </c>
      <c r="Z13" s="2">
        <v>0</v>
      </c>
      <c r="AA13" s="6">
        <v>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50000</v>
      </c>
      <c r="F14" s="8">
        <v>50000</v>
      </c>
      <c r="G14" s="8">
        <v>291940</v>
      </c>
      <c r="H14" s="8">
        <v>0</v>
      </c>
      <c r="I14" s="8">
        <v>10520</v>
      </c>
      <c r="J14" s="8">
        <v>302460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302460</v>
      </c>
      <c r="X14" s="8">
        <v>12501</v>
      </c>
      <c r="Y14" s="8">
        <v>289959</v>
      </c>
      <c r="Z14" s="2">
        <v>2319.49</v>
      </c>
      <c r="AA14" s="6">
        <v>50000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88567603</v>
      </c>
      <c r="D19" s="6">
        <v>0</v>
      </c>
      <c r="E19" s="7">
        <v>111579900</v>
      </c>
      <c r="F19" s="8">
        <v>111579900</v>
      </c>
      <c r="G19" s="8">
        <v>41517978</v>
      </c>
      <c r="H19" s="8">
        <v>2549792</v>
      </c>
      <c r="I19" s="8">
        <v>377152</v>
      </c>
      <c r="J19" s="8">
        <v>44444922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44444922</v>
      </c>
      <c r="X19" s="8">
        <v>47476500</v>
      </c>
      <c r="Y19" s="8">
        <v>-3031578</v>
      </c>
      <c r="Z19" s="2">
        <v>-6.39</v>
      </c>
      <c r="AA19" s="6">
        <v>111579900</v>
      </c>
    </row>
    <row r="20" spans="1:27" ht="13.5">
      <c r="A20" s="27" t="s">
        <v>47</v>
      </c>
      <c r="B20" s="33"/>
      <c r="C20" s="6">
        <v>511533</v>
      </c>
      <c r="D20" s="6">
        <v>0</v>
      </c>
      <c r="E20" s="7">
        <v>694173</v>
      </c>
      <c r="F20" s="30">
        <v>694173</v>
      </c>
      <c r="G20" s="30">
        <v>10103</v>
      </c>
      <c r="H20" s="30">
        <v>16411</v>
      </c>
      <c r="I20" s="30">
        <v>147757</v>
      </c>
      <c r="J20" s="30">
        <v>174271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174271</v>
      </c>
      <c r="X20" s="30">
        <v>154749</v>
      </c>
      <c r="Y20" s="30">
        <v>19522</v>
      </c>
      <c r="Z20" s="31">
        <v>12.62</v>
      </c>
      <c r="AA20" s="32">
        <v>694173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108725998</v>
      </c>
      <c r="D22" s="37">
        <f>SUM(D5:D21)</f>
        <v>0</v>
      </c>
      <c r="E22" s="38">
        <f t="shared" si="0"/>
        <v>138163411</v>
      </c>
      <c r="F22" s="39">
        <f t="shared" si="0"/>
        <v>138163411</v>
      </c>
      <c r="G22" s="39">
        <f t="shared" si="0"/>
        <v>42885486</v>
      </c>
      <c r="H22" s="39">
        <f t="shared" si="0"/>
        <v>4149514</v>
      </c>
      <c r="I22" s="39">
        <f t="shared" si="0"/>
        <v>1234873</v>
      </c>
      <c r="J22" s="39">
        <f t="shared" si="0"/>
        <v>48269873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48269873</v>
      </c>
      <c r="X22" s="39">
        <f t="shared" si="0"/>
        <v>53489286</v>
      </c>
      <c r="Y22" s="39">
        <f t="shared" si="0"/>
        <v>-5219413</v>
      </c>
      <c r="Z22" s="40">
        <f>+IF(X22&lt;&gt;0,+(Y22/X22)*100,0)</f>
        <v>-9.757866276248294</v>
      </c>
      <c r="AA22" s="37">
        <f>SUM(AA5:AA21)</f>
        <v>138163411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36201798</v>
      </c>
      <c r="D25" s="6">
        <v>0</v>
      </c>
      <c r="E25" s="7">
        <v>45226884</v>
      </c>
      <c r="F25" s="8">
        <v>45226884</v>
      </c>
      <c r="G25" s="8">
        <v>3372641</v>
      </c>
      <c r="H25" s="8">
        <v>3384268</v>
      </c>
      <c r="I25" s="8">
        <v>3593912</v>
      </c>
      <c r="J25" s="8">
        <v>10350821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10350821</v>
      </c>
      <c r="X25" s="8">
        <v>10636290</v>
      </c>
      <c r="Y25" s="8">
        <v>-285469</v>
      </c>
      <c r="Z25" s="2">
        <v>-2.68</v>
      </c>
      <c r="AA25" s="6">
        <v>45226884</v>
      </c>
    </row>
    <row r="26" spans="1:27" ht="13.5">
      <c r="A26" s="29" t="s">
        <v>52</v>
      </c>
      <c r="B26" s="28"/>
      <c r="C26" s="6">
        <v>8330548</v>
      </c>
      <c r="D26" s="6">
        <v>0</v>
      </c>
      <c r="E26" s="7">
        <v>8225641</v>
      </c>
      <c r="F26" s="8">
        <v>8225641</v>
      </c>
      <c r="G26" s="8">
        <v>741648</v>
      </c>
      <c r="H26" s="8">
        <v>673743</v>
      </c>
      <c r="I26" s="8">
        <v>673743</v>
      </c>
      <c r="J26" s="8">
        <v>2089134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2089134</v>
      </c>
      <c r="X26" s="8">
        <v>2056410</v>
      </c>
      <c r="Y26" s="8">
        <v>32724</v>
      </c>
      <c r="Z26" s="2">
        <v>1.59</v>
      </c>
      <c r="AA26" s="6">
        <v>8225641</v>
      </c>
    </row>
    <row r="27" spans="1:27" ht="13.5">
      <c r="A27" s="29" t="s">
        <v>53</v>
      </c>
      <c r="B27" s="28"/>
      <c r="C27" s="6">
        <v>-51827323</v>
      </c>
      <c r="D27" s="6">
        <v>0</v>
      </c>
      <c r="E27" s="7">
        <v>1213224</v>
      </c>
      <c r="F27" s="8">
        <v>1213224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1213224</v>
      </c>
    </row>
    <row r="28" spans="1:27" ht="13.5">
      <c r="A28" s="29" t="s">
        <v>54</v>
      </c>
      <c r="B28" s="28"/>
      <c r="C28" s="6">
        <v>24306613</v>
      </c>
      <c r="D28" s="6">
        <v>0</v>
      </c>
      <c r="E28" s="7">
        <v>9826199</v>
      </c>
      <c r="F28" s="8">
        <v>9826199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9826199</v>
      </c>
    </row>
    <row r="29" spans="1:27" ht="13.5">
      <c r="A29" s="29" t="s">
        <v>55</v>
      </c>
      <c r="B29" s="28"/>
      <c r="C29" s="6">
        <v>784572</v>
      </c>
      <c r="D29" s="6">
        <v>0</v>
      </c>
      <c r="E29" s="7">
        <v>884402</v>
      </c>
      <c r="F29" s="8">
        <v>884402</v>
      </c>
      <c r="G29" s="8">
        <v>16765</v>
      </c>
      <c r="H29" s="8">
        <v>9672</v>
      </c>
      <c r="I29" s="8">
        <v>11588</v>
      </c>
      <c r="J29" s="8">
        <v>38025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38025</v>
      </c>
      <c r="X29" s="8">
        <v>24999</v>
      </c>
      <c r="Y29" s="8">
        <v>13026</v>
      </c>
      <c r="Z29" s="2">
        <v>52.11</v>
      </c>
      <c r="AA29" s="6">
        <v>884402</v>
      </c>
    </row>
    <row r="30" spans="1:27" ht="13.5">
      <c r="A30" s="29" t="s">
        <v>56</v>
      </c>
      <c r="B30" s="28"/>
      <c r="C30" s="6">
        <v>11017950</v>
      </c>
      <c r="D30" s="6">
        <v>0</v>
      </c>
      <c r="E30" s="7">
        <v>11168595</v>
      </c>
      <c r="F30" s="8">
        <v>11168595</v>
      </c>
      <c r="G30" s="8">
        <v>30000</v>
      </c>
      <c r="H30" s="8">
        <v>1247897</v>
      </c>
      <c r="I30" s="8">
        <v>790988</v>
      </c>
      <c r="J30" s="8">
        <v>2068885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2068885</v>
      </c>
      <c r="X30" s="8">
        <v>2792148</v>
      </c>
      <c r="Y30" s="8">
        <v>-723263</v>
      </c>
      <c r="Z30" s="2">
        <v>-25.9</v>
      </c>
      <c r="AA30" s="6">
        <v>11168595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12446632</v>
      </c>
      <c r="D32" s="6">
        <v>0</v>
      </c>
      <c r="E32" s="7">
        <v>4636271</v>
      </c>
      <c r="F32" s="8">
        <v>4636271</v>
      </c>
      <c r="G32" s="8">
        <v>623220</v>
      </c>
      <c r="H32" s="8">
        <v>1255875</v>
      </c>
      <c r="I32" s="8">
        <v>3839236</v>
      </c>
      <c r="J32" s="8">
        <v>5718331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5718331</v>
      </c>
      <c r="X32" s="8">
        <v>1159068</v>
      </c>
      <c r="Y32" s="8">
        <v>4559263</v>
      </c>
      <c r="Z32" s="2">
        <v>393.36</v>
      </c>
      <c r="AA32" s="6">
        <v>4636271</v>
      </c>
    </row>
    <row r="33" spans="1:27" ht="13.5">
      <c r="A33" s="29" t="s">
        <v>59</v>
      </c>
      <c r="B33" s="28"/>
      <c r="C33" s="6">
        <v>81137720</v>
      </c>
      <c r="D33" s="6">
        <v>0</v>
      </c>
      <c r="E33" s="7">
        <v>2020755</v>
      </c>
      <c r="F33" s="8">
        <v>2020755</v>
      </c>
      <c r="G33" s="8">
        <v>256461</v>
      </c>
      <c r="H33" s="8">
        <v>0</v>
      </c>
      <c r="I33" s="8">
        <v>335695</v>
      </c>
      <c r="J33" s="8">
        <v>592156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592156</v>
      </c>
      <c r="X33" s="8">
        <v>505167</v>
      </c>
      <c r="Y33" s="8">
        <v>86989</v>
      </c>
      <c r="Z33" s="2">
        <v>17.22</v>
      </c>
      <c r="AA33" s="6">
        <v>2020755</v>
      </c>
    </row>
    <row r="34" spans="1:27" ht="13.5">
      <c r="A34" s="29" t="s">
        <v>60</v>
      </c>
      <c r="B34" s="28"/>
      <c r="C34" s="6">
        <v>56972598</v>
      </c>
      <c r="D34" s="6">
        <v>0</v>
      </c>
      <c r="E34" s="7">
        <v>26071072</v>
      </c>
      <c r="F34" s="8">
        <v>26071072</v>
      </c>
      <c r="G34" s="8">
        <v>1965761</v>
      </c>
      <c r="H34" s="8">
        <v>2807050</v>
      </c>
      <c r="I34" s="8">
        <v>2784023</v>
      </c>
      <c r="J34" s="8">
        <v>7556834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7556834</v>
      </c>
      <c r="X34" s="8">
        <v>6517767</v>
      </c>
      <c r="Y34" s="8">
        <v>1039067</v>
      </c>
      <c r="Z34" s="2">
        <v>15.94</v>
      </c>
      <c r="AA34" s="6">
        <v>26071072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179371108</v>
      </c>
      <c r="D36" s="37">
        <f>SUM(D25:D35)</f>
        <v>0</v>
      </c>
      <c r="E36" s="38">
        <f t="shared" si="1"/>
        <v>109273043</v>
      </c>
      <c r="F36" s="39">
        <f t="shared" si="1"/>
        <v>109273043</v>
      </c>
      <c r="G36" s="39">
        <f t="shared" si="1"/>
        <v>7006496</v>
      </c>
      <c r="H36" s="39">
        <f t="shared" si="1"/>
        <v>9378505</v>
      </c>
      <c r="I36" s="39">
        <f t="shared" si="1"/>
        <v>12029185</v>
      </c>
      <c r="J36" s="39">
        <f t="shared" si="1"/>
        <v>28414186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28414186</v>
      </c>
      <c r="X36" s="39">
        <f t="shared" si="1"/>
        <v>23691849</v>
      </c>
      <c r="Y36" s="39">
        <f t="shared" si="1"/>
        <v>4722337</v>
      </c>
      <c r="Z36" s="40">
        <f>+IF(X36&lt;&gt;0,+(Y36/X36)*100,0)</f>
        <v>19.932327780748558</v>
      </c>
      <c r="AA36" s="37">
        <f>SUM(AA25:AA35)</f>
        <v>109273043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-70645110</v>
      </c>
      <c r="D38" s="50">
        <f>+D22-D36</f>
        <v>0</v>
      </c>
      <c r="E38" s="51">
        <f t="shared" si="2"/>
        <v>28890368</v>
      </c>
      <c r="F38" s="52">
        <f t="shared" si="2"/>
        <v>28890368</v>
      </c>
      <c r="G38" s="52">
        <f t="shared" si="2"/>
        <v>35878990</v>
      </c>
      <c r="H38" s="52">
        <f t="shared" si="2"/>
        <v>-5228991</v>
      </c>
      <c r="I38" s="52">
        <f t="shared" si="2"/>
        <v>-10794312</v>
      </c>
      <c r="J38" s="52">
        <f t="shared" si="2"/>
        <v>19855687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19855687</v>
      </c>
      <c r="X38" s="52">
        <f>IF(F22=F36,0,X22-X36)</f>
        <v>29797437</v>
      </c>
      <c r="Y38" s="52">
        <f t="shared" si="2"/>
        <v>-9941750</v>
      </c>
      <c r="Z38" s="53">
        <f>+IF(X38&lt;&gt;0,+(Y38/X38)*100,0)</f>
        <v>-33.3644467475508</v>
      </c>
      <c r="AA38" s="50">
        <f>+AA22-AA36</f>
        <v>28890368</v>
      </c>
    </row>
    <row r="39" spans="1:27" ht="13.5">
      <c r="A39" s="27" t="s">
        <v>64</v>
      </c>
      <c r="B39" s="33"/>
      <c r="C39" s="6">
        <v>97672681</v>
      </c>
      <c r="D39" s="6">
        <v>0</v>
      </c>
      <c r="E39" s="7">
        <v>104205100</v>
      </c>
      <c r="F39" s="8">
        <v>104205100</v>
      </c>
      <c r="G39" s="8">
        <v>32606783</v>
      </c>
      <c r="H39" s="8">
        <v>3527242</v>
      </c>
      <c r="I39" s="8">
        <v>221296</v>
      </c>
      <c r="J39" s="8">
        <v>36355321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36355321</v>
      </c>
      <c r="X39" s="8">
        <v>39970300</v>
      </c>
      <c r="Y39" s="8">
        <v>-3614979</v>
      </c>
      <c r="Z39" s="2">
        <v>-9.04</v>
      </c>
      <c r="AA39" s="6">
        <v>104205100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27027571</v>
      </c>
      <c r="D42" s="59">
        <f>SUM(D38:D41)</f>
        <v>0</v>
      </c>
      <c r="E42" s="60">
        <f t="shared" si="3"/>
        <v>133095468</v>
      </c>
      <c r="F42" s="61">
        <f t="shared" si="3"/>
        <v>133095468</v>
      </c>
      <c r="G42" s="61">
        <f t="shared" si="3"/>
        <v>68485773</v>
      </c>
      <c r="H42" s="61">
        <f t="shared" si="3"/>
        <v>-1701749</v>
      </c>
      <c r="I42" s="61">
        <f t="shared" si="3"/>
        <v>-10573016</v>
      </c>
      <c r="J42" s="61">
        <f t="shared" si="3"/>
        <v>56211008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56211008</v>
      </c>
      <c r="X42" s="61">
        <f t="shared" si="3"/>
        <v>69767737</v>
      </c>
      <c r="Y42" s="61">
        <f t="shared" si="3"/>
        <v>-13556729</v>
      </c>
      <c r="Z42" s="62">
        <f>+IF(X42&lt;&gt;0,+(Y42/X42)*100,0)</f>
        <v>-19.431229366089372</v>
      </c>
      <c r="AA42" s="59">
        <f>SUM(AA38:AA41)</f>
        <v>133095468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27027571</v>
      </c>
      <c r="D44" s="67">
        <f>+D42-D43</f>
        <v>0</v>
      </c>
      <c r="E44" s="68">
        <f t="shared" si="4"/>
        <v>133095468</v>
      </c>
      <c r="F44" s="69">
        <f t="shared" si="4"/>
        <v>133095468</v>
      </c>
      <c r="G44" s="69">
        <f t="shared" si="4"/>
        <v>68485773</v>
      </c>
      <c r="H44" s="69">
        <f t="shared" si="4"/>
        <v>-1701749</v>
      </c>
      <c r="I44" s="69">
        <f t="shared" si="4"/>
        <v>-10573016</v>
      </c>
      <c r="J44" s="69">
        <f t="shared" si="4"/>
        <v>56211008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56211008</v>
      </c>
      <c r="X44" s="69">
        <f t="shared" si="4"/>
        <v>69767737</v>
      </c>
      <c r="Y44" s="69">
        <f t="shared" si="4"/>
        <v>-13556729</v>
      </c>
      <c r="Z44" s="70">
        <f>+IF(X44&lt;&gt;0,+(Y44/X44)*100,0)</f>
        <v>-19.431229366089372</v>
      </c>
      <c r="AA44" s="67">
        <f>+AA42-AA43</f>
        <v>133095468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27027571</v>
      </c>
      <c r="D46" s="59">
        <f>SUM(D44:D45)</f>
        <v>0</v>
      </c>
      <c r="E46" s="60">
        <f t="shared" si="5"/>
        <v>133095468</v>
      </c>
      <c r="F46" s="61">
        <f t="shared" si="5"/>
        <v>133095468</v>
      </c>
      <c r="G46" s="61">
        <f t="shared" si="5"/>
        <v>68485773</v>
      </c>
      <c r="H46" s="61">
        <f t="shared" si="5"/>
        <v>-1701749</v>
      </c>
      <c r="I46" s="61">
        <f t="shared" si="5"/>
        <v>-10573016</v>
      </c>
      <c r="J46" s="61">
        <f t="shared" si="5"/>
        <v>56211008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56211008</v>
      </c>
      <c r="X46" s="61">
        <f t="shared" si="5"/>
        <v>69767737</v>
      </c>
      <c r="Y46" s="61">
        <f t="shared" si="5"/>
        <v>-13556729</v>
      </c>
      <c r="Z46" s="62">
        <f>+IF(X46&lt;&gt;0,+(Y46/X46)*100,0)</f>
        <v>-19.431229366089372</v>
      </c>
      <c r="AA46" s="59">
        <f>SUM(AA44:AA45)</f>
        <v>133095468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27027571</v>
      </c>
      <c r="D48" s="75">
        <f>SUM(D46:D47)</f>
        <v>0</v>
      </c>
      <c r="E48" s="76">
        <f t="shared" si="6"/>
        <v>133095468</v>
      </c>
      <c r="F48" s="77">
        <f t="shared" si="6"/>
        <v>133095468</v>
      </c>
      <c r="G48" s="77">
        <f t="shared" si="6"/>
        <v>68485773</v>
      </c>
      <c r="H48" s="78">
        <f t="shared" si="6"/>
        <v>-1701749</v>
      </c>
      <c r="I48" s="78">
        <f t="shared" si="6"/>
        <v>-10573016</v>
      </c>
      <c r="J48" s="78">
        <f t="shared" si="6"/>
        <v>56211008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56211008</v>
      </c>
      <c r="X48" s="78">
        <f t="shared" si="6"/>
        <v>69767737</v>
      </c>
      <c r="Y48" s="78">
        <f t="shared" si="6"/>
        <v>-13556729</v>
      </c>
      <c r="Z48" s="79">
        <f>+IF(X48&lt;&gt;0,+(Y48/X48)*100,0)</f>
        <v>-19.431229366089372</v>
      </c>
      <c r="AA48" s="80">
        <f>SUM(AA46:AA47)</f>
        <v>133095468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2810413</v>
      </c>
      <c r="D5" s="6">
        <v>0</v>
      </c>
      <c r="E5" s="7">
        <v>3319410</v>
      </c>
      <c r="F5" s="8">
        <v>3319410</v>
      </c>
      <c r="G5" s="8">
        <v>2999335</v>
      </c>
      <c r="H5" s="8">
        <v>460</v>
      </c>
      <c r="I5" s="8">
        <v>0</v>
      </c>
      <c r="J5" s="8">
        <v>2999795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2999795</v>
      </c>
      <c r="X5" s="8">
        <v>829854</v>
      </c>
      <c r="Y5" s="8">
        <v>2169941</v>
      </c>
      <c r="Z5" s="2">
        <v>261.48</v>
      </c>
      <c r="AA5" s="6">
        <v>3319410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100000</v>
      </c>
      <c r="F6" s="8">
        <v>100000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24999</v>
      </c>
      <c r="Y6" s="8">
        <v>-24999</v>
      </c>
      <c r="Z6" s="2">
        <v>-100</v>
      </c>
      <c r="AA6" s="6">
        <v>100000</v>
      </c>
    </row>
    <row r="7" spans="1:27" ht="13.5">
      <c r="A7" s="29" t="s">
        <v>34</v>
      </c>
      <c r="B7" s="28"/>
      <c r="C7" s="6">
        <v>5742538</v>
      </c>
      <c r="D7" s="6">
        <v>0</v>
      </c>
      <c r="E7" s="7">
        <v>6763170</v>
      </c>
      <c r="F7" s="8">
        <v>6763170</v>
      </c>
      <c r="G7" s="8">
        <v>675384</v>
      </c>
      <c r="H7" s="8">
        <v>604999</v>
      </c>
      <c r="I7" s="8">
        <v>605840</v>
      </c>
      <c r="J7" s="8">
        <v>1886223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1886223</v>
      </c>
      <c r="X7" s="8">
        <v>1690794</v>
      </c>
      <c r="Y7" s="8">
        <v>195429</v>
      </c>
      <c r="Z7" s="2">
        <v>11.56</v>
      </c>
      <c r="AA7" s="6">
        <v>6763170</v>
      </c>
    </row>
    <row r="8" spans="1:27" ht="13.5">
      <c r="A8" s="29" t="s">
        <v>35</v>
      </c>
      <c r="B8" s="28"/>
      <c r="C8" s="6">
        <v>5680126</v>
      </c>
      <c r="D8" s="6">
        <v>0</v>
      </c>
      <c r="E8" s="7">
        <v>6598810</v>
      </c>
      <c r="F8" s="8">
        <v>6598810</v>
      </c>
      <c r="G8" s="8">
        <v>504434</v>
      </c>
      <c r="H8" s="8">
        <v>305739</v>
      </c>
      <c r="I8" s="8">
        <v>427433</v>
      </c>
      <c r="J8" s="8">
        <v>1237606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1237606</v>
      </c>
      <c r="X8" s="8">
        <v>1649703</v>
      </c>
      <c r="Y8" s="8">
        <v>-412097</v>
      </c>
      <c r="Z8" s="2">
        <v>-24.98</v>
      </c>
      <c r="AA8" s="6">
        <v>6598810</v>
      </c>
    </row>
    <row r="9" spans="1:27" ht="13.5">
      <c r="A9" s="29" t="s">
        <v>36</v>
      </c>
      <c r="B9" s="28"/>
      <c r="C9" s="6">
        <v>843192</v>
      </c>
      <c r="D9" s="6">
        <v>0</v>
      </c>
      <c r="E9" s="7">
        <v>1630930</v>
      </c>
      <c r="F9" s="8">
        <v>1630930</v>
      </c>
      <c r="G9" s="8">
        <v>78530</v>
      </c>
      <c r="H9" s="8">
        <v>79992</v>
      </c>
      <c r="I9" s="8">
        <v>62675</v>
      </c>
      <c r="J9" s="8">
        <v>221197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221197</v>
      </c>
      <c r="X9" s="8">
        <v>407733</v>
      </c>
      <c r="Y9" s="8">
        <v>-186536</v>
      </c>
      <c r="Z9" s="2">
        <v>-45.75</v>
      </c>
      <c r="AA9" s="6">
        <v>1630930</v>
      </c>
    </row>
    <row r="10" spans="1:27" ht="13.5">
      <c r="A10" s="29" t="s">
        <v>37</v>
      </c>
      <c r="B10" s="28"/>
      <c r="C10" s="6">
        <v>680061</v>
      </c>
      <c r="D10" s="6">
        <v>0</v>
      </c>
      <c r="E10" s="7">
        <v>763160</v>
      </c>
      <c r="F10" s="30">
        <v>763160</v>
      </c>
      <c r="G10" s="30">
        <v>67531</v>
      </c>
      <c r="H10" s="30">
        <v>67524</v>
      </c>
      <c r="I10" s="30">
        <v>64183</v>
      </c>
      <c r="J10" s="30">
        <v>199238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199238</v>
      </c>
      <c r="X10" s="30">
        <v>190791</v>
      </c>
      <c r="Y10" s="30">
        <v>8447</v>
      </c>
      <c r="Z10" s="31">
        <v>4.43</v>
      </c>
      <c r="AA10" s="32">
        <v>763160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48500</v>
      </c>
      <c r="F11" s="8">
        <v>48500</v>
      </c>
      <c r="G11" s="8">
        <v>546</v>
      </c>
      <c r="H11" s="8">
        <v>94</v>
      </c>
      <c r="I11" s="8">
        <v>1014</v>
      </c>
      <c r="J11" s="8">
        <v>1654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1654</v>
      </c>
      <c r="X11" s="8">
        <v>11874</v>
      </c>
      <c r="Y11" s="8">
        <v>-10220</v>
      </c>
      <c r="Z11" s="2">
        <v>-86.07</v>
      </c>
      <c r="AA11" s="6">
        <v>48500</v>
      </c>
    </row>
    <row r="12" spans="1:27" ht="13.5">
      <c r="A12" s="29" t="s">
        <v>39</v>
      </c>
      <c r="B12" s="33"/>
      <c r="C12" s="6">
        <v>170159</v>
      </c>
      <c r="D12" s="6">
        <v>0</v>
      </c>
      <c r="E12" s="7">
        <v>1082500</v>
      </c>
      <c r="F12" s="8">
        <v>1082500</v>
      </c>
      <c r="G12" s="8">
        <v>10016</v>
      </c>
      <c r="H12" s="8">
        <v>10006</v>
      </c>
      <c r="I12" s="8">
        <v>13910</v>
      </c>
      <c r="J12" s="8">
        <v>33932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33932</v>
      </c>
      <c r="X12" s="8">
        <v>270624</v>
      </c>
      <c r="Y12" s="8">
        <v>-236692</v>
      </c>
      <c r="Z12" s="2">
        <v>-87.46</v>
      </c>
      <c r="AA12" s="6">
        <v>1082500</v>
      </c>
    </row>
    <row r="13" spans="1:27" ht="13.5">
      <c r="A13" s="27" t="s">
        <v>40</v>
      </c>
      <c r="B13" s="33"/>
      <c r="C13" s="6">
        <v>366699</v>
      </c>
      <c r="D13" s="6">
        <v>0</v>
      </c>
      <c r="E13" s="7">
        <v>200000</v>
      </c>
      <c r="F13" s="8">
        <v>200000</v>
      </c>
      <c r="G13" s="8">
        <v>26634</v>
      </c>
      <c r="H13" s="8">
        <v>0</v>
      </c>
      <c r="I13" s="8">
        <v>59219</v>
      </c>
      <c r="J13" s="8">
        <v>85853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85853</v>
      </c>
      <c r="X13" s="8">
        <v>50001</v>
      </c>
      <c r="Y13" s="8">
        <v>35852</v>
      </c>
      <c r="Z13" s="2">
        <v>71.7</v>
      </c>
      <c r="AA13" s="6">
        <v>200000</v>
      </c>
    </row>
    <row r="14" spans="1:27" ht="13.5">
      <c r="A14" s="27" t="s">
        <v>41</v>
      </c>
      <c r="B14" s="33"/>
      <c r="C14" s="6">
        <v>729783</v>
      </c>
      <c r="D14" s="6">
        <v>0</v>
      </c>
      <c r="E14" s="7">
        <v>648000</v>
      </c>
      <c r="F14" s="8">
        <v>648000</v>
      </c>
      <c r="G14" s="8">
        <v>47931</v>
      </c>
      <c r="H14" s="8">
        <v>52763</v>
      </c>
      <c r="I14" s="8">
        <v>56152</v>
      </c>
      <c r="J14" s="8">
        <v>156846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156846</v>
      </c>
      <c r="X14" s="8">
        <v>162000</v>
      </c>
      <c r="Y14" s="8">
        <v>-5154</v>
      </c>
      <c r="Z14" s="2">
        <v>-3.18</v>
      </c>
      <c r="AA14" s="6">
        <v>648000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3050</v>
      </c>
      <c r="D16" s="6">
        <v>0</v>
      </c>
      <c r="E16" s="7">
        <v>30000</v>
      </c>
      <c r="F16" s="8">
        <v>30000</v>
      </c>
      <c r="G16" s="8">
        <v>200</v>
      </c>
      <c r="H16" s="8">
        <v>0</v>
      </c>
      <c r="I16" s="8">
        <v>0</v>
      </c>
      <c r="J16" s="8">
        <v>200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200</v>
      </c>
      <c r="X16" s="8">
        <v>7500</v>
      </c>
      <c r="Y16" s="8">
        <v>-7300</v>
      </c>
      <c r="Z16" s="2">
        <v>-97.33</v>
      </c>
      <c r="AA16" s="6">
        <v>30000</v>
      </c>
    </row>
    <row r="17" spans="1:27" ht="13.5">
      <c r="A17" s="27" t="s">
        <v>44</v>
      </c>
      <c r="B17" s="33"/>
      <c r="C17" s="6">
        <v>26787</v>
      </c>
      <c r="D17" s="6">
        <v>0</v>
      </c>
      <c r="E17" s="7">
        <v>35550</v>
      </c>
      <c r="F17" s="8">
        <v>35550</v>
      </c>
      <c r="G17" s="8">
        <v>2714</v>
      </c>
      <c r="H17" s="8">
        <v>1666</v>
      </c>
      <c r="I17" s="8">
        <v>2907</v>
      </c>
      <c r="J17" s="8">
        <v>7287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7287</v>
      </c>
      <c r="X17" s="8">
        <v>8889</v>
      </c>
      <c r="Y17" s="8">
        <v>-1602</v>
      </c>
      <c r="Z17" s="2">
        <v>-18.02</v>
      </c>
      <c r="AA17" s="6">
        <v>35550</v>
      </c>
    </row>
    <row r="18" spans="1:27" ht="13.5">
      <c r="A18" s="29" t="s">
        <v>45</v>
      </c>
      <c r="B18" s="28"/>
      <c r="C18" s="6">
        <v>134018</v>
      </c>
      <c r="D18" s="6">
        <v>0</v>
      </c>
      <c r="E18" s="7">
        <v>135000</v>
      </c>
      <c r="F18" s="8">
        <v>135000</v>
      </c>
      <c r="G18" s="8">
        <v>13548</v>
      </c>
      <c r="H18" s="8">
        <v>11845</v>
      </c>
      <c r="I18" s="8">
        <v>14688</v>
      </c>
      <c r="J18" s="8">
        <v>40081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40081</v>
      </c>
      <c r="X18" s="8">
        <v>33750</v>
      </c>
      <c r="Y18" s="8">
        <v>6331</v>
      </c>
      <c r="Z18" s="2">
        <v>18.76</v>
      </c>
      <c r="AA18" s="6">
        <v>135000</v>
      </c>
    </row>
    <row r="19" spans="1:27" ht="13.5">
      <c r="A19" s="27" t="s">
        <v>46</v>
      </c>
      <c r="B19" s="33"/>
      <c r="C19" s="6">
        <v>25299702</v>
      </c>
      <c r="D19" s="6">
        <v>0</v>
      </c>
      <c r="E19" s="7">
        <v>23216180</v>
      </c>
      <c r="F19" s="8">
        <v>23216180</v>
      </c>
      <c r="G19" s="8">
        <v>2006303</v>
      </c>
      <c r="H19" s="8">
        <v>2420160</v>
      </c>
      <c r="I19" s="8">
        <v>3648014</v>
      </c>
      <c r="J19" s="8">
        <v>8074477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8074477</v>
      </c>
      <c r="X19" s="8">
        <v>5804046</v>
      </c>
      <c r="Y19" s="8">
        <v>2270431</v>
      </c>
      <c r="Z19" s="2">
        <v>39.12</v>
      </c>
      <c r="AA19" s="6">
        <v>23216180</v>
      </c>
    </row>
    <row r="20" spans="1:27" ht="13.5">
      <c r="A20" s="27" t="s">
        <v>47</v>
      </c>
      <c r="B20" s="33"/>
      <c r="C20" s="6">
        <v>238005</v>
      </c>
      <c r="D20" s="6">
        <v>0</v>
      </c>
      <c r="E20" s="7">
        <v>3977530</v>
      </c>
      <c r="F20" s="30">
        <v>3977530</v>
      </c>
      <c r="G20" s="30">
        <v>1691</v>
      </c>
      <c r="H20" s="30">
        <v>384</v>
      </c>
      <c r="I20" s="30">
        <v>4244</v>
      </c>
      <c r="J20" s="30">
        <v>6319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6319</v>
      </c>
      <c r="X20" s="30">
        <v>994632</v>
      </c>
      <c r="Y20" s="30">
        <v>-988313</v>
      </c>
      <c r="Z20" s="31">
        <v>-99.36</v>
      </c>
      <c r="AA20" s="32">
        <v>3977530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42724533</v>
      </c>
      <c r="D22" s="37">
        <f>SUM(D5:D21)</f>
        <v>0</v>
      </c>
      <c r="E22" s="38">
        <f t="shared" si="0"/>
        <v>48548740</v>
      </c>
      <c r="F22" s="39">
        <f t="shared" si="0"/>
        <v>48548740</v>
      </c>
      <c r="G22" s="39">
        <f t="shared" si="0"/>
        <v>6434797</v>
      </c>
      <c r="H22" s="39">
        <f t="shared" si="0"/>
        <v>3555632</v>
      </c>
      <c r="I22" s="39">
        <f t="shared" si="0"/>
        <v>4960279</v>
      </c>
      <c r="J22" s="39">
        <f t="shared" si="0"/>
        <v>14950708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14950708</v>
      </c>
      <c r="X22" s="39">
        <f t="shared" si="0"/>
        <v>12137190</v>
      </c>
      <c r="Y22" s="39">
        <f t="shared" si="0"/>
        <v>2813518</v>
      </c>
      <c r="Z22" s="40">
        <f>+IF(X22&lt;&gt;0,+(Y22/X22)*100,0)</f>
        <v>23.180966928918473</v>
      </c>
      <c r="AA22" s="37">
        <f>SUM(AA5:AA21)</f>
        <v>48548740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11245673</v>
      </c>
      <c r="D25" s="6">
        <v>0</v>
      </c>
      <c r="E25" s="7">
        <v>17461430</v>
      </c>
      <c r="F25" s="8">
        <v>17461430</v>
      </c>
      <c r="G25" s="8">
        <v>971547</v>
      </c>
      <c r="H25" s="8">
        <v>951651</v>
      </c>
      <c r="I25" s="8">
        <v>974588</v>
      </c>
      <c r="J25" s="8">
        <v>2897786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2897786</v>
      </c>
      <c r="X25" s="8">
        <v>4365246</v>
      </c>
      <c r="Y25" s="8">
        <v>-1467460</v>
      </c>
      <c r="Z25" s="2">
        <v>-33.62</v>
      </c>
      <c r="AA25" s="6">
        <v>17461430</v>
      </c>
    </row>
    <row r="26" spans="1:27" ht="13.5">
      <c r="A26" s="29" t="s">
        <v>52</v>
      </c>
      <c r="B26" s="28"/>
      <c r="C26" s="6">
        <v>1736146</v>
      </c>
      <c r="D26" s="6">
        <v>0</v>
      </c>
      <c r="E26" s="7">
        <v>1858090</v>
      </c>
      <c r="F26" s="8">
        <v>1858090</v>
      </c>
      <c r="G26" s="8">
        <v>144679</v>
      </c>
      <c r="H26" s="8">
        <v>144679</v>
      </c>
      <c r="I26" s="8">
        <v>144679</v>
      </c>
      <c r="J26" s="8">
        <v>434037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434037</v>
      </c>
      <c r="X26" s="8">
        <v>464523</v>
      </c>
      <c r="Y26" s="8">
        <v>-30486</v>
      </c>
      <c r="Z26" s="2">
        <v>-6.56</v>
      </c>
      <c r="AA26" s="6">
        <v>1858090</v>
      </c>
    </row>
    <row r="27" spans="1:27" ht="13.5">
      <c r="A27" s="29" t="s">
        <v>53</v>
      </c>
      <c r="B27" s="28"/>
      <c r="C27" s="6">
        <v>5076685</v>
      </c>
      <c r="D27" s="6">
        <v>0</v>
      </c>
      <c r="E27" s="7">
        <v>2550000</v>
      </c>
      <c r="F27" s="8">
        <v>2550000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637500</v>
      </c>
      <c r="Y27" s="8">
        <v>-637500</v>
      </c>
      <c r="Z27" s="2">
        <v>-100</v>
      </c>
      <c r="AA27" s="6">
        <v>2550000</v>
      </c>
    </row>
    <row r="28" spans="1:27" ht="13.5">
      <c r="A28" s="29" t="s">
        <v>54</v>
      </c>
      <c r="B28" s="28"/>
      <c r="C28" s="6">
        <v>1789456</v>
      </c>
      <c r="D28" s="6">
        <v>0</v>
      </c>
      <c r="E28" s="7">
        <v>2886390</v>
      </c>
      <c r="F28" s="8">
        <v>2886390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721440</v>
      </c>
      <c r="Y28" s="8">
        <v>-721440</v>
      </c>
      <c r="Z28" s="2">
        <v>-100</v>
      </c>
      <c r="AA28" s="6">
        <v>2886390</v>
      </c>
    </row>
    <row r="29" spans="1:27" ht="13.5">
      <c r="A29" s="29" t="s">
        <v>55</v>
      </c>
      <c r="B29" s="28"/>
      <c r="C29" s="6">
        <v>646485</v>
      </c>
      <c r="D29" s="6">
        <v>0</v>
      </c>
      <c r="E29" s="7">
        <v>226000</v>
      </c>
      <c r="F29" s="8">
        <v>226000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56499</v>
      </c>
      <c r="Y29" s="8">
        <v>-56499</v>
      </c>
      <c r="Z29" s="2">
        <v>-100</v>
      </c>
      <c r="AA29" s="6">
        <v>226000</v>
      </c>
    </row>
    <row r="30" spans="1:27" ht="13.5">
      <c r="A30" s="29" t="s">
        <v>56</v>
      </c>
      <c r="B30" s="28"/>
      <c r="C30" s="6">
        <v>8116010</v>
      </c>
      <c r="D30" s="6">
        <v>0</v>
      </c>
      <c r="E30" s="7">
        <v>7327200</v>
      </c>
      <c r="F30" s="8">
        <v>7327200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1831800</v>
      </c>
      <c r="Y30" s="8">
        <v>-1831800</v>
      </c>
      <c r="Z30" s="2">
        <v>-100</v>
      </c>
      <c r="AA30" s="6">
        <v>7327200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1633490</v>
      </c>
      <c r="F31" s="8">
        <v>1633490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408372</v>
      </c>
      <c r="Y31" s="8">
        <v>-408372</v>
      </c>
      <c r="Z31" s="2">
        <v>-100</v>
      </c>
      <c r="AA31" s="6">
        <v>1633490</v>
      </c>
    </row>
    <row r="32" spans="1:27" ht="13.5">
      <c r="A32" s="29" t="s">
        <v>58</v>
      </c>
      <c r="B32" s="28"/>
      <c r="C32" s="6">
        <v>289230</v>
      </c>
      <c r="D32" s="6">
        <v>0</v>
      </c>
      <c r="E32" s="7">
        <v>5000</v>
      </c>
      <c r="F32" s="8">
        <v>5000</v>
      </c>
      <c r="G32" s="8">
        <v>0</v>
      </c>
      <c r="H32" s="8">
        <v>21360</v>
      </c>
      <c r="I32" s="8">
        <v>7257</v>
      </c>
      <c r="J32" s="8">
        <v>28617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28617</v>
      </c>
      <c r="X32" s="8">
        <v>1251</v>
      </c>
      <c r="Y32" s="8">
        <v>27366</v>
      </c>
      <c r="Z32" s="2">
        <v>2187.53</v>
      </c>
      <c r="AA32" s="6">
        <v>5000</v>
      </c>
    </row>
    <row r="33" spans="1:27" ht="13.5">
      <c r="A33" s="29" t="s">
        <v>59</v>
      </c>
      <c r="B33" s="28"/>
      <c r="C33" s="6">
        <v>11293590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7199092</v>
      </c>
      <c r="D34" s="6">
        <v>0</v>
      </c>
      <c r="E34" s="7">
        <v>15013190</v>
      </c>
      <c r="F34" s="8">
        <v>15013190</v>
      </c>
      <c r="G34" s="8">
        <v>1305280</v>
      </c>
      <c r="H34" s="8">
        <v>1410864</v>
      </c>
      <c r="I34" s="8">
        <v>1356547</v>
      </c>
      <c r="J34" s="8">
        <v>4072691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4072691</v>
      </c>
      <c r="X34" s="8">
        <v>3753321</v>
      </c>
      <c r="Y34" s="8">
        <v>319370</v>
      </c>
      <c r="Z34" s="2">
        <v>8.51</v>
      </c>
      <c r="AA34" s="6">
        <v>15013190</v>
      </c>
    </row>
    <row r="35" spans="1:27" ht="13.5">
      <c r="A35" s="27" t="s">
        <v>61</v>
      </c>
      <c r="B35" s="33"/>
      <c r="C35" s="6">
        <v>6083388</v>
      </c>
      <c r="D35" s="6">
        <v>0</v>
      </c>
      <c r="E35" s="7">
        <v>25000</v>
      </c>
      <c r="F35" s="8">
        <v>25000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6249</v>
      </c>
      <c r="Y35" s="8">
        <v>-6249</v>
      </c>
      <c r="Z35" s="2">
        <v>-100</v>
      </c>
      <c r="AA35" s="6">
        <v>25000</v>
      </c>
    </row>
    <row r="36" spans="1:27" ht="12.75">
      <c r="A36" s="44" t="s">
        <v>62</v>
      </c>
      <c r="B36" s="36"/>
      <c r="C36" s="37">
        <f aca="true" t="shared" si="1" ref="C36:Y36">SUM(C25:C35)</f>
        <v>53475755</v>
      </c>
      <c r="D36" s="37">
        <f>SUM(D25:D35)</f>
        <v>0</v>
      </c>
      <c r="E36" s="38">
        <f t="shared" si="1"/>
        <v>48985790</v>
      </c>
      <c r="F36" s="39">
        <f t="shared" si="1"/>
        <v>48985790</v>
      </c>
      <c r="G36" s="39">
        <f t="shared" si="1"/>
        <v>2421506</v>
      </c>
      <c r="H36" s="39">
        <f t="shared" si="1"/>
        <v>2528554</v>
      </c>
      <c r="I36" s="39">
        <f t="shared" si="1"/>
        <v>2483071</v>
      </c>
      <c r="J36" s="39">
        <f t="shared" si="1"/>
        <v>7433131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7433131</v>
      </c>
      <c r="X36" s="39">
        <f t="shared" si="1"/>
        <v>12246201</v>
      </c>
      <c r="Y36" s="39">
        <f t="shared" si="1"/>
        <v>-4813070</v>
      </c>
      <c r="Z36" s="40">
        <f>+IF(X36&lt;&gt;0,+(Y36/X36)*100,0)</f>
        <v>-39.30255595184172</v>
      </c>
      <c r="AA36" s="37">
        <f>SUM(AA25:AA35)</f>
        <v>48985790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-10751222</v>
      </c>
      <c r="D38" s="50">
        <f>+D22-D36</f>
        <v>0</v>
      </c>
      <c r="E38" s="51">
        <f t="shared" si="2"/>
        <v>-437050</v>
      </c>
      <c r="F38" s="52">
        <f t="shared" si="2"/>
        <v>-437050</v>
      </c>
      <c r="G38" s="52">
        <f t="shared" si="2"/>
        <v>4013291</v>
      </c>
      <c r="H38" s="52">
        <f t="shared" si="2"/>
        <v>1027078</v>
      </c>
      <c r="I38" s="52">
        <f t="shared" si="2"/>
        <v>2477208</v>
      </c>
      <c r="J38" s="52">
        <f t="shared" si="2"/>
        <v>7517577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7517577</v>
      </c>
      <c r="X38" s="52">
        <f>IF(F22=F36,0,X22-X36)</f>
        <v>-109011</v>
      </c>
      <c r="Y38" s="52">
        <f t="shared" si="2"/>
        <v>7626588</v>
      </c>
      <c r="Z38" s="53">
        <f>+IF(X38&lt;&gt;0,+(Y38/X38)*100,0)</f>
        <v>-6996.163689902854</v>
      </c>
      <c r="AA38" s="50">
        <f>+AA22-AA36</f>
        <v>-437050</v>
      </c>
    </row>
    <row r="39" spans="1:27" ht="13.5">
      <c r="A39" s="27" t="s">
        <v>64</v>
      </c>
      <c r="B39" s="33"/>
      <c r="C39" s="6">
        <v>10871438</v>
      </c>
      <c r="D39" s="6">
        <v>0</v>
      </c>
      <c r="E39" s="7">
        <v>19897440</v>
      </c>
      <c r="F39" s="8">
        <v>19897440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4974360</v>
      </c>
      <c r="Y39" s="8">
        <v>-4974360</v>
      </c>
      <c r="Z39" s="2">
        <v>-100</v>
      </c>
      <c r="AA39" s="6">
        <v>19897440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120216</v>
      </c>
      <c r="D42" s="59">
        <f>SUM(D38:D41)</f>
        <v>0</v>
      </c>
      <c r="E42" s="60">
        <f t="shared" si="3"/>
        <v>19460390</v>
      </c>
      <c r="F42" s="61">
        <f t="shared" si="3"/>
        <v>19460390</v>
      </c>
      <c r="G42" s="61">
        <f t="shared" si="3"/>
        <v>4013291</v>
      </c>
      <c r="H42" s="61">
        <f t="shared" si="3"/>
        <v>1027078</v>
      </c>
      <c r="I42" s="61">
        <f t="shared" si="3"/>
        <v>2477208</v>
      </c>
      <c r="J42" s="61">
        <f t="shared" si="3"/>
        <v>7517577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7517577</v>
      </c>
      <c r="X42" s="61">
        <f t="shared" si="3"/>
        <v>4865349</v>
      </c>
      <c r="Y42" s="61">
        <f t="shared" si="3"/>
        <v>2652228</v>
      </c>
      <c r="Z42" s="62">
        <f>+IF(X42&lt;&gt;0,+(Y42/X42)*100,0)</f>
        <v>54.51259508824546</v>
      </c>
      <c r="AA42" s="59">
        <f>SUM(AA38:AA41)</f>
        <v>19460390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120216</v>
      </c>
      <c r="D44" s="67">
        <f>+D42-D43</f>
        <v>0</v>
      </c>
      <c r="E44" s="68">
        <f t="shared" si="4"/>
        <v>19460390</v>
      </c>
      <c r="F44" s="69">
        <f t="shared" si="4"/>
        <v>19460390</v>
      </c>
      <c r="G44" s="69">
        <f t="shared" si="4"/>
        <v>4013291</v>
      </c>
      <c r="H44" s="69">
        <f t="shared" si="4"/>
        <v>1027078</v>
      </c>
      <c r="I44" s="69">
        <f t="shared" si="4"/>
        <v>2477208</v>
      </c>
      <c r="J44" s="69">
        <f t="shared" si="4"/>
        <v>7517577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7517577</v>
      </c>
      <c r="X44" s="69">
        <f t="shared" si="4"/>
        <v>4865349</v>
      </c>
      <c r="Y44" s="69">
        <f t="shared" si="4"/>
        <v>2652228</v>
      </c>
      <c r="Z44" s="70">
        <f>+IF(X44&lt;&gt;0,+(Y44/X44)*100,0)</f>
        <v>54.51259508824546</v>
      </c>
      <c r="AA44" s="67">
        <f>+AA42-AA43</f>
        <v>19460390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120216</v>
      </c>
      <c r="D46" s="59">
        <f>SUM(D44:D45)</f>
        <v>0</v>
      </c>
      <c r="E46" s="60">
        <f t="shared" si="5"/>
        <v>19460390</v>
      </c>
      <c r="F46" s="61">
        <f t="shared" si="5"/>
        <v>19460390</v>
      </c>
      <c r="G46" s="61">
        <f t="shared" si="5"/>
        <v>4013291</v>
      </c>
      <c r="H46" s="61">
        <f t="shared" si="5"/>
        <v>1027078</v>
      </c>
      <c r="I46" s="61">
        <f t="shared" si="5"/>
        <v>2477208</v>
      </c>
      <c r="J46" s="61">
        <f t="shared" si="5"/>
        <v>7517577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7517577</v>
      </c>
      <c r="X46" s="61">
        <f t="shared" si="5"/>
        <v>4865349</v>
      </c>
      <c r="Y46" s="61">
        <f t="shared" si="5"/>
        <v>2652228</v>
      </c>
      <c r="Z46" s="62">
        <f>+IF(X46&lt;&gt;0,+(Y46/X46)*100,0)</f>
        <v>54.51259508824546</v>
      </c>
      <c r="AA46" s="59">
        <f>SUM(AA44:AA45)</f>
        <v>19460390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120216</v>
      </c>
      <c r="D48" s="75">
        <f>SUM(D46:D47)</f>
        <v>0</v>
      </c>
      <c r="E48" s="76">
        <f t="shared" si="6"/>
        <v>19460390</v>
      </c>
      <c r="F48" s="77">
        <f t="shared" si="6"/>
        <v>19460390</v>
      </c>
      <c r="G48" s="77">
        <f t="shared" si="6"/>
        <v>4013291</v>
      </c>
      <c r="H48" s="78">
        <f t="shared" si="6"/>
        <v>1027078</v>
      </c>
      <c r="I48" s="78">
        <f t="shared" si="6"/>
        <v>2477208</v>
      </c>
      <c r="J48" s="78">
        <f t="shared" si="6"/>
        <v>7517577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7517577</v>
      </c>
      <c r="X48" s="78">
        <f t="shared" si="6"/>
        <v>4865349</v>
      </c>
      <c r="Y48" s="78">
        <f t="shared" si="6"/>
        <v>2652228</v>
      </c>
      <c r="Z48" s="79">
        <f>+IF(X48&lt;&gt;0,+(Y48/X48)*100,0)</f>
        <v>54.51259508824546</v>
      </c>
      <c r="AA48" s="80">
        <f>SUM(AA46:AA47)</f>
        <v>19460390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644365</v>
      </c>
      <c r="D12" s="6">
        <v>0</v>
      </c>
      <c r="E12" s="7">
        <v>747000</v>
      </c>
      <c r="F12" s="8">
        <v>747000</v>
      </c>
      <c r="G12" s="8">
        <v>53716</v>
      </c>
      <c r="H12" s="8">
        <v>53943</v>
      </c>
      <c r="I12" s="8">
        <v>54022</v>
      </c>
      <c r="J12" s="8">
        <v>161681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161681</v>
      </c>
      <c r="X12" s="8">
        <v>186750</v>
      </c>
      <c r="Y12" s="8">
        <v>-25069</v>
      </c>
      <c r="Z12" s="2">
        <v>-13.42</v>
      </c>
      <c r="AA12" s="6">
        <v>747000</v>
      </c>
    </row>
    <row r="13" spans="1:27" ht="13.5">
      <c r="A13" s="27" t="s">
        <v>40</v>
      </c>
      <c r="B13" s="33"/>
      <c r="C13" s="6">
        <v>2805106</v>
      </c>
      <c r="D13" s="6">
        <v>0</v>
      </c>
      <c r="E13" s="7">
        <v>1950000</v>
      </c>
      <c r="F13" s="8">
        <v>1950000</v>
      </c>
      <c r="G13" s="8">
        <v>39583</v>
      </c>
      <c r="H13" s="8">
        <v>67405</v>
      </c>
      <c r="I13" s="8">
        <v>62179</v>
      </c>
      <c r="J13" s="8">
        <v>169167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169167</v>
      </c>
      <c r="X13" s="8">
        <v>737499</v>
      </c>
      <c r="Y13" s="8">
        <v>-568332</v>
      </c>
      <c r="Z13" s="2">
        <v>-77.06</v>
      </c>
      <c r="AA13" s="6">
        <v>1950000</v>
      </c>
    </row>
    <row r="14" spans="1:27" ht="13.5">
      <c r="A14" s="27" t="s">
        <v>41</v>
      </c>
      <c r="B14" s="33"/>
      <c r="C14" s="6">
        <v>59053</v>
      </c>
      <c r="D14" s="6">
        <v>0</v>
      </c>
      <c r="E14" s="7">
        <v>100000</v>
      </c>
      <c r="F14" s="8">
        <v>100000</v>
      </c>
      <c r="G14" s="8">
        <v>5263</v>
      </c>
      <c r="H14" s="8">
        <v>5471</v>
      </c>
      <c r="I14" s="8">
        <v>4633</v>
      </c>
      <c r="J14" s="8">
        <v>15367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15367</v>
      </c>
      <c r="X14" s="8">
        <v>24999</v>
      </c>
      <c r="Y14" s="8">
        <v>-9632</v>
      </c>
      <c r="Z14" s="2">
        <v>-38.53</v>
      </c>
      <c r="AA14" s="6">
        <v>100000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5000</v>
      </c>
      <c r="F16" s="8">
        <v>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1251</v>
      </c>
      <c r="Y16" s="8">
        <v>-1251</v>
      </c>
      <c r="Z16" s="2">
        <v>-100</v>
      </c>
      <c r="AA16" s="6">
        <v>5000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844841</v>
      </c>
      <c r="D18" s="6">
        <v>0</v>
      </c>
      <c r="E18" s="7">
        <v>6372460</v>
      </c>
      <c r="F18" s="8">
        <v>6372460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1780263</v>
      </c>
      <c r="Y18" s="8">
        <v>-1780263</v>
      </c>
      <c r="Z18" s="2">
        <v>-100</v>
      </c>
      <c r="AA18" s="6">
        <v>6372460</v>
      </c>
    </row>
    <row r="19" spans="1:27" ht="13.5">
      <c r="A19" s="27" t="s">
        <v>46</v>
      </c>
      <c r="B19" s="33"/>
      <c r="C19" s="6">
        <v>38151920</v>
      </c>
      <c r="D19" s="6">
        <v>0</v>
      </c>
      <c r="E19" s="7">
        <v>80623511</v>
      </c>
      <c r="F19" s="8">
        <v>80623511</v>
      </c>
      <c r="G19" s="8">
        <v>14138999</v>
      </c>
      <c r="H19" s="8">
        <v>512369</v>
      </c>
      <c r="I19" s="8">
        <v>448625</v>
      </c>
      <c r="J19" s="8">
        <v>15099993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15099993</v>
      </c>
      <c r="X19" s="8">
        <v>10771281</v>
      </c>
      <c r="Y19" s="8">
        <v>4328712</v>
      </c>
      <c r="Z19" s="2">
        <v>40.19</v>
      </c>
      <c r="AA19" s="6">
        <v>80623511</v>
      </c>
    </row>
    <row r="20" spans="1:27" ht="13.5">
      <c r="A20" s="27" t="s">
        <v>47</v>
      </c>
      <c r="B20" s="33"/>
      <c r="C20" s="6">
        <v>872954</v>
      </c>
      <c r="D20" s="6">
        <v>0</v>
      </c>
      <c r="E20" s="7">
        <v>485000</v>
      </c>
      <c r="F20" s="30">
        <v>485000</v>
      </c>
      <c r="G20" s="30">
        <v>626503</v>
      </c>
      <c r="H20" s="30">
        <v>213480</v>
      </c>
      <c r="I20" s="30">
        <v>9460</v>
      </c>
      <c r="J20" s="30">
        <v>849443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849443</v>
      </c>
      <c r="X20" s="30">
        <v>121251</v>
      </c>
      <c r="Y20" s="30">
        <v>728192</v>
      </c>
      <c r="Z20" s="31">
        <v>600.57</v>
      </c>
      <c r="AA20" s="32">
        <v>485000</v>
      </c>
    </row>
    <row r="21" spans="1:27" ht="13.5">
      <c r="A21" s="27" t="s">
        <v>48</v>
      </c>
      <c r="B21" s="33"/>
      <c r="C21" s="6">
        <v>13665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43391904</v>
      </c>
      <c r="D22" s="37">
        <f>SUM(D5:D21)</f>
        <v>0</v>
      </c>
      <c r="E22" s="38">
        <f t="shared" si="0"/>
        <v>90282971</v>
      </c>
      <c r="F22" s="39">
        <f t="shared" si="0"/>
        <v>90282971</v>
      </c>
      <c r="G22" s="39">
        <f t="shared" si="0"/>
        <v>14864064</v>
      </c>
      <c r="H22" s="39">
        <f t="shared" si="0"/>
        <v>852668</v>
      </c>
      <c r="I22" s="39">
        <f t="shared" si="0"/>
        <v>578919</v>
      </c>
      <c r="J22" s="39">
        <f t="shared" si="0"/>
        <v>16295651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16295651</v>
      </c>
      <c r="X22" s="39">
        <f t="shared" si="0"/>
        <v>13623294</v>
      </c>
      <c r="Y22" s="39">
        <f t="shared" si="0"/>
        <v>2672357</v>
      </c>
      <c r="Z22" s="40">
        <f>+IF(X22&lt;&gt;0,+(Y22/X22)*100,0)</f>
        <v>19.616085507660628</v>
      </c>
      <c r="AA22" s="37">
        <f>SUM(AA5:AA21)</f>
        <v>90282971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25015832</v>
      </c>
      <c r="D25" s="6">
        <v>0</v>
      </c>
      <c r="E25" s="7">
        <v>34505777</v>
      </c>
      <c r="F25" s="8">
        <v>34505777</v>
      </c>
      <c r="G25" s="8">
        <v>3001131</v>
      </c>
      <c r="H25" s="8">
        <v>3039322</v>
      </c>
      <c r="I25" s="8">
        <v>3047913</v>
      </c>
      <c r="J25" s="8">
        <v>9088366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9088366</v>
      </c>
      <c r="X25" s="8">
        <v>8240976</v>
      </c>
      <c r="Y25" s="8">
        <v>847390</v>
      </c>
      <c r="Z25" s="2">
        <v>10.28</v>
      </c>
      <c r="AA25" s="6">
        <v>34505777</v>
      </c>
    </row>
    <row r="26" spans="1:27" ht="13.5">
      <c r="A26" s="29" t="s">
        <v>52</v>
      </c>
      <c r="B26" s="28"/>
      <c r="C26" s="6">
        <v>2422303</v>
      </c>
      <c r="D26" s="6">
        <v>0</v>
      </c>
      <c r="E26" s="7">
        <v>2616458</v>
      </c>
      <c r="F26" s="8">
        <v>2616458</v>
      </c>
      <c r="G26" s="8">
        <v>208384</v>
      </c>
      <c r="H26" s="8">
        <v>204513</v>
      </c>
      <c r="I26" s="8">
        <v>205370</v>
      </c>
      <c r="J26" s="8">
        <v>618267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618267</v>
      </c>
      <c r="X26" s="8">
        <v>654114</v>
      </c>
      <c r="Y26" s="8">
        <v>-35847</v>
      </c>
      <c r="Z26" s="2">
        <v>-5.48</v>
      </c>
      <c r="AA26" s="6">
        <v>2616458</v>
      </c>
    </row>
    <row r="27" spans="1:27" ht="13.5">
      <c r="A27" s="29" t="s">
        <v>53</v>
      </c>
      <c r="B27" s="28"/>
      <c r="C27" s="6">
        <v>349828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1879112</v>
      </c>
      <c r="D28" s="6">
        <v>0</v>
      </c>
      <c r="E28" s="7">
        <v>2040000</v>
      </c>
      <c r="F28" s="8">
        <v>2040000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510000</v>
      </c>
      <c r="Y28" s="8">
        <v>-510000</v>
      </c>
      <c r="Z28" s="2">
        <v>-100</v>
      </c>
      <c r="AA28" s="6">
        <v>2040000</v>
      </c>
    </row>
    <row r="29" spans="1:27" ht="13.5">
      <c r="A29" s="29" t="s">
        <v>55</v>
      </c>
      <c r="B29" s="28"/>
      <c r="C29" s="6">
        <v>1494457</v>
      </c>
      <c r="D29" s="6">
        <v>0</v>
      </c>
      <c r="E29" s="7">
        <v>1491586</v>
      </c>
      <c r="F29" s="8">
        <v>1491586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372897</v>
      </c>
      <c r="Y29" s="8">
        <v>-372897</v>
      </c>
      <c r="Z29" s="2">
        <v>-100</v>
      </c>
      <c r="AA29" s="6">
        <v>1491586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469206</v>
      </c>
      <c r="D32" s="6">
        <v>0</v>
      </c>
      <c r="E32" s="7">
        <v>36894132</v>
      </c>
      <c r="F32" s="8">
        <v>36894132</v>
      </c>
      <c r="G32" s="8">
        <v>21902</v>
      </c>
      <c r="H32" s="8">
        <v>47284</v>
      </c>
      <c r="I32" s="8">
        <v>30339</v>
      </c>
      <c r="J32" s="8">
        <v>99525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99525</v>
      </c>
      <c r="X32" s="8">
        <v>992769</v>
      </c>
      <c r="Y32" s="8">
        <v>-893244</v>
      </c>
      <c r="Z32" s="2">
        <v>-89.98</v>
      </c>
      <c r="AA32" s="6">
        <v>36894132</v>
      </c>
    </row>
    <row r="33" spans="1:27" ht="13.5">
      <c r="A33" s="29" t="s">
        <v>59</v>
      </c>
      <c r="B33" s="28"/>
      <c r="C33" s="6">
        <v>3425414</v>
      </c>
      <c r="D33" s="6">
        <v>0</v>
      </c>
      <c r="E33" s="7">
        <v>4500000</v>
      </c>
      <c r="F33" s="8">
        <v>4500000</v>
      </c>
      <c r="G33" s="8">
        <v>466231</v>
      </c>
      <c r="H33" s="8">
        <v>123400</v>
      </c>
      <c r="I33" s="8">
        <v>121094</v>
      </c>
      <c r="J33" s="8">
        <v>710725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710725</v>
      </c>
      <c r="X33" s="8">
        <v>750000</v>
      </c>
      <c r="Y33" s="8">
        <v>-39275</v>
      </c>
      <c r="Z33" s="2">
        <v>-5.24</v>
      </c>
      <c r="AA33" s="6">
        <v>4500000</v>
      </c>
    </row>
    <row r="34" spans="1:27" ht="13.5">
      <c r="A34" s="29" t="s">
        <v>60</v>
      </c>
      <c r="B34" s="28"/>
      <c r="C34" s="6">
        <v>16365397</v>
      </c>
      <c r="D34" s="6">
        <v>0</v>
      </c>
      <c r="E34" s="7">
        <v>17601577</v>
      </c>
      <c r="F34" s="8">
        <v>17601577</v>
      </c>
      <c r="G34" s="8">
        <v>1322751</v>
      </c>
      <c r="H34" s="8">
        <v>1327798</v>
      </c>
      <c r="I34" s="8">
        <v>1355815</v>
      </c>
      <c r="J34" s="8">
        <v>4006364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4006364</v>
      </c>
      <c r="X34" s="8">
        <v>4314354</v>
      </c>
      <c r="Y34" s="8">
        <v>-307990</v>
      </c>
      <c r="Z34" s="2">
        <v>-7.14</v>
      </c>
      <c r="AA34" s="6">
        <v>17601577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51421549</v>
      </c>
      <c r="D36" s="37">
        <f>SUM(D25:D35)</f>
        <v>0</v>
      </c>
      <c r="E36" s="38">
        <f t="shared" si="1"/>
        <v>99649530</v>
      </c>
      <c r="F36" s="39">
        <f t="shared" si="1"/>
        <v>99649530</v>
      </c>
      <c r="G36" s="39">
        <f t="shared" si="1"/>
        <v>5020399</v>
      </c>
      <c r="H36" s="39">
        <f t="shared" si="1"/>
        <v>4742317</v>
      </c>
      <c r="I36" s="39">
        <f t="shared" si="1"/>
        <v>4760531</v>
      </c>
      <c r="J36" s="39">
        <f t="shared" si="1"/>
        <v>14523247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14523247</v>
      </c>
      <c r="X36" s="39">
        <f t="shared" si="1"/>
        <v>15835110</v>
      </c>
      <c r="Y36" s="39">
        <f t="shared" si="1"/>
        <v>-1311863</v>
      </c>
      <c r="Z36" s="40">
        <f>+IF(X36&lt;&gt;0,+(Y36/X36)*100,0)</f>
        <v>-8.284520915863547</v>
      </c>
      <c r="AA36" s="37">
        <f>SUM(AA25:AA35)</f>
        <v>99649530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-8029645</v>
      </c>
      <c r="D38" s="50">
        <f>+D22-D36</f>
        <v>0</v>
      </c>
      <c r="E38" s="51">
        <f t="shared" si="2"/>
        <v>-9366559</v>
      </c>
      <c r="F38" s="52">
        <f t="shared" si="2"/>
        <v>-9366559</v>
      </c>
      <c r="G38" s="52">
        <f t="shared" si="2"/>
        <v>9843665</v>
      </c>
      <c r="H38" s="52">
        <f t="shared" si="2"/>
        <v>-3889649</v>
      </c>
      <c r="I38" s="52">
        <f t="shared" si="2"/>
        <v>-4181612</v>
      </c>
      <c r="J38" s="52">
        <f t="shared" si="2"/>
        <v>1772404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1772404</v>
      </c>
      <c r="X38" s="52">
        <f>IF(F22=F36,0,X22-X36)</f>
        <v>-2211816</v>
      </c>
      <c r="Y38" s="52">
        <f t="shared" si="2"/>
        <v>3984220</v>
      </c>
      <c r="Z38" s="53">
        <f>+IF(X38&lt;&gt;0,+(Y38/X38)*100,0)</f>
        <v>-180.13342882048056</v>
      </c>
      <c r="AA38" s="50">
        <f>+AA22-AA36</f>
        <v>-9366559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846500</v>
      </c>
      <c r="F39" s="8">
        <v>846500</v>
      </c>
      <c r="G39" s="8">
        <v>0</v>
      </c>
      <c r="H39" s="8">
        <v>0</v>
      </c>
      <c r="I39" s="8">
        <v>740</v>
      </c>
      <c r="J39" s="8">
        <v>740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740</v>
      </c>
      <c r="X39" s="8">
        <v>103251</v>
      </c>
      <c r="Y39" s="8">
        <v>-102511</v>
      </c>
      <c r="Z39" s="2">
        <v>-99.28</v>
      </c>
      <c r="AA39" s="6">
        <v>846500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-8029645</v>
      </c>
      <c r="D42" s="59">
        <f>SUM(D38:D41)</f>
        <v>0</v>
      </c>
      <c r="E42" s="60">
        <f t="shared" si="3"/>
        <v>-8520059</v>
      </c>
      <c r="F42" s="61">
        <f t="shared" si="3"/>
        <v>-8520059</v>
      </c>
      <c r="G42" s="61">
        <f t="shared" si="3"/>
        <v>9843665</v>
      </c>
      <c r="H42" s="61">
        <f t="shared" si="3"/>
        <v>-3889649</v>
      </c>
      <c r="I42" s="61">
        <f t="shared" si="3"/>
        <v>-4180872</v>
      </c>
      <c r="J42" s="61">
        <f t="shared" si="3"/>
        <v>1773144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1773144</v>
      </c>
      <c r="X42" s="61">
        <f t="shared" si="3"/>
        <v>-2108565</v>
      </c>
      <c r="Y42" s="61">
        <f t="shared" si="3"/>
        <v>3881709</v>
      </c>
      <c r="Z42" s="62">
        <f>+IF(X42&lt;&gt;0,+(Y42/X42)*100,0)</f>
        <v>-184.09245150137653</v>
      </c>
      <c r="AA42" s="59">
        <f>SUM(AA38:AA41)</f>
        <v>-8520059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-8029645</v>
      </c>
      <c r="D44" s="67">
        <f>+D42-D43</f>
        <v>0</v>
      </c>
      <c r="E44" s="68">
        <f t="shared" si="4"/>
        <v>-8520059</v>
      </c>
      <c r="F44" s="69">
        <f t="shared" si="4"/>
        <v>-8520059</v>
      </c>
      <c r="G44" s="69">
        <f t="shared" si="4"/>
        <v>9843665</v>
      </c>
      <c r="H44" s="69">
        <f t="shared" si="4"/>
        <v>-3889649</v>
      </c>
      <c r="I44" s="69">
        <f t="shared" si="4"/>
        <v>-4180872</v>
      </c>
      <c r="J44" s="69">
        <f t="shared" si="4"/>
        <v>1773144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1773144</v>
      </c>
      <c r="X44" s="69">
        <f t="shared" si="4"/>
        <v>-2108565</v>
      </c>
      <c r="Y44" s="69">
        <f t="shared" si="4"/>
        <v>3881709</v>
      </c>
      <c r="Z44" s="70">
        <f>+IF(X44&lt;&gt;0,+(Y44/X44)*100,0)</f>
        <v>-184.09245150137653</v>
      </c>
      <c r="AA44" s="67">
        <f>+AA42-AA43</f>
        <v>-8520059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-8029645</v>
      </c>
      <c r="D46" s="59">
        <f>SUM(D44:D45)</f>
        <v>0</v>
      </c>
      <c r="E46" s="60">
        <f t="shared" si="5"/>
        <v>-8520059</v>
      </c>
      <c r="F46" s="61">
        <f t="shared" si="5"/>
        <v>-8520059</v>
      </c>
      <c r="G46" s="61">
        <f t="shared" si="5"/>
        <v>9843665</v>
      </c>
      <c r="H46" s="61">
        <f t="shared" si="5"/>
        <v>-3889649</v>
      </c>
      <c r="I46" s="61">
        <f t="shared" si="5"/>
        <v>-4180872</v>
      </c>
      <c r="J46" s="61">
        <f t="shared" si="5"/>
        <v>1773144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1773144</v>
      </c>
      <c r="X46" s="61">
        <f t="shared" si="5"/>
        <v>-2108565</v>
      </c>
      <c r="Y46" s="61">
        <f t="shared" si="5"/>
        <v>3881709</v>
      </c>
      <c r="Z46" s="62">
        <f>+IF(X46&lt;&gt;0,+(Y46/X46)*100,0)</f>
        <v>-184.09245150137653</v>
      </c>
      <c r="AA46" s="59">
        <f>SUM(AA44:AA45)</f>
        <v>-8520059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-8029645</v>
      </c>
      <c r="D48" s="75">
        <f>SUM(D46:D47)</f>
        <v>0</v>
      </c>
      <c r="E48" s="76">
        <f t="shared" si="6"/>
        <v>-8520059</v>
      </c>
      <c r="F48" s="77">
        <f t="shared" si="6"/>
        <v>-8520059</v>
      </c>
      <c r="G48" s="77">
        <f t="shared" si="6"/>
        <v>9843665</v>
      </c>
      <c r="H48" s="78">
        <f t="shared" si="6"/>
        <v>-3889649</v>
      </c>
      <c r="I48" s="78">
        <f t="shared" si="6"/>
        <v>-4180872</v>
      </c>
      <c r="J48" s="78">
        <f t="shared" si="6"/>
        <v>1773144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1773144</v>
      </c>
      <c r="X48" s="78">
        <f t="shared" si="6"/>
        <v>-2108565</v>
      </c>
      <c r="Y48" s="78">
        <f t="shared" si="6"/>
        <v>3881709</v>
      </c>
      <c r="Z48" s="79">
        <f>+IF(X48&lt;&gt;0,+(Y48/X48)*100,0)</f>
        <v>-184.09245150137653</v>
      </c>
      <c r="AA48" s="80">
        <f>SUM(AA46:AA47)</f>
        <v>-8520059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7757000</v>
      </c>
      <c r="F5" s="8">
        <v>7757000</v>
      </c>
      <c r="G5" s="8">
        <v>248954</v>
      </c>
      <c r="H5" s="8">
        <v>73402</v>
      </c>
      <c r="I5" s="8">
        <v>71627</v>
      </c>
      <c r="J5" s="8">
        <v>393983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393983</v>
      </c>
      <c r="X5" s="8">
        <v>3435831</v>
      </c>
      <c r="Y5" s="8">
        <v>-3041848</v>
      </c>
      <c r="Z5" s="2">
        <v>-88.53</v>
      </c>
      <c r="AA5" s="6">
        <v>7757000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11614000</v>
      </c>
      <c r="F7" s="8">
        <v>11614000</v>
      </c>
      <c r="G7" s="8">
        <v>468230</v>
      </c>
      <c r="H7" s="8">
        <v>571642</v>
      </c>
      <c r="I7" s="8">
        <v>468923</v>
      </c>
      <c r="J7" s="8">
        <v>1508795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1508795</v>
      </c>
      <c r="X7" s="8">
        <v>2903511</v>
      </c>
      <c r="Y7" s="8">
        <v>-1394716</v>
      </c>
      <c r="Z7" s="2">
        <v>-48.04</v>
      </c>
      <c r="AA7" s="6">
        <v>11614000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6465000</v>
      </c>
      <c r="F8" s="8">
        <v>6465000</v>
      </c>
      <c r="G8" s="8">
        <v>538620</v>
      </c>
      <c r="H8" s="8">
        <v>643551</v>
      </c>
      <c r="I8" s="8">
        <v>1240256</v>
      </c>
      <c r="J8" s="8">
        <v>2422427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2422427</v>
      </c>
      <c r="X8" s="8">
        <v>1616217</v>
      </c>
      <c r="Y8" s="8">
        <v>806210</v>
      </c>
      <c r="Z8" s="2">
        <v>49.88</v>
      </c>
      <c r="AA8" s="6">
        <v>6465000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3305000</v>
      </c>
      <c r="F9" s="8">
        <v>3305000</v>
      </c>
      <c r="G9" s="8">
        <v>283696</v>
      </c>
      <c r="H9" s="8">
        <v>292800</v>
      </c>
      <c r="I9" s="8">
        <v>290120</v>
      </c>
      <c r="J9" s="8">
        <v>866616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866616</v>
      </c>
      <c r="X9" s="8">
        <v>826182</v>
      </c>
      <c r="Y9" s="8">
        <v>40434</v>
      </c>
      <c r="Z9" s="2">
        <v>4.89</v>
      </c>
      <c r="AA9" s="6">
        <v>3305000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3431000</v>
      </c>
      <c r="F10" s="30">
        <v>3431000</v>
      </c>
      <c r="G10" s="30">
        <v>344918</v>
      </c>
      <c r="H10" s="30">
        <v>345603</v>
      </c>
      <c r="I10" s="30">
        <v>346029</v>
      </c>
      <c r="J10" s="30">
        <v>1036550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1036550</v>
      </c>
      <c r="X10" s="30">
        <v>857754</v>
      </c>
      <c r="Y10" s="30">
        <v>178796</v>
      </c>
      <c r="Z10" s="31">
        <v>20.84</v>
      </c>
      <c r="AA10" s="32">
        <v>3431000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658000</v>
      </c>
      <c r="F12" s="8">
        <v>658000</v>
      </c>
      <c r="G12" s="8">
        <v>26643</v>
      </c>
      <c r="H12" s="8">
        <v>17653</v>
      </c>
      <c r="I12" s="8">
        <v>20542</v>
      </c>
      <c r="J12" s="8">
        <v>64838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64838</v>
      </c>
      <c r="X12" s="8">
        <v>164436</v>
      </c>
      <c r="Y12" s="8">
        <v>-99598</v>
      </c>
      <c r="Z12" s="2">
        <v>-60.57</v>
      </c>
      <c r="AA12" s="6">
        <v>658000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388000</v>
      </c>
      <c r="F13" s="8">
        <v>388000</v>
      </c>
      <c r="G13" s="8">
        <v>94233</v>
      </c>
      <c r="H13" s="8">
        <v>11326</v>
      </c>
      <c r="I13" s="8">
        <v>14389</v>
      </c>
      <c r="J13" s="8">
        <v>119948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119948</v>
      </c>
      <c r="X13" s="8">
        <v>96999</v>
      </c>
      <c r="Y13" s="8">
        <v>22949</v>
      </c>
      <c r="Z13" s="2">
        <v>23.66</v>
      </c>
      <c r="AA13" s="6">
        <v>388000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2200000</v>
      </c>
      <c r="F14" s="8">
        <v>2200000</v>
      </c>
      <c r="G14" s="8">
        <v>190658</v>
      </c>
      <c r="H14" s="8">
        <v>296715</v>
      </c>
      <c r="I14" s="8">
        <v>195157</v>
      </c>
      <c r="J14" s="8">
        <v>682530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682530</v>
      </c>
      <c r="X14" s="8">
        <v>549999</v>
      </c>
      <c r="Y14" s="8">
        <v>132531</v>
      </c>
      <c r="Z14" s="2">
        <v>24.1</v>
      </c>
      <c r="AA14" s="6">
        <v>2200000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21504000</v>
      </c>
      <c r="F16" s="8">
        <v>21504000</v>
      </c>
      <c r="G16" s="8">
        <v>1306645</v>
      </c>
      <c r="H16" s="8">
        <v>194937</v>
      </c>
      <c r="I16" s="8">
        <v>676572</v>
      </c>
      <c r="J16" s="8">
        <v>2178154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2178154</v>
      </c>
      <c r="X16" s="8">
        <v>5376051</v>
      </c>
      <c r="Y16" s="8">
        <v>-3197897</v>
      </c>
      <c r="Z16" s="2">
        <v>-59.48</v>
      </c>
      <c r="AA16" s="6">
        <v>21504000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1063000</v>
      </c>
      <c r="F17" s="8">
        <v>1063000</v>
      </c>
      <c r="G17" s="8">
        <v>85626</v>
      </c>
      <c r="H17" s="8">
        <v>105253</v>
      </c>
      <c r="I17" s="8">
        <v>91948</v>
      </c>
      <c r="J17" s="8">
        <v>282827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282827</v>
      </c>
      <c r="X17" s="8">
        <v>265740</v>
      </c>
      <c r="Y17" s="8">
        <v>17087</v>
      </c>
      <c r="Z17" s="2">
        <v>6.43</v>
      </c>
      <c r="AA17" s="6">
        <v>1063000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15000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3750</v>
      </c>
      <c r="Y18" s="8">
        <v>-3750</v>
      </c>
      <c r="Z18" s="2">
        <v>-100</v>
      </c>
      <c r="AA18" s="6">
        <v>15000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26240000</v>
      </c>
      <c r="F19" s="8">
        <v>26240000</v>
      </c>
      <c r="G19" s="8">
        <v>10408721</v>
      </c>
      <c r="H19" s="8">
        <v>325099</v>
      </c>
      <c r="I19" s="8">
        <v>0</v>
      </c>
      <c r="J19" s="8">
        <v>10733820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10733820</v>
      </c>
      <c r="X19" s="8">
        <v>12434830</v>
      </c>
      <c r="Y19" s="8">
        <v>-1701010</v>
      </c>
      <c r="Z19" s="2">
        <v>-13.68</v>
      </c>
      <c r="AA19" s="6">
        <v>26240000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790000</v>
      </c>
      <c r="F20" s="30">
        <v>790000</v>
      </c>
      <c r="G20" s="30">
        <v>1886929</v>
      </c>
      <c r="H20" s="30">
        <v>2097071</v>
      </c>
      <c r="I20" s="30">
        <v>2441870</v>
      </c>
      <c r="J20" s="30">
        <v>6425870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6425870</v>
      </c>
      <c r="X20" s="30">
        <v>197544</v>
      </c>
      <c r="Y20" s="30">
        <v>6228326</v>
      </c>
      <c r="Z20" s="31">
        <v>3152.88</v>
      </c>
      <c r="AA20" s="32">
        <v>790000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45000</v>
      </c>
      <c r="F21" s="8">
        <v>45000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11250</v>
      </c>
      <c r="Y21" s="8">
        <v>-11250</v>
      </c>
      <c r="Z21" s="2">
        <v>-100</v>
      </c>
      <c r="AA21" s="6">
        <v>45000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85475000</v>
      </c>
      <c r="F22" s="39">
        <f t="shared" si="0"/>
        <v>85475000</v>
      </c>
      <c r="G22" s="39">
        <f t="shared" si="0"/>
        <v>15883873</v>
      </c>
      <c r="H22" s="39">
        <f t="shared" si="0"/>
        <v>4975052</v>
      </c>
      <c r="I22" s="39">
        <f t="shared" si="0"/>
        <v>5857433</v>
      </c>
      <c r="J22" s="39">
        <f t="shared" si="0"/>
        <v>26716358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26716358</v>
      </c>
      <c r="X22" s="39">
        <f t="shared" si="0"/>
        <v>28740094</v>
      </c>
      <c r="Y22" s="39">
        <f t="shared" si="0"/>
        <v>-2023736</v>
      </c>
      <c r="Z22" s="40">
        <f>+IF(X22&lt;&gt;0,+(Y22/X22)*100,0)</f>
        <v>-7.041507936612873</v>
      </c>
      <c r="AA22" s="37">
        <f>SUM(AA5:AA21)</f>
        <v>85475000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31664000</v>
      </c>
      <c r="F25" s="8">
        <v>31664000</v>
      </c>
      <c r="G25" s="8">
        <v>2398022</v>
      </c>
      <c r="H25" s="8">
        <v>2294681</v>
      </c>
      <c r="I25" s="8">
        <v>2250342</v>
      </c>
      <c r="J25" s="8">
        <v>6943045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6943045</v>
      </c>
      <c r="X25" s="8">
        <v>7977312</v>
      </c>
      <c r="Y25" s="8">
        <v>-1034267</v>
      </c>
      <c r="Z25" s="2">
        <v>-12.97</v>
      </c>
      <c r="AA25" s="6">
        <v>31664000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2837000</v>
      </c>
      <c r="F26" s="8">
        <v>2837000</v>
      </c>
      <c r="G26" s="8">
        <v>180005</v>
      </c>
      <c r="H26" s="8">
        <v>180005</v>
      </c>
      <c r="I26" s="8">
        <v>180005</v>
      </c>
      <c r="J26" s="8">
        <v>540015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540015</v>
      </c>
      <c r="X26" s="8">
        <v>587076</v>
      </c>
      <c r="Y26" s="8">
        <v>-47061</v>
      </c>
      <c r="Z26" s="2">
        <v>-8.02</v>
      </c>
      <c r="AA26" s="6">
        <v>2837000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3930000</v>
      </c>
      <c r="F27" s="8">
        <v>3930000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3930000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6396000</v>
      </c>
      <c r="F28" s="8">
        <v>6396000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6396000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769000</v>
      </c>
      <c r="F29" s="8">
        <v>769000</v>
      </c>
      <c r="G29" s="8">
        <v>57341</v>
      </c>
      <c r="H29" s="8">
        <v>31481</v>
      </c>
      <c r="I29" s="8">
        <v>26178</v>
      </c>
      <c r="J29" s="8">
        <v>115000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115000</v>
      </c>
      <c r="X29" s="8">
        <v>192366</v>
      </c>
      <c r="Y29" s="8">
        <v>-77366</v>
      </c>
      <c r="Z29" s="2">
        <v>-40.22</v>
      </c>
      <c r="AA29" s="6">
        <v>769000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10715000</v>
      </c>
      <c r="F30" s="8">
        <v>10715000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2678778</v>
      </c>
      <c r="Y30" s="8">
        <v>-2678778</v>
      </c>
      <c r="Z30" s="2">
        <v>-100</v>
      </c>
      <c r="AA30" s="6">
        <v>10715000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213723</v>
      </c>
      <c r="H31" s="8">
        <v>126338</v>
      </c>
      <c r="I31" s="8">
        <v>47476</v>
      </c>
      <c r="J31" s="8">
        <v>387537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387537</v>
      </c>
      <c r="X31" s="8">
        <v>0</v>
      </c>
      <c r="Y31" s="8">
        <v>387537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14005000</v>
      </c>
      <c r="F32" s="8">
        <v>14005000</v>
      </c>
      <c r="G32" s="8">
        <v>565447</v>
      </c>
      <c r="H32" s="8">
        <v>218608</v>
      </c>
      <c r="I32" s="8">
        <v>546996</v>
      </c>
      <c r="J32" s="8">
        <v>1331051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1331051</v>
      </c>
      <c r="X32" s="8">
        <v>3501249</v>
      </c>
      <c r="Y32" s="8">
        <v>-2170198</v>
      </c>
      <c r="Z32" s="2">
        <v>-61.98</v>
      </c>
      <c r="AA32" s="6">
        <v>14005000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4029000</v>
      </c>
      <c r="F33" s="8">
        <v>4029000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1007211</v>
      </c>
      <c r="Y33" s="8">
        <v>-1007211</v>
      </c>
      <c r="Z33" s="2">
        <v>-100</v>
      </c>
      <c r="AA33" s="6">
        <v>4029000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13252000</v>
      </c>
      <c r="F34" s="8">
        <v>13252000</v>
      </c>
      <c r="G34" s="8">
        <v>537372</v>
      </c>
      <c r="H34" s="8">
        <v>1130398</v>
      </c>
      <c r="I34" s="8">
        <v>531776</v>
      </c>
      <c r="J34" s="8">
        <v>2199546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2199546</v>
      </c>
      <c r="X34" s="8">
        <v>3312843</v>
      </c>
      <c r="Y34" s="8">
        <v>-1113297</v>
      </c>
      <c r="Z34" s="2">
        <v>-33.61</v>
      </c>
      <c r="AA34" s="6">
        <v>13252000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1000</v>
      </c>
      <c r="F35" s="8">
        <v>1000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282</v>
      </c>
      <c r="Y35" s="8">
        <v>-282</v>
      </c>
      <c r="Z35" s="2">
        <v>-100</v>
      </c>
      <c r="AA35" s="6">
        <v>1000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87598000</v>
      </c>
      <c r="F36" s="39">
        <f t="shared" si="1"/>
        <v>87598000</v>
      </c>
      <c r="G36" s="39">
        <f t="shared" si="1"/>
        <v>3951910</v>
      </c>
      <c r="H36" s="39">
        <f t="shared" si="1"/>
        <v>3981511</v>
      </c>
      <c r="I36" s="39">
        <f t="shared" si="1"/>
        <v>3582773</v>
      </c>
      <c r="J36" s="39">
        <f t="shared" si="1"/>
        <v>11516194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11516194</v>
      </c>
      <c r="X36" s="39">
        <f t="shared" si="1"/>
        <v>19257117</v>
      </c>
      <c r="Y36" s="39">
        <f t="shared" si="1"/>
        <v>-7740923</v>
      </c>
      <c r="Z36" s="40">
        <f>+IF(X36&lt;&gt;0,+(Y36/X36)*100,0)</f>
        <v>-40.19772533967571</v>
      </c>
      <c r="AA36" s="37">
        <f>SUM(AA25:AA35)</f>
        <v>87598000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-2123000</v>
      </c>
      <c r="F38" s="52">
        <f t="shared" si="2"/>
        <v>-2123000</v>
      </c>
      <c r="G38" s="52">
        <f t="shared" si="2"/>
        <v>11931963</v>
      </c>
      <c r="H38" s="52">
        <f t="shared" si="2"/>
        <v>993541</v>
      </c>
      <c r="I38" s="52">
        <f t="shared" si="2"/>
        <v>2274660</v>
      </c>
      <c r="J38" s="52">
        <f t="shared" si="2"/>
        <v>15200164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15200164</v>
      </c>
      <c r="X38" s="52">
        <f>IF(F22=F36,0,X22-X36)</f>
        <v>9482977</v>
      </c>
      <c r="Y38" s="52">
        <f t="shared" si="2"/>
        <v>5717187</v>
      </c>
      <c r="Z38" s="53">
        <f>+IF(X38&lt;&gt;0,+(Y38/X38)*100,0)</f>
        <v>60.28894723671691</v>
      </c>
      <c r="AA38" s="50">
        <f>+AA22-AA36</f>
        <v>-2123000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11155000</v>
      </c>
      <c r="F39" s="8">
        <v>11155000</v>
      </c>
      <c r="G39" s="8">
        <v>0</v>
      </c>
      <c r="H39" s="8">
        <v>258109</v>
      </c>
      <c r="I39" s="8">
        <v>39868</v>
      </c>
      <c r="J39" s="8">
        <v>297977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297977</v>
      </c>
      <c r="X39" s="8">
        <v>4555100</v>
      </c>
      <c r="Y39" s="8">
        <v>-4257123</v>
      </c>
      <c r="Z39" s="2">
        <v>-93.46</v>
      </c>
      <c r="AA39" s="6">
        <v>11155000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9032000</v>
      </c>
      <c r="F42" s="61">
        <f t="shared" si="3"/>
        <v>9032000</v>
      </c>
      <c r="G42" s="61">
        <f t="shared" si="3"/>
        <v>11931963</v>
      </c>
      <c r="H42" s="61">
        <f t="shared" si="3"/>
        <v>1251650</v>
      </c>
      <c r="I42" s="61">
        <f t="shared" si="3"/>
        <v>2314528</v>
      </c>
      <c r="J42" s="61">
        <f t="shared" si="3"/>
        <v>15498141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15498141</v>
      </c>
      <c r="X42" s="61">
        <f t="shared" si="3"/>
        <v>14038077</v>
      </c>
      <c r="Y42" s="61">
        <f t="shared" si="3"/>
        <v>1460064</v>
      </c>
      <c r="Z42" s="62">
        <f>+IF(X42&lt;&gt;0,+(Y42/X42)*100,0)</f>
        <v>10.400740785222935</v>
      </c>
      <c r="AA42" s="59">
        <f>SUM(AA38:AA41)</f>
        <v>9032000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9032000</v>
      </c>
      <c r="F44" s="69">
        <f t="shared" si="4"/>
        <v>9032000</v>
      </c>
      <c r="G44" s="69">
        <f t="shared" si="4"/>
        <v>11931963</v>
      </c>
      <c r="H44" s="69">
        <f t="shared" si="4"/>
        <v>1251650</v>
      </c>
      <c r="I44" s="69">
        <f t="shared" si="4"/>
        <v>2314528</v>
      </c>
      <c r="J44" s="69">
        <f t="shared" si="4"/>
        <v>15498141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15498141</v>
      </c>
      <c r="X44" s="69">
        <f t="shared" si="4"/>
        <v>14038077</v>
      </c>
      <c r="Y44" s="69">
        <f t="shared" si="4"/>
        <v>1460064</v>
      </c>
      <c r="Z44" s="70">
        <f>+IF(X44&lt;&gt;0,+(Y44/X44)*100,0)</f>
        <v>10.400740785222935</v>
      </c>
      <c r="AA44" s="67">
        <f>+AA42-AA43</f>
        <v>9032000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9032000</v>
      </c>
      <c r="F46" s="61">
        <f t="shared" si="5"/>
        <v>9032000</v>
      </c>
      <c r="G46" s="61">
        <f t="shared" si="5"/>
        <v>11931963</v>
      </c>
      <c r="H46" s="61">
        <f t="shared" si="5"/>
        <v>1251650</v>
      </c>
      <c r="I46" s="61">
        <f t="shared" si="5"/>
        <v>2314528</v>
      </c>
      <c r="J46" s="61">
        <f t="shared" si="5"/>
        <v>15498141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15498141</v>
      </c>
      <c r="X46" s="61">
        <f t="shared" si="5"/>
        <v>14038077</v>
      </c>
      <c r="Y46" s="61">
        <f t="shared" si="5"/>
        <v>1460064</v>
      </c>
      <c r="Z46" s="62">
        <f>+IF(X46&lt;&gt;0,+(Y46/X46)*100,0)</f>
        <v>10.400740785222935</v>
      </c>
      <c r="AA46" s="59">
        <f>SUM(AA44:AA45)</f>
        <v>9032000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9032000</v>
      </c>
      <c r="F48" s="77">
        <f t="shared" si="6"/>
        <v>9032000</v>
      </c>
      <c r="G48" s="77">
        <f t="shared" si="6"/>
        <v>11931963</v>
      </c>
      <c r="H48" s="78">
        <f t="shared" si="6"/>
        <v>1251650</v>
      </c>
      <c r="I48" s="78">
        <f t="shared" si="6"/>
        <v>2314528</v>
      </c>
      <c r="J48" s="78">
        <f t="shared" si="6"/>
        <v>15498141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15498141</v>
      </c>
      <c r="X48" s="78">
        <f t="shared" si="6"/>
        <v>14038077</v>
      </c>
      <c r="Y48" s="78">
        <f t="shared" si="6"/>
        <v>1460064</v>
      </c>
      <c r="Z48" s="79">
        <f>+IF(X48&lt;&gt;0,+(Y48/X48)*100,0)</f>
        <v>10.400740785222935</v>
      </c>
      <c r="AA48" s="80">
        <f>SUM(AA46:AA47)</f>
        <v>9032000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4631572</v>
      </c>
      <c r="D5" s="6">
        <v>0</v>
      </c>
      <c r="E5" s="7">
        <v>5030845</v>
      </c>
      <c r="F5" s="8">
        <v>5030845</v>
      </c>
      <c r="G5" s="8">
        <v>1153618</v>
      </c>
      <c r="H5" s="8">
        <v>1469443</v>
      </c>
      <c r="I5" s="8">
        <v>555791</v>
      </c>
      <c r="J5" s="8">
        <v>3178852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3178852</v>
      </c>
      <c r="X5" s="8">
        <v>1254823</v>
      </c>
      <c r="Y5" s="8">
        <v>1924029</v>
      </c>
      <c r="Z5" s="2">
        <v>153.33</v>
      </c>
      <c r="AA5" s="6">
        <v>5030845</v>
      </c>
    </row>
    <row r="6" spans="1:27" ht="13.5">
      <c r="A6" s="27" t="s">
        <v>33</v>
      </c>
      <c r="B6" s="28"/>
      <c r="C6" s="6">
        <v>170266</v>
      </c>
      <c r="D6" s="6">
        <v>0</v>
      </c>
      <c r="E6" s="7">
        <v>168540</v>
      </c>
      <c r="F6" s="8">
        <v>168540</v>
      </c>
      <c r="G6" s="8">
        <v>13806</v>
      </c>
      <c r="H6" s="8">
        <v>13706</v>
      </c>
      <c r="I6" s="8">
        <v>13673</v>
      </c>
      <c r="J6" s="8">
        <v>41185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41185</v>
      </c>
      <c r="X6" s="8">
        <v>13000</v>
      </c>
      <c r="Y6" s="8">
        <v>28185</v>
      </c>
      <c r="Z6" s="2">
        <v>216.81</v>
      </c>
      <c r="AA6" s="6">
        <v>168540</v>
      </c>
    </row>
    <row r="7" spans="1:27" ht="13.5">
      <c r="A7" s="29" t="s">
        <v>34</v>
      </c>
      <c r="B7" s="28"/>
      <c r="C7" s="6">
        <v>22256732</v>
      </c>
      <c r="D7" s="6">
        <v>0</v>
      </c>
      <c r="E7" s="7">
        <v>27752812</v>
      </c>
      <c r="F7" s="8">
        <v>27752812</v>
      </c>
      <c r="G7" s="8">
        <v>3202337</v>
      </c>
      <c r="H7" s="8">
        <v>625079</v>
      </c>
      <c r="I7" s="8">
        <v>1740933</v>
      </c>
      <c r="J7" s="8">
        <v>5568349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5568349</v>
      </c>
      <c r="X7" s="8">
        <v>8500000</v>
      </c>
      <c r="Y7" s="8">
        <v>-2931651</v>
      </c>
      <c r="Z7" s="2">
        <v>-34.49</v>
      </c>
      <c r="AA7" s="6">
        <v>27752812</v>
      </c>
    </row>
    <row r="8" spans="1:27" ht="13.5">
      <c r="A8" s="29" t="s">
        <v>35</v>
      </c>
      <c r="B8" s="28"/>
      <c r="C8" s="6">
        <v>11039542</v>
      </c>
      <c r="D8" s="6">
        <v>0</v>
      </c>
      <c r="E8" s="7">
        <v>9931254</v>
      </c>
      <c r="F8" s="8">
        <v>9931254</v>
      </c>
      <c r="G8" s="8">
        <v>883609</v>
      </c>
      <c r="H8" s="8">
        <v>929560</v>
      </c>
      <c r="I8" s="8">
        <v>1003147</v>
      </c>
      <c r="J8" s="8">
        <v>2816316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2816316</v>
      </c>
      <c r="X8" s="8">
        <v>1612219</v>
      </c>
      <c r="Y8" s="8">
        <v>1204097</v>
      </c>
      <c r="Z8" s="2">
        <v>74.69</v>
      </c>
      <c r="AA8" s="6">
        <v>9931254</v>
      </c>
    </row>
    <row r="9" spans="1:27" ht="13.5">
      <c r="A9" s="29" t="s">
        <v>36</v>
      </c>
      <c r="B9" s="28"/>
      <c r="C9" s="6">
        <v>7008543</v>
      </c>
      <c r="D9" s="6">
        <v>0</v>
      </c>
      <c r="E9" s="7">
        <v>7417821</v>
      </c>
      <c r="F9" s="8">
        <v>7417821</v>
      </c>
      <c r="G9" s="8">
        <v>648214</v>
      </c>
      <c r="H9" s="8">
        <v>649870</v>
      </c>
      <c r="I9" s="8">
        <v>648001</v>
      </c>
      <c r="J9" s="8">
        <v>1946085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1946085</v>
      </c>
      <c r="X9" s="8">
        <v>1854456</v>
      </c>
      <c r="Y9" s="8">
        <v>91629</v>
      </c>
      <c r="Z9" s="2">
        <v>4.94</v>
      </c>
      <c r="AA9" s="6">
        <v>7417821</v>
      </c>
    </row>
    <row r="10" spans="1:27" ht="13.5">
      <c r="A10" s="29" t="s">
        <v>37</v>
      </c>
      <c r="B10" s="28"/>
      <c r="C10" s="6">
        <v>5455432</v>
      </c>
      <c r="D10" s="6">
        <v>0</v>
      </c>
      <c r="E10" s="7">
        <v>5725794</v>
      </c>
      <c r="F10" s="30">
        <v>5725794</v>
      </c>
      <c r="G10" s="30">
        <v>490998</v>
      </c>
      <c r="H10" s="30">
        <v>492200</v>
      </c>
      <c r="I10" s="30">
        <v>521068</v>
      </c>
      <c r="J10" s="30">
        <v>1504266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1504266</v>
      </c>
      <c r="X10" s="30">
        <v>1377486</v>
      </c>
      <c r="Y10" s="30">
        <v>126780</v>
      </c>
      <c r="Z10" s="31">
        <v>9.2</v>
      </c>
      <c r="AA10" s="32">
        <v>5725794</v>
      </c>
    </row>
    <row r="11" spans="1:27" ht="13.5">
      <c r="A11" s="29" t="s">
        <v>38</v>
      </c>
      <c r="B11" s="33"/>
      <c r="C11" s="6">
        <v>150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406806</v>
      </c>
      <c r="D12" s="6">
        <v>0</v>
      </c>
      <c r="E12" s="7">
        <v>395540</v>
      </c>
      <c r="F12" s="8">
        <v>395540</v>
      </c>
      <c r="G12" s="8">
        <v>87704</v>
      </c>
      <c r="H12" s="8">
        <v>83835</v>
      </c>
      <c r="I12" s="8">
        <v>84203</v>
      </c>
      <c r="J12" s="8">
        <v>255742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255742</v>
      </c>
      <c r="X12" s="8">
        <v>10269</v>
      </c>
      <c r="Y12" s="8">
        <v>245473</v>
      </c>
      <c r="Z12" s="2">
        <v>2390.43</v>
      </c>
      <c r="AA12" s="6">
        <v>395540</v>
      </c>
    </row>
    <row r="13" spans="1:27" ht="13.5">
      <c r="A13" s="27" t="s">
        <v>40</v>
      </c>
      <c r="B13" s="33"/>
      <c r="C13" s="6">
        <v>692873</v>
      </c>
      <c r="D13" s="6">
        <v>0</v>
      </c>
      <c r="E13" s="7">
        <v>312000</v>
      </c>
      <c r="F13" s="8">
        <v>312000</v>
      </c>
      <c r="G13" s="8">
        <v>6749</v>
      </c>
      <c r="H13" s="8">
        <v>57249</v>
      </c>
      <c r="I13" s="8">
        <v>116781</v>
      </c>
      <c r="J13" s="8">
        <v>180779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180779</v>
      </c>
      <c r="X13" s="8">
        <v>78000</v>
      </c>
      <c r="Y13" s="8">
        <v>102779</v>
      </c>
      <c r="Z13" s="2">
        <v>131.77</v>
      </c>
      <c r="AA13" s="6">
        <v>312000</v>
      </c>
    </row>
    <row r="14" spans="1:27" ht="13.5">
      <c r="A14" s="27" t="s">
        <v>41</v>
      </c>
      <c r="B14" s="33"/>
      <c r="C14" s="6">
        <v>1634306</v>
      </c>
      <c r="D14" s="6">
        <v>0</v>
      </c>
      <c r="E14" s="7">
        <v>1426994</v>
      </c>
      <c r="F14" s="8">
        <v>1426994</v>
      </c>
      <c r="G14" s="8">
        <v>126140</v>
      </c>
      <c r="H14" s="8">
        <v>303698</v>
      </c>
      <c r="I14" s="8">
        <v>48726</v>
      </c>
      <c r="J14" s="8">
        <v>478564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478564</v>
      </c>
      <c r="X14" s="8">
        <v>0</v>
      </c>
      <c r="Y14" s="8">
        <v>478564</v>
      </c>
      <c r="Z14" s="2">
        <v>0</v>
      </c>
      <c r="AA14" s="6">
        <v>1426994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684469</v>
      </c>
      <c r="D16" s="6">
        <v>0</v>
      </c>
      <c r="E16" s="7">
        <v>1575000</v>
      </c>
      <c r="F16" s="8">
        <v>1575000</v>
      </c>
      <c r="G16" s="8">
        <v>125594</v>
      </c>
      <c r="H16" s="8">
        <v>135014</v>
      </c>
      <c r="I16" s="8">
        <v>121178</v>
      </c>
      <c r="J16" s="8">
        <v>381786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381786</v>
      </c>
      <c r="X16" s="8">
        <v>393750</v>
      </c>
      <c r="Y16" s="8">
        <v>-11964</v>
      </c>
      <c r="Z16" s="2">
        <v>-3.04</v>
      </c>
      <c r="AA16" s="6">
        <v>1575000</v>
      </c>
    </row>
    <row r="17" spans="1:27" ht="13.5">
      <c r="A17" s="27" t="s">
        <v>44</v>
      </c>
      <c r="B17" s="33"/>
      <c r="C17" s="6">
        <v>531236</v>
      </c>
      <c r="D17" s="6">
        <v>0</v>
      </c>
      <c r="E17" s="7">
        <v>710282</v>
      </c>
      <c r="F17" s="8">
        <v>710282</v>
      </c>
      <c r="G17" s="8">
        <v>210841</v>
      </c>
      <c r="H17" s="8">
        <v>-10688</v>
      </c>
      <c r="I17" s="8">
        <v>172519</v>
      </c>
      <c r="J17" s="8">
        <v>372672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372672</v>
      </c>
      <c r="X17" s="8">
        <v>177570</v>
      </c>
      <c r="Y17" s="8">
        <v>195102</v>
      </c>
      <c r="Z17" s="2">
        <v>109.87</v>
      </c>
      <c r="AA17" s="6">
        <v>710282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33932000</v>
      </c>
      <c r="D19" s="6">
        <v>0</v>
      </c>
      <c r="E19" s="7">
        <v>36664400</v>
      </c>
      <c r="F19" s="8">
        <v>36664400</v>
      </c>
      <c r="G19" s="8">
        <v>14617000</v>
      </c>
      <c r="H19" s="8">
        <v>934000</v>
      </c>
      <c r="I19" s="8">
        <v>495500</v>
      </c>
      <c r="J19" s="8">
        <v>16046500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16046500</v>
      </c>
      <c r="X19" s="8">
        <v>17267000</v>
      </c>
      <c r="Y19" s="8">
        <v>-1220500</v>
      </c>
      <c r="Z19" s="2">
        <v>-7.07</v>
      </c>
      <c r="AA19" s="6">
        <v>36664400</v>
      </c>
    </row>
    <row r="20" spans="1:27" ht="13.5">
      <c r="A20" s="27" t="s">
        <v>47</v>
      </c>
      <c r="B20" s="33"/>
      <c r="C20" s="6">
        <v>6675300</v>
      </c>
      <c r="D20" s="6">
        <v>0</v>
      </c>
      <c r="E20" s="7">
        <v>4189588</v>
      </c>
      <c r="F20" s="30">
        <v>4189588</v>
      </c>
      <c r="G20" s="30">
        <v>34079</v>
      </c>
      <c r="H20" s="30">
        <v>49529</v>
      </c>
      <c r="I20" s="30">
        <v>29630</v>
      </c>
      <c r="J20" s="30">
        <v>113238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113238</v>
      </c>
      <c r="X20" s="30">
        <v>1047396</v>
      </c>
      <c r="Y20" s="30">
        <v>-934158</v>
      </c>
      <c r="Z20" s="31">
        <v>-89.19</v>
      </c>
      <c r="AA20" s="32">
        <v>4189588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95119227</v>
      </c>
      <c r="D22" s="37">
        <f>SUM(D5:D21)</f>
        <v>0</v>
      </c>
      <c r="E22" s="38">
        <f t="shared" si="0"/>
        <v>101300870</v>
      </c>
      <c r="F22" s="39">
        <f t="shared" si="0"/>
        <v>101300870</v>
      </c>
      <c r="G22" s="39">
        <f t="shared" si="0"/>
        <v>21600689</v>
      </c>
      <c r="H22" s="39">
        <f t="shared" si="0"/>
        <v>5732495</v>
      </c>
      <c r="I22" s="39">
        <f t="shared" si="0"/>
        <v>5551150</v>
      </c>
      <c r="J22" s="39">
        <f t="shared" si="0"/>
        <v>32884334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32884334</v>
      </c>
      <c r="X22" s="39">
        <f t="shared" si="0"/>
        <v>33585969</v>
      </c>
      <c r="Y22" s="39">
        <f t="shared" si="0"/>
        <v>-701635</v>
      </c>
      <c r="Z22" s="40">
        <f>+IF(X22&lt;&gt;0,+(Y22/X22)*100,0)</f>
        <v>-2.0890717787538002</v>
      </c>
      <c r="AA22" s="37">
        <f>SUM(AA5:AA21)</f>
        <v>101300870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33695252</v>
      </c>
      <c r="D25" s="6">
        <v>0</v>
      </c>
      <c r="E25" s="7">
        <v>39056525</v>
      </c>
      <c r="F25" s="8">
        <v>39056525</v>
      </c>
      <c r="G25" s="8">
        <v>2746470</v>
      </c>
      <c r="H25" s="8">
        <v>2686485</v>
      </c>
      <c r="I25" s="8">
        <v>2667850</v>
      </c>
      <c r="J25" s="8">
        <v>8100805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8100805</v>
      </c>
      <c r="X25" s="8">
        <v>9764133</v>
      </c>
      <c r="Y25" s="8">
        <v>-1663328</v>
      </c>
      <c r="Z25" s="2">
        <v>-17.04</v>
      </c>
      <c r="AA25" s="6">
        <v>39056525</v>
      </c>
    </row>
    <row r="26" spans="1:27" ht="13.5">
      <c r="A26" s="29" t="s">
        <v>52</v>
      </c>
      <c r="B26" s="28"/>
      <c r="C26" s="6">
        <v>2992090</v>
      </c>
      <c r="D26" s="6">
        <v>0</v>
      </c>
      <c r="E26" s="7">
        <v>2944519</v>
      </c>
      <c r="F26" s="8">
        <v>2944519</v>
      </c>
      <c r="G26" s="8">
        <v>249087</v>
      </c>
      <c r="H26" s="8">
        <v>243916</v>
      </c>
      <c r="I26" s="8">
        <v>255152</v>
      </c>
      <c r="J26" s="8">
        <v>748155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748155</v>
      </c>
      <c r="X26" s="8">
        <v>736131</v>
      </c>
      <c r="Y26" s="8">
        <v>12024</v>
      </c>
      <c r="Z26" s="2">
        <v>1.63</v>
      </c>
      <c r="AA26" s="6">
        <v>2944519</v>
      </c>
    </row>
    <row r="27" spans="1:27" ht="13.5">
      <c r="A27" s="29" t="s">
        <v>53</v>
      </c>
      <c r="B27" s="28"/>
      <c r="C27" s="6">
        <v>8606162</v>
      </c>
      <c r="D27" s="6">
        <v>0</v>
      </c>
      <c r="E27" s="7">
        <v>5238063</v>
      </c>
      <c r="F27" s="8">
        <v>5238063</v>
      </c>
      <c r="G27" s="8">
        <v>436318</v>
      </c>
      <c r="H27" s="8">
        <v>436315</v>
      </c>
      <c r="I27" s="8">
        <v>436688</v>
      </c>
      <c r="J27" s="8">
        <v>1309321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1309321</v>
      </c>
      <c r="X27" s="8">
        <v>1309515</v>
      </c>
      <c r="Y27" s="8">
        <v>-194</v>
      </c>
      <c r="Z27" s="2">
        <v>-0.01</v>
      </c>
      <c r="AA27" s="6">
        <v>5238063</v>
      </c>
    </row>
    <row r="28" spans="1:27" ht="13.5">
      <c r="A28" s="29" t="s">
        <v>54</v>
      </c>
      <c r="B28" s="28"/>
      <c r="C28" s="6">
        <v>27893034</v>
      </c>
      <c r="D28" s="6">
        <v>0</v>
      </c>
      <c r="E28" s="7">
        <v>23834140</v>
      </c>
      <c r="F28" s="8">
        <v>23834140</v>
      </c>
      <c r="G28" s="8">
        <v>1986179</v>
      </c>
      <c r="H28" s="8">
        <v>1986166</v>
      </c>
      <c r="I28" s="8">
        <v>1986171</v>
      </c>
      <c r="J28" s="8">
        <v>5958516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5958516</v>
      </c>
      <c r="X28" s="8">
        <v>5958534</v>
      </c>
      <c r="Y28" s="8">
        <v>-18</v>
      </c>
      <c r="Z28" s="2">
        <v>0</v>
      </c>
      <c r="AA28" s="6">
        <v>23834140</v>
      </c>
    </row>
    <row r="29" spans="1:27" ht="13.5">
      <c r="A29" s="29" t="s">
        <v>55</v>
      </c>
      <c r="B29" s="28"/>
      <c r="C29" s="6">
        <v>465601</v>
      </c>
      <c r="D29" s="6">
        <v>0</v>
      </c>
      <c r="E29" s="7">
        <v>296000</v>
      </c>
      <c r="F29" s="8">
        <v>296000</v>
      </c>
      <c r="G29" s="8">
        <v>33624</v>
      </c>
      <c r="H29" s="8">
        <v>34231</v>
      </c>
      <c r="I29" s="8">
        <v>34417</v>
      </c>
      <c r="J29" s="8">
        <v>102272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102272</v>
      </c>
      <c r="X29" s="8">
        <v>74001</v>
      </c>
      <c r="Y29" s="8">
        <v>28271</v>
      </c>
      <c r="Z29" s="2">
        <v>38.2</v>
      </c>
      <c r="AA29" s="6">
        <v>296000</v>
      </c>
    </row>
    <row r="30" spans="1:27" ht="13.5">
      <c r="A30" s="29" t="s">
        <v>56</v>
      </c>
      <c r="B30" s="28"/>
      <c r="C30" s="6">
        <v>18410486</v>
      </c>
      <c r="D30" s="6">
        <v>0</v>
      </c>
      <c r="E30" s="7">
        <v>18670000</v>
      </c>
      <c r="F30" s="8">
        <v>18670000</v>
      </c>
      <c r="G30" s="8">
        <v>25356</v>
      </c>
      <c r="H30" s="8">
        <v>2566300</v>
      </c>
      <c r="I30" s="8">
        <v>2390446</v>
      </c>
      <c r="J30" s="8">
        <v>4982102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4982102</v>
      </c>
      <c r="X30" s="8">
        <v>7000000</v>
      </c>
      <c r="Y30" s="8">
        <v>-2017898</v>
      </c>
      <c r="Z30" s="2">
        <v>-28.83</v>
      </c>
      <c r="AA30" s="6">
        <v>18670000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4562362</v>
      </c>
      <c r="F32" s="8">
        <v>4562362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1140591</v>
      </c>
      <c r="Y32" s="8">
        <v>-1140591</v>
      </c>
      <c r="Z32" s="2">
        <v>-100</v>
      </c>
      <c r="AA32" s="6">
        <v>4562362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32688428</v>
      </c>
      <c r="D34" s="6">
        <v>0</v>
      </c>
      <c r="E34" s="7">
        <v>31427172</v>
      </c>
      <c r="F34" s="8">
        <v>31427172</v>
      </c>
      <c r="G34" s="8">
        <v>2286760</v>
      </c>
      <c r="H34" s="8">
        <v>2689057</v>
      </c>
      <c r="I34" s="8">
        <v>3585370</v>
      </c>
      <c r="J34" s="8">
        <v>8561187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8561187</v>
      </c>
      <c r="X34" s="8">
        <v>7809319</v>
      </c>
      <c r="Y34" s="8">
        <v>751868</v>
      </c>
      <c r="Z34" s="2">
        <v>9.63</v>
      </c>
      <c r="AA34" s="6">
        <v>31427172</v>
      </c>
    </row>
    <row r="35" spans="1:27" ht="13.5">
      <c r="A35" s="27" t="s">
        <v>61</v>
      </c>
      <c r="B35" s="33"/>
      <c r="C35" s="6">
        <v>28481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306</v>
      </c>
      <c r="Y35" s="8">
        <v>-306</v>
      </c>
      <c r="Z35" s="2">
        <v>-100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124779534</v>
      </c>
      <c r="D36" s="37">
        <f>SUM(D25:D35)</f>
        <v>0</v>
      </c>
      <c r="E36" s="38">
        <f t="shared" si="1"/>
        <v>126028781</v>
      </c>
      <c r="F36" s="39">
        <f t="shared" si="1"/>
        <v>126028781</v>
      </c>
      <c r="G36" s="39">
        <f t="shared" si="1"/>
        <v>7763794</v>
      </c>
      <c r="H36" s="39">
        <f t="shared" si="1"/>
        <v>10642470</v>
      </c>
      <c r="I36" s="39">
        <f t="shared" si="1"/>
        <v>11356094</v>
      </c>
      <c r="J36" s="39">
        <f t="shared" si="1"/>
        <v>29762358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29762358</v>
      </c>
      <c r="X36" s="39">
        <f t="shared" si="1"/>
        <v>33792530</v>
      </c>
      <c r="Y36" s="39">
        <f t="shared" si="1"/>
        <v>-4030172</v>
      </c>
      <c r="Z36" s="40">
        <f>+IF(X36&lt;&gt;0,+(Y36/X36)*100,0)</f>
        <v>-11.926221564351648</v>
      </c>
      <c r="AA36" s="37">
        <f>SUM(AA25:AA35)</f>
        <v>126028781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-29660307</v>
      </c>
      <c r="D38" s="50">
        <f>+D22-D36</f>
        <v>0</v>
      </c>
      <c r="E38" s="51">
        <f t="shared" si="2"/>
        <v>-24727911</v>
      </c>
      <c r="F38" s="52">
        <f t="shared" si="2"/>
        <v>-24727911</v>
      </c>
      <c r="G38" s="52">
        <f t="shared" si="2"/>
        <v>13836895</v>
      </c>
      <c r="H38" s="52">
        <f t="shared" si="2"/>
        <v>-4909975</v>
      </c>
      <c r="I38" s="52">
        <f t="shared" si="2"/>
        <v>-5804944</v>
      </c>
      <c r="J38" s="52">
        <f t="shared" si="2"/>
        <v>3121976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3121976</v>
      </c>
      <c r="X38" s="52">
        <f>IF(F22=F36,0,X22-X36)</f>
        <v>-206561</v>
      </c>
      <c r="Y38" s="52">
        <f t="shared" si="2"/>
        <v>3328537</v>
      </c>
      <c r="Z38" s="53">
        <f>+IF(X38&lt;&gt;0,+(Y38/X38)*100,0)</f>
        <v>-1611.4063158098577</v>
      </c>
      <c r="AA38" s="50">
        <f>+AA22-AA36</f>
        <v>-24727911</v>
      </c>
    </row>
    <row r="39" spans="1:27" ht="13.5">
      <c r="A39" s="27" t="s">
        <v>64</v>
      </c>
      <c r="B39" s="33"/>
      <c r="C39" s="6">
        <v>52349106</v>
      </c>
      <c r="D39" s="6">
        <v>0</v>
      </c>
      <c r="E39" s="7">
        <v>43090600</v>
      </c>
      <c r="F39" s="8">
        <v>43090600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17336023</v>
      </c>
      <c r="Y39" s="8">
        <v>-17336023</v>
      </c>
      <c r="Z39" s="2">
        <v>-100</v>
      </c>
      <c r="AA39" s="6">
        <v>43090600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22688799</v>
      </c>
      <c r="D42" s="59">
        <f>SUM(D38:D41)</f>
        <v>0</v>
      </c>
      <c r="E42" s="60">
        <f t="shared" si="3"/>
        <v>18362689</v>
      </c>
      <c r="F42" s="61">
        <f t="shared" si="3"/>
        <v>18362689</v>
      </c>
      <c r="G42" s="61">
        <f t="shared" si="3"/>
        <v>13836895</v>
      </c>
      <c r="H42" s="61">
        <f t="shared" si="3"/>
        <v>-4909975</v>
      </c>
      <c r="I42" s="61">
        <f t="shared" si="3"/>
        <v>-5804944</v>
      </c>
      <c r="J42" s="61">
        <f t="shared" si="3"/>
        <v>3121976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3121976</v>
      </c>
      <c r="X42" s="61">
        <f t="shared" si="3"/>
        <v>17129462</v>
      </c>
      <c r="Y42" s="61">
        <f t="shared" si="3"/>
        <v>-14007486</v>
      </c>
      <c r="Z42" s="62">
        <f>+IF(X42&lt;&gt;0,+(Y42/X42)*100,0)</f>
        <v>-81.77423202199813</v>
      </c>
      <c r="AA42" s="59">
        <f>SUM(AA38:AA41)</f>
        <v>18362689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22688799</v>
      </c>
      <c r="D44" s="67">
        <f>+D42-D43</f>
        <v>0</v>
      </c>
      <c r="E44" s="68">
        <f t="shared" si="4"/>
        <v>18362689</v>
      </c>
      <c r="F44" s="69">
        <f t="shared" si="4"/>
        <v>18362689</v>
      </c>
      <c r="G44" s="69">
        <f t="shared" si="4"/>
        <v>13836895</v>
      </c>
      <c r="H44" s="69">
        <f t="shared" si="4"/>
        <v>-4909975</v>
      </c>
      <c r="I44" s="69">
        <f t="shared" si="4"/>
        <v>-5804944</v>
      </c>
      <c r="J44" s="69">
        <f t="shared" si="4"/>
        <v>3121976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3121976</v>
      </c>
      <c r="X44" s="69">
        <f t="shared" si="4"/>
        <v>17129462</v>
      </c>
      <c r="Y44" s="69">
        <f t="shared" si="4"/>
        <v>-14007486</v>
      </c>
      <c r="Z44" s="70">
        <f>+IF(X44&lt;&gt;0,+(Y44/X44)*100,0)</f>
        <v>-81.77423202199813</v>
      </c>
      <c r="AA44" s="67">
        <f>+AA42-AA43</f>
        <v>18362689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22688799</v>
      </c>
      <c r="D46" s="59">
        <f>SUM(D44:D45)</f>
        <v>0</v>
      </c>
      <c r="E46" s="60">
        <f t="shared" si="5"/>
        <v>18362689</v>
      </c>
      <c r="F46" s="61">
        <f t="shared" si="5"/>
        <v>18362689</v>
      </c>
      <c r="G46" s="61">
        <f t="shared" si="5"/>
        <v>13836895</v>
      </c>
      <c r="H46" s="61">
        <f t="shared" si="5"/>
        <v>-4909975</v>
      </c>
      <c r="I46" s="61">
        <f t="shared" si="5"/>
        <v>-5804944</v>
      </c>
      <c r="J46" s="61">
        <f t="shared" si="5"/>
        <v>3121976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3121976</v>
      </c>
      <c r="X46" s="61">
        <f t="shared" si="5"/>
        <v>17129462</v>
      </c>
      <c r="Y46" s="61">
        <f t="shared" si="5"/>
        <v>-14007486</v>
      </c>
      <c r="Z46" s="62">
        <f>+IF(X46&lt;&gt;0,+(Y46/X46)*100,0)</f>
        <v>-81.77423202199813</v>
      </c>
      <c r="AA46" s="59">
        <f>SUM(AA44:AA45)</f>
        <v>18362689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22688799</v>
      </c>
      <c r="D48" s="75">
        <f>SUM(D46:D47)</f>
        <v>0</v>
      </c>
      <c r="E48" s="76">
        <f t="shared" si="6"/>
        <v>18362689</v>
      </c>
      <c r="F48" s="77">
        <f t="shared" si="6"/>
        <v>18362689</v>
      </c>
      <c r="G48" s="77">
        <f t="shared" si="6"/>
        <v>13836895</v>
      </c>
      <c r="H48" s="78">
        <f t="shared" si="6"/>
        <v>-4909975</v>
      </c>
      <c r="I48" s="78">
        <f t="shared" si="6"/>
        <v>-5804944</v>
      </c>
      <c r="J48" s="78">
        <f t="shared" si="6"/>
        <v>3121976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3121976</v>
      </c>
      <c r="X48" s="78">
        <f t="shared" si="6"/>
        <v>17129462</v>
      </c>
      <c r="Y48" s="78">
        <f t="shared" si="6"/>
        <v>-14007486</v>
      </c>
      <c r="Z48" s="79">
        <f>+IF(X48&lt;&gt;0,+(Y48/X48)*100,0)</f>
        <v>-81.77423202199813</v>
      </c>
      <c r="AA48" s="80">
        <f>SUM(AA46:AA47)</f>
        <v>18362689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20917831</v>
      </c>
      <c r="D5" s="6">
        <v>0</v>
      </c>
      <c r="E5" s="7">
        <v>23784540</v>
      </c>
      <c r="F5" s="8">
        <v>23784540</v>
      </c>
      <c r="G5" s="8">
        <v>10495742</v>
      </c>
      <c r="H5" s="8">
        <v>1054603</v>
      </c>
      <c r="I5" s="8">
        <v>1054603</v>
      </c>
      <c r="J5" s="8">
        <v>12604948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12604948</v>
      </c>
      <c r="X5" s="8">
        <v>13950000</v>
      </c>
      <c r="Y5" s="8">
        <v>-1345052</v>
      </c>
      <c r="Z5" s="2">
        <v>-9.64</v>
      </c>
      <c r="AA5" s="6">
        <v>23784540</v>
      </c>
    </row>
    <row r="6" spans="1:27" ht="13.5">
      <c r="A6" s="27" t="s">
        <v>33</v>
      </c>
      <c r="B6" s="28"/>
      <c r="C6" s="6">
        <v>149924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56487600</v>
      </c>
      <c r="D7" s="6">
        <v>0</v>
      </c>
      <c r="E7" s="7">
        <v>53613903</v>
      </c>
      <c r="F7" s="8">
        <v>53613903</v>
      </c>
      <c r="G7" s="8">
        <v>3946700</v>
      </c>
      <c r="H7" s="8">
        <v>4114017</v>
      </c>
      <c r="I7" s="8">
        <v>3825361</v>
      </c>
      <c r="J7" s="8">
        <v>11886078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11886078</v>
      </c>
      <c r="X7" s="8">
        <v>16815000</v>
      </c>
      <c r="Y7" s="8">
        <v>-4928922</v>
      </c>
      <c r="Z7" s="2">
        <v>-29.31</v>
      </c>
      <c r="AA7" s="6">
        <v>53613903</v>
      </c>
    </row>
    <row r="8" spans="1:27" ht="13.5">
      <c r="A8" s="29" t="s">
        <v>35</v>
      </c>
      <c r="B8" s="28"/>
      <c r="C8" s="6">
        <v>18745519</v>
      </c>
      <c r="D8" s="6">
        <v>0</v>
      </c>
      <c r="E8" s="7">
        <v>24575065</v>
      </c>
      <c r="F8" s="8">
        <v>24575065</v>
      </c>
      <c r="G8" s="8">
        <v>1674663</v>
      </c>
      <c r="H8" s="8">
        <v>1799651</v>
      </c>
      <c r="I8" s="8">
        <v>1707330</v>
      </c>
      <c r="J8" s="8">
        <v>5181644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5181644</v>
      </c>
      <c r="X8" s="8">
        <v>4751000</v>
      </c>
      <c r="Y8" s="8">
        <v>430644</v>
      </c>
      <c r="Z8" s="2">
        <v>9.06</v>
      </c>
      <c r="AA8" s="6">
        <v>24575065</v>
      </c>
    </row>
    <row r="9" spans="1:27" ht="13.5">
      <c r="A9" s="29" t="s">
        <v>36</v>
      </c>
      <c r="B9" s="28"/>
      <c r="C9" s="6">
        <v>10301577</v>
      </c>
      <c r="D9" s="6">
        <v>0</v>
      </c>
      <c r="E9" s="7">
        <v>13906439</v>
      </c>
      <c r="F9" s="8">
        <v>13906439</v>
      </c>
      <c r="G9" s="8">
        <v>1194037</v>
      </c>
      <c r="H9" s="8">
        <v>1191795</v>
      </c>
      <c r="I9" s="8">
        <v>1190638</v>
      </c>
      <c r="J9" s="8">
        <v>3576470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3576470</v>
      </c>
      <c r="X9" s="8">
        <v>3476610</v>
      </c>
      <c r="Y9" s="8">
        <v>99860</v>
      </c>
      <c r="Z9" s="2">
        <v>2.87</v>
      </c>
      <c r="AA9" s="6">
        <v>13906439</v>
      </c>
    </row>
    <row r="10" spans="1:27" ht="13.5">
      <c r="A10" s="29" t="s">
        <v>37</v>
      </c>
      <c r="B10" s="28"/>
      <c r="C10" s="6">
        <v>5705360</v>
      </c>
      <c r="D10" s="6">
        <v>0</v>
      </c>
      <c r="E10" s="7">
        <v>8347396</v>
      </c>
      <c r="F10" s="30">
        <v>8347396</v>
      </c>
      <c r="G10" s="30">
        <v>686378</v>
      </c>
      <c r="H10" s="30">
        <v>686207</v>
      </c>
      <c r="I10" s="30">
        <v>687067</v>
      </c>
      <c r="J10" s="30">
        <v>2059652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2059652</v>
      </c>
      <c r="X10" s="30">
        <v>2066049</v>
      </c>
      <c r="Y10" s="30">
        <v>-6397</v>
      </c>
      <c r="Z10" s="31">
        <v>-0.31</v>
      </c>
      <c r="AA10" s="32">
        <v>8347396</v>
      </c>
    </row>
    <row r="11" spans="1:27" ht="13.5">
      <c r="A11" s="29" t="s">
        <v>38</v>
      </c>
      <c r="B11" s="33"/>
      <c r="C11" s="6">
        <v>414760</v>
      </c>
      <c r="D11" s="6">
        <v>0</v>
      </c>
      <c r="E11" s="7">
        <v>69100</v>
      </c>
      <c r="F11" s="8">
        <v>69100</v>
      </c>
      <c r="G11" s="8">
        <v>32649</v>
      </c>
      <c r="H11" s="8">
        <v>35626</v>
      </c>
      <c r="I11" s="8">
        <v>37666</v>
      </c>
      <c r="J11" s="8">
        <v>105941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105941</v>
      </c>
      <c r="X11" s="8">
        <v>15876</v>
      </c>
      <c r="Y11" s="8">
        <v>90065</v>
      </c>
      <c r="Z11" s="2">
        <v>567.3</v>
      </c>
      <c r="AA11" s="6">
        <v>69100</v>
      </c>
    </row>
    <row r="12" spans="1:27" ht="13.5">
      <c r="A12" s="29" t="s">
        <v>39</v>
      </c>
      <c r="B12" s="33"/>
      <c r="C12" s="6">
        <v>721563</v>
      </c>
      <c r="D12" s="6">
        <v>0</v>
      </c>
      <c r="E12" s="7">
        <v>755229</v>
      </c>
      <c r="F12" s="8">
        <v>755229</v>
      </c>
      <c r="G12" s="8">
        <v>58794</v>
      </c>
      <c r="H12" s="8">
        <v>59132</v>
      </c>
      <c r="I12" s="8">
        <v>66852</v>
      </c>
      <c r="J12" s="8">
        <v>184778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184778</v>
      </c>
      <c r="X12" s="8">
        <v>204100</v>
      </c>
      <c r="Y12" s="8">
        <v>-19322</v>
      </c>
      <c r="Z12" s="2">
        <v>-9.47</v>
      </c>
      <c r="AA12" s="6">
        <v>755229</v>
      </c>
    </row>
    <row r="13" spans="1:27" ht="13.5">
      <c r="A13" s="27" t="s">
        <v>40</v>
      </c>
      <c r="B13" s="33"/>
      <c r="C13" s="6">
        <v>1030475</v>
      </c>
      <c r="D13" s="6">
        <v>0</v>
      </c>
      <c r="E13" s="7">
        <v>940000</v>
      </c>
      <c r="F13" s="8">
        <v>940000</v>
      </c>
      <c r="G13" s="8">
        <v>17929</v>
      </c>
      <c r="H13" s="8">
        <v>19777</v>
      </c>
      <c r="I13" s="8">
        <v>0</v>
      </c>
      <c r="J13" s="8">
        <v>37706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37706</v>
      </c>
      <c r="X13" s="8">
        <v>250879</v>
      </c>
      <c r="Y13" s="8">
        <v>-213173</v>
      </c>
      <c r="Z13" s="2">
        <v>-84.97</v>
      </c>
      <c r="AA13" s="6">
        <v>940000</v>
      </c>
    </row>
    <row r="14" spans="1:27" ht="13.5">
      <c r="A14" s="27" t="s">
        <v>41</v>
      </c>
      <c r="B14" s="33"/>
      <c r="C14" s="6">
        <v>625352</v>
      </c>
      <c r="D14" s="6">
        <v>0</v>
      </c>
      <c r="E14" s="7">
        <v>819350</v>
      </c>
      <c r="F14" s="8">
        <v>819350</v>
      </c>
      <c r="G14" s="8">
        <v>72495</v>
      </c>
      <c r="H14" s="8">
        <v>75783</v>
      </c>
      <c r="I14" s="8">
        <v>80203</v>
      </c>
      <c r="J14" s="8">
        <v>228481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228481</v>
      </c>
      <c r="X14" s="8">
        <v>205000</v>
      </c>
      <c r="Y14" s="8">
        <v>23481</v>
      </c>
      <c r="Z14" s="2">
        <v>11.45</v>
      </c>
      <c r="AA14" s="6">
        <v>819350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24425055</v>
      </c>
      <c r="D16" s="6">
        <v>0</v>
      </c>
      <c r="E16" s="7">
        <v>6623680</v>
      </c>
      <c r="F16" s="8">
        <v>6623680</v>
      </c>
      <c r="G16" s="8">
        <v>25090</v>
      </c>
      <c r="H16" s="8">
        <v>41379</v>
      </c>
      <c r="I16" s="8">
        <v>28131</v>
      </c>
      <c r="J16" s="8">
        <v>94600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94600</v>
      </c>
      <c r="X16" s="8">
        <v>1465500</v>
      </c>
      <c r="Y16" s="8">
        <v>-1370900</v>
      </c>
      <c r="Z16" s="2">
        <v>-93.54</v>
      </c>
      <c r="AA16" s="6">
        <v>6623680</v>
      </c>
    </row>
    <row r="17" spans="1:27" ht="13.5">
      <c r="A17" s="27" t="s">
        <v>44</v>
      </c>
      <c r="B17" s="33"/>
      <c r="C17" s="6">
        <v>1304582</v>
      </c>
      <c r="D17" s="6">
        <v>0</v>
      </c>
      <c r="E17" s="7">
        <v>1874316</v>
      </c>
      <c r="F17" s="8">
        <v>1874316</v>
      </c>
      <c r="G17" s="8">
        <v>47550</v>
      </c>
      <c r="H17" s="8">
        <v>27466</v>
      </c>
      <c r="I17" s="8">
        <v>20261</v>
      </c>
      <c r="J17" s="8">
        <v>95277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95277</v>
      </c>
      <c r="X17" s="8">
        <v>259500</v>
      </c>
      <c r="Y17" s="8">
        <v>-164223</v>
      </c>
      <c r="Z17" s="2">
        <v>-63.28</v>
      </c>
      <c r="AA17" s="6">
        <v>1874316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45454831</v>
      </c>
      <c r="D19" s="6">
        <v>0</v>
      </c>
      <c r="E19" s="7">
        <v>39633000</v>
      </c>
      <c r="F19" s="8">
        <v>39633000</v>
      </c>
      <c r="G19" s="8">
        <v>348967</v>
      </c>
      <c r="H19" s="8">
        <v>15460519</v>
      </c>
      <c r="I19" s="8">
        <v>127112</v>
      </c>
      <c r="J19" s="8">
        <v>15936598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15936598</v>
      </c>
      <c r="X19" s="8">
        <v>17234000</v>
      </c>
      <c r="Y19" s="8">
        <v>-1297402</v>
      </c>
      <c r="Z19" s="2">
        <v>-7.53</v>
      </c>
      <c r="AA19" s="6">
        <v>39633000</v>
      </c>
    </row>
    <row r="20" spans="1:27" ht="13.5">
      <c r="A20" s="27" t="s">
        <v>47</v>
      </c>
      <c r="B20" s="33"/>
      <c r="C20" s="6">
        <v>2978736</v>
      </c>
      <c r="D20" s="6">
        <v>0</v>
      </c>
      <c r="E20" s="7">
        <v>25130879</v>
      </c>
      <c r="F20" s="30">
        <v>25130879</v>
      </c>
      <c r="G20" s="30">
        <v>1902217</v>
      </c>
      <c r="H20" s="30">
        <v>1672434</v>
      </c>
      <c r="I20" s="30">
        <v>1498592</v>
      </c>
      <c r="J20" s="30">
        <v>5073243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5073243</v>
      </c>
      <c r="X20" s="30">
        <v>4748748</v>
      </c>
      <c r="Y20" s="30">
        <v>324495</v>
      </c>
      <c r="Z20" s="31">
        <v>6.83</v>
      </c>
      <c r="AA20" s="32">
        <v>25130879</v>
      </c>
    </row>
    <row r="21" spans="1:27" ht="13.5">
      <c r="A21" s="27" t="s">
        <v>48</v>
      </c>
      <c r="B21" s="33"/>
      <c r="C21" s="6">
        <v>164093</v>
      </c>
      <c r="D21" s="6">
        <v>0</v>
      </c>
      <c r="E21" s="7">
        <v>120000</v>
      </c>
      <c r="F21" s="8">
        <v>120000</v>
      </c>
      <c r="G21" s="8">
        <v>2575</v>
      </c>
      <c r="H21" s="8">
        <v>7481</v>
      </c>
      <c r="I21" s="34">
        <v>1035182</v>
      </c>
      <c r="J21" s="8">
        <v>1045238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1045238</v>
      </c>
      <c r="X21" s="8">
        <v>30000</v>
      </c>
      <c r="Y21" s="8">
        <v>1015238</v>
      </c>
      <c r="Z21" s="2">
        <v>3384.13</v>
      </c>
      <c r="AA21" s="6">
        <v>120000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189427258</v>
      </c>
      <c r="D22" s="37">
        <f>SUM(D5:D21)</f>
        <v>0</v>
      </c>
      <c r="E22" s="38">
        <f t="shared" si="0"/>
        <v>200192897</v>
      </c>
      <c r="F22" s="39">
        <f t="shared" si="0"/>
        <v>200192897</v>
      </c>
      <c r="G22" s="39">
        <f t="shared" si="0"/>
        <v>20505786</v>
      </c>
      <c r="H22" s="39">
        <f t="shared" si="0"/>
        <v>26245870</v>
      </c>
      <c r="I22" s="39">
        <f t="shared" si="0"/>
        <v>11358998</v>
      </c>
      <c r="J22" s="39">
        <f t="shared" si="0"/>
        <v>58110654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58110654</v>
      </c>
      <c r="X22" s="39">
        <f t="shared" si="0"/>
        <v>65472262</v>
      </c>
      <c r="Y22" s="39">
        <f t="shared" si="0"/>
        <v>-7361608</v>
      </c>
      <c r="Z22" s="40">
        <f>+IF(X22&lt;&gt;0,+(Y22/X22)*100,0)</f>
        <v>-11.243857742382568</v>
      </c>
      <c r="AA22" s="37">
        <f>SUM(AA5:AA21)</f>
        <v>200192897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59893633</v>
      </c>
      <c r="D25" s="6">
        <v>0</v>
      </c>
      <c r="E25" s="7">
        <v>62979514</v>
      </c>
      <c r="F25" s="8">
        <v>62979514</v>
      </c>
      <c r="G25" s="8">
        <v>4977018</v>
      </c>
      <c r="H25" s="8">
        <v>4936831</v>
      </c>
      <c r="I25" s="8">
        <v>5037604</v>
      </c>
      <c r="J25" s="8">
        <v>14951453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14951453</v>
      </c>
      <c r="X25" s="8">
        <v>15389100</v>
      </c>
      <c r="Y25" s="8">
        <v>-437647</v>
      </c>
      <c r="Z25" s="2">
        <v>-2.84</v>
      </c>
      <c r="AA25" s="6">
        <v>62979514</v>
      </c>
    </row>
    <row r="26" spans="1:27" ht="13.5">
      <c r="A26" s="29" t="s">
        <v>52</v>
      </c>
      <c r="B26" s="28"/>
      <c r="C26" s="6">
        <v>4157184</v>
      </c>
      <c r="D26" s="6">
        <v>0</v>
      </c>
      <c r="E26" s="7">
        <v>4308243</v>
      </c>
      <c r="F26" s="8">
        <v>4308243</v>
      </c>
      <c r="G26" s="8">
        <v>319143</v>
      </c>
      <c r="H26" s="8">
        <v>325227</v>
      </c>
      <c r="I26" s="8">
        <v>325227</v>
      </c>
      <c r="J26" s="8">
        <v>969597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969597</v>
      </c>
      <c r="X26" s="8">
        <v>1077060</v>
      </c>
      <c r="Y26" s="8">
        <v>-107463</v>
      </c>
      <c r="Z26" s="2">
        <v>-9.98</v>
      </c>
      <c r="AA26" s="6">
        <v>4308243</v>
      </c>
    </row>
    <row r="27" spans="1:27" ht="13.5">
      <c r="A27" s="29" t="s">
        <v>53</v>
      </c>
      <c r="B27" s="28"/>
      <c r="C27" s="6">
        <v>33529644</v>
      </c>
      <c r="D27" s="6">
        <v>0</v>
      </c>
      <c r="E27" s="7">
        <v>10826537</v>
      </c>
      <c r="F27" s="8">
        <v>10826537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10826537</v>
      </c>
    </row>
    <row r="28" spans="1:27" ht="13.5">
      <c r="A28" s="29" t="s">
        <v>54</v>
      </c>
      <c r="B28" s="28"/>
      <c r="C28" s="6">
        <v>67643995</v>
      </c>
      <c r="D28" s="6">
        <v>0</v>
      </c>
      <c r="E28" s="7">
        <v>8680580</v>
      </c>
      <c r="F28" s="8">
        <v>8680580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8680580</v>
      </c>
    </row>
    <row r="29" spans="1:27" ht="13.5">
      <c r="A29" s="29" t="s">
        <v>55</v>
      </c>
      <c r="B29" s="28"/>
      <c r="C29" s="6">
        <v>855123</v>
      </c>
      <c r="D29" s="6">
        <v>0</v>
      </c>
      <c r="E29" s="7">
        <v>1700309</v>
      </c>
      <c r="F29" s="8">
        <v>1700309</v>
      </c>
      <c r="G29" s="8">
        <v>34054</v>
      </c>
      <c r="H29" s="8">
        <v>32618</v>
      </c>
      <c r="I29" s="8">
        <v>161518</v>
      </c>
      <c r="J29" s="8">
        <v>228190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228190</v>
      </c>
      <c r="X29" s="8">
        <v>514633</v>
      </c>
      <c r="Y29" s="8">
        <v>-286443</v>
      </c>
      <c r="Z29" s="2">
        <v>-55.66</v>
      </c>
      <c r="AA29" s="6">
        <v>1700309</v>
      </c>
    </row>
    <row r="30" spans="1:27" ht="13.5">
      <c r="A30" s="29" t="s">
        <v>56</v>
      </c>
      <c r="B30" s="28"/>
      <c r="C30" s="6">
        <v>43535580</v>
      </c>
      <c r="D30" s="6">
        <v>0</v>
      </c>
      <c r="E30" s="7">
        <v>47529004</v>
      </c>
      <c r="F30" s="8">
        <v>47529004</v>
      </c>
      <c r="G30" s="8">
        <v>6291715</v>
      </c>
      <c r="H30" s="8">
        <v>3150502</v>
      </c>
      <c r="I30" s="8">
        <v>4295836</v>
      </c>
      <c r="J30" s="8">
        <v>13738053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13738053</v>
      </c>
      <c r="X30" s="8">
        <v>17340000</v>
      </c>
      <c r="Y30" s="8">
        <v>-3601947</v>
      </c>
      <c r="Z30" s="2">
        <v>-20.77</v>
      </c>
      <c r="AA30" s="6">
        <v>47529004</v>
      </c>
    </row>
    <row r="31" spans="1:27" ht="13.5">
      <c r="A31" s="29" t="s">
        <v>57</v>
      </c>
      <c r="B31" s="28"/>
      <c r="C31" s="6">
        <v>5587721</v>
      </c>
      <c r="D31" s="6">
        <v>0</v>
      </c>
      <c r="E31" s="7">
        <v>8350214</v>
      </c>
      <c r="F31" s="8">
        <v>8350214</v>
      </c>
      <c r="G31" s="8">
        <v>203874</v>
      </c>
      <c r="H31" s="8">
        <v>697242</v>
      </c>
      <c r="I31" s="8">
        <v>99713</v>
      </c>
      <c r="J31" s="8">
        <v>1000829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1000829</v>
      </c>
      <c r="X31" s="8">
        <v>1866800</v>
      </c>
      <c r="Y31" s="8">
        <v>-865971</v>
      </c>
      <c r="Z31" s="2">
        <v>-46.39</v>
      </c>
      <c r="AA31" s="6">
        <v>8350214</v>
      </c>
    </row>
    <row r="32" spans="1:27" ht="13.5">
      <c r="A32" s="29" t="s">
        <v>58</v>
      </c>
      <c r="B32" s="28"/>
      <c r="C32" s="6">
        <v>6985177</v>
      </c>
      <c r="D32" s="6">
        <v>0</v>
      </c>
      <c r="E32" s="7">
        <v>8830182</v>
      </c>
      <c r="F32" s="8">
        <v>8830182</v>
      </c>
      <c r="G32" s="8">
        <v>596496</v>
      </c>
      <c r="H32" s="8">
        <v>338467</v>
      </c>
      <c r="I32" s="8">
        <v>511935</v>
      </c>
      <c r="J32" s="8">
        <v>1446898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1446898</v>
      </c>
      <c r="X32" s="8">
        <v>1873000</v>
      </c>
      <c r="Y32" s="8">
        <v>-426102</v>
      </c>
      <c r="Z32" s="2">
        <v>-22.75</v>
      </c>
      <c r="AA32" s="6">
        <v>8830182</v>
      </c>
    </row>
    <row r="33" spans="1:27" ht="13.5">
      <c r="A33" s="29" t="s">
        <v>59</v>
      </c>
      <c r="B33" s="28"/>
      <c r="C33" s="6">
        <v>207800</v>
      </c>
      <c r="D33" s="6">
        <v>0</v>
      </c>
      <c r="E33" s="7">
        <v>13669128</v>
      </c>
      <c r="F33" s="8">
        <v>13669128</v>
      </c>
      <c r="G33" s="8">
        <v>1462837</v>
      </c>
      <c r="H33" s="8">
        <v>903984</v>
      </c>
      <c r="I33" s="8">
        <v>533861</v>
      </c>
      <c r="J33" s="8">
        <v>2900682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2900682</v>
      </c>
      <c r="X33" s="8">
        <v>3876200</v>
      </c>
      <c r="Y33" s="8">
        <v>-975518</v>
      </c>
      <c r="Z33" s="2">
        <v>-25.17</v>
      </c>
      <c r="AA33" s="6">
        <v>13669128</v>
      </c>
    </row>
    <row r="34" spans="1:27" ht="13.5">
      <c r="A34" s="29" t="s">
        <v>60</v>
      </c>
      <c r="B34" s="28"/>
      <c r="C34" s="6">
        <v>46323271</v>
      </c>
      <c r="D34" s="6">
        <v>0</v>
      </c>
      <c r="E34" s="7">
        <v>34793481</v>
      </c>
      <c r="F34" s="8">
        <v>34793481</v>
      </c>
      <c r="G34" s="8">
        <v>2209260</v>
      </c>
      <c r="H34" s="8">
        <v>4901404</v>
      </c>
      <c r="I34" s="8">
        <v>2129789</v>
      </c>
      <c r="J34" s="8">
        <v>9240453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9240453</v>
      </c>
      <c r="X34" s="8">
        <v>8246715</v>
      </c>
      <c r="Y34" s="8">
        <v>993738</v>
      </c>
      <c r="Z34" s="2">
        <v>12.05</v>
      </c>
      <c r="AA34" s="6">
        <v>34793481</v>
      </c>
    </row>
    <row r="35" spans="1:27" ht="13.5">
      <c r="A35" s="27" t="s">
        <v>61</v>
      </c>
      <c r="B35" s="33"/>
      <c r="C35" s="6">
        <v>203456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268922584</v>
      </c>
      <c r="D36" s="37">
        <f>SUM(D25:D35)</f>
        <v>0</v>
      </c>
      <c r="E36" s="38">
        <f t="shared" si="1"/>
        <v>201667192</v>
      </c>
      <c r="F36" s="39">
        <f t="shared" si="1"/>
        <v>201667192</v>
      </c>
      <c r="G36" s="39">
        <f t="shared" si="1"/>
        <v>16094397</v>
      </c>
      <c r="H36" s="39">
        <f t="shared" si="1"/>
        <v>15286275</v>
      </c>
      <c r="I36" s="39">
        <f t="shared" si="1"/>
        <v>13095483</v>
      </c>
      <c r="J36" s="39">
        <f t="shared" si="1"/>
        <v>44476155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44476155</v>
      </c>
      <c r="X36" s="39">
        <f t="shared" si="1"/>
        <v>50183508</v>
      </c>
      <c r="Y36" s="39">
        <f t="shared" si="1"/>
        <v>-5707353</v>
      </c>
      <c r="Z36" s="40">
        <f>+IF(X36&lt;&gt;0,+(Y36/X36)*100,0)</f>
        <v>-11.372965397317381</v>
      </c>
      <c r="AA36" s="37">
        <f>SUM(AA25:AA35)</f>
        <v>201667192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-79495326</v>
      </c>
      <c r="D38" s="50">
        <f>+D22-D36</f>
        <v>0</v>
      </c>
      <c r="E38" s="51">
        <f t="shared" si="2"/>
        <v>-1474295</v>
      </c>
      <c r="F38" s="52">
        <f t="shared" si="2"/>
        <v>-1474295</v>
      </c>
      <c r="G38" s="52">
        <f t="shared" si="2"/>
        <v>4411389</v>
      </c>
      <c r="H38" s="52">
        <f t="shared" si="2"/>
        <v>10959595</v>
      </c>
      <c r="I38" s="52">
        <f t="shared" si="2"/>
        <v>-1736485</v>
      </c>
      <c r="J38" s="52">
        <f t="shared" si="2"/>
        <v>13634499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13634499</v>
      </c>
      <c r="X38" s="52">
        <f>IF(F22=F36,0,X22-X36)</f>
        <v>15288754</v>
      </c>
      <c r="Y38" s="52">
        <f t="shared" si="2"/>
        <v>-1654255</v>
      </c>
      <c r="Z38" s="53">
        <f>+IF(X38&lt;&gt;0,+(Y38/X38)*100,0)</f>
        <v>-10.820077293414492</v>
      </c>
      <c r="AA38" s="50">
        <f>+AA22-AA36</f>
        <v>-1474295</v>
      </c>
    </row>
    <row r="39" spans="1:27" ht="13.5">
      <c r="A39" s="27" t="s">
        <v>64</v>
      </c>
      <c r="B39" s="33"/>
      <c r="C39" s="6">
        <v>13101844</v>
      </c>
      <c r="D39" s="6">
        <v>0</v>
      </c>
      <c r="E39" s="7">
        <v>29248000</v>
      </c>
      <c r="F39" s="8">
        <v>29248000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5232000</v>
      </c>
      <c r="Y39" s="8">
        <v>-5232000</v>
      </c>
      <c r="Z39" s="2">
        <v>-100</v>
      </c>
      <c r="AA39" s="6">
        <v>29248000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-66393482</v>
      </c>
      <c r="D42" s="59">
        <f>SUM(D38:D41)</f>
        <v>0</v>
      </c>
      <c r="E42" s="60">
        <f t="shared" si="3"/>
        <v>27773705</v>
      </c>
      <c r="F42" s="61">
        <f t="shared" si="3"/>
        <v>27773705</v>
      </c>
      <c r="G42" s="61">
        <f t="shared" si="3"/>
        <v>4411389</v>
      </c>
      <c r="H42" s="61">
        <f t="shared" si="3"/>
        <v>10959595</v>
      </c>
      <c r="I42" s="61">
        <f t="shared" si="3"/>
        <v>-1736485</v>
      </c>
      <c r="J42" s="61">
        <f t="shared" si="3"/>
        <v>13634499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13634499</v>
      </c>
      <c r="X42" s="61">
        <f t="shared" si="3"/>
        <v>20520754</v>
      </c>
      <c r="Y42" s="61">
        <f t="shared" si="3"/>
        <v>-6886255</v>
      </c>
      <c r="Z42" s="62">
        <f>+IF(X42&lt;&gt;0,+(Y42/X42)*100,0)</f>
        <v>-33.55751450458399</v>
      </c>
      <c r="AA42" s="59">
        <f>SUM(AA38:AA41)</f>
        <v>27773705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-66393482</v>
      </c>
      <c r="D44" s="67">
        <f>+D42-D43</f>
        <v>0</v>
      </c>
      <c r="E44" s="68">
        <f t="shared" si="4"/>
        <v>27773705</v>
      </c>
      <c r="F44" s="69">
        <f t="shared" si="4"/>
        <v>27773705</v>
      </c>
      <c r="G44" s="69">
        <f t="shared" si="4"/>
        <v>4411389</v>
      </c>
      <c r="H44" s="69">
        <f t="shared" si="4"/>
        <v>10959595</v>
      </c>
      <c r="I44" s="69">
        <f t="shared" si="4"/>
        <v>-1736485</v>
      </c>
      <c r="J44" s="69">
        <f t="shared" si="4"/>
        <v>13634499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13634499</v>
      </c>
      <c r="X44" s="69">
        <f t="shared" si="4"/>
        <v>20520754</v>
      </c>
      <c r="Y44" s="69">
        <f t="shared" si="4"/>
        <v>-6886255</v>
      </c>
      <c r="Z44" s="70">
        <f>+IF(X44&lt;&gt;0,+(Y44/X44)*100,0)</f>
        <v>-33.55751450458399</v>
      </c>
      <c r="AA44" s="67">
        <f>+AA42-AA43</f>
        <v>27773705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-66393482</v>
      </c>
      <c r="D46" s="59">
        <f>SUM(D44:D45)</f>
        <v>0</v>
      </c>
      <c r="E46" s="60">
        <f t="shared" si="5"/>
        <v>27773705</v>
      </c>
      <c r="F46" s="61">
        <f t="shared" si="5"/>
        <v>27773705</v>
      </c>
      <c r="G46" s="61">
        <f t="shared" si="5"/>
        <v>4411389</v>
      </c>
      <c r="H46" s="61">
        <f t="shared" si="5"/>
        <v>10959595</v>
      </c>
      <c r="I46" s="61">
        <f t="shared" si="5"/>
        <v>-1736485</v>
      </c>
      <c r="J46" s="61">
        <f t="shared" si="5"/>
        <v>13634499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13634499</v>
      </c>
      <c r="X46" s="61">
        <f t="shared" si="5"/>
        <v>20520754</v>
      </c>
      <c r="Y46" s="61">
        <f t="shared" si="5"/>
        <v>-6886255</v>
      </c>
      <c r="Z46" s="62">
        <f>+IF(X46&lt;&gt;0,+(Y46/X46)*100,0)</f>
        <v>-33.55751450458399</v>
      </c>
      <c r="AA46" s="59">
        <f>SUM(AA44:AA45)</f>
        <v>27773705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-66393482</v>
      </c>
      <c r="D48" s="75">
        <f>SUM(D46:D47)</f>
        <v>0</v>
      </c>
      <c r="E48" s="76">
        <f t="shared" si="6"/>
        <v>27773705</v>
      </c>
      <c r="F48" s="77">
        <f t="shared" si="6"/>
        <v>27773705</v>
      </c>
      <c r="G48" s="77">
        <f t="shared" si="6"/>
        <v>4411389</v>
      </c>
      <c r="H48" s="78">
        <f t="shared" si="6"/>
        <v>10959595</v>
      </c>
      <c r="I48" s="78">
        <f t="shared" si="6"/>
        <v>-1736485</v>
      </c>
      <c r="J48" s="78">
        <f t="shared" si="6"/>
        <v>13634499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13634499</v>
      </c>
      <c r="X48" s="78">
        <f t="shared" si="6"/>
        <v>20520754</v>
      </c>
      <c r="Y48" s="78">
        <f t="shared" si="6"/>
        <v>-6886255</v>
      </c>
      <c r="Z48" s="79">
        <f>+IF(X48&lt;&gt;0,+(Y48/X48)*100,0)</f>
        <v>-33.55751450458399</v>
      </c>
      <c r="AA48" s="80">
        <f>SUM(AA46:AA47)</f>
        <v>27773705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4237388</v>
      </c>
      <c r="D5" s="6">
        <v>0</v>
      </c>
      <c r="E5" s="7">
        <v>4141323</v>
      </c>
      <c r="F5" s="8">
        <v>4141323</v>
      </c>
      <c r="G5" s="8">
        <v>4281382</v>
      </c>
      <c r="H5" s="8">
        <v>-114443</v>
      </c>
      <c r="I5" s="8">
        <v>0</v>
      </c>
      <c r="J5" s="8">
        <v>4166939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4166939</v>
      </c>
      <c r="X5" s="8">
        <v>4141323</v>
      </c>
      <c r="Y5" s="8">
        <v>25616</v>
      </c>
      <c r="Z5" s="2">
        <v>0.62</v>
      </c>
      <c r="AA5" s="6">
        <v>4141323</v>
      </c>
    </row>
    <row r="6" spans="1:27" ht="13.5">
      <c r="A6" s="27" t="s">
        <v>33</v>
      </c>
      <c r="B6" s="28"/>
      <c r="C6" s="6">
        <v>186851</v>
      </c>
      <c r="D6" s="6">
        <v>0</v>
      </c>
      <c r="E6" s="7">
        <v>190000</v>
      </c>
      <c r="F6" s="8">
        <v>190000</v>
      </c>
      <c r="G6" s="8">
        <v>16596</v>
      </c>
      <c r="H6" s="8">
        <v>16638</v>
      </c>
      <c r="I6" s="8">
        <v>13301</v>
      </c>
      <c r="J6" s="8">
        <v>46535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46535</v>
      </c>
      <c r="X6" s="8">
        <v>38505</v>
      </c>
      <c r="Y6" s="8">
        <v>8030</v>
      </c>
      <c r="Z6" s="2">
        <v>20.85</v>
      </c>
      <c r="AA6" s="6">
        <v>190000</v>
      </c>
    </row>
    <row r="7" spans="1:27" ht="13.5">
      <c r="A7" s="29" t="s">
        <v>34</v>
      </c>
      <c r="B7" s="28"/>
      <c r="C7" s="6">
        <v>7610710</v>
      </c>
      <c r="D7" s="6">
        <v>0</v>
      </c>
      <c r="E7" s="7">
        <v>7980926</v>
      </c>
      <c r="F7" s="8">
        <v>7980926</v>
      </c>
      <c r="G7" s="8">
        <v>653096</v>
      </c>
      <c r="H7" s="8">
        <v>704662</v>
      </c>
      <c r="I7" s="8">
        <v>649328</v>
      </c>
      <c r="J7" s="8">
        <v>2007086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2007086</v>
      </c>
      <c r="X7" s="8">
        <v>2096401</v>
      </c>
      <c r="Y7" s="8">
        <v>-89315</v>
      </c>
      <c r="Z7" s="2">
        <v>-4.26</v>
      </c>
      <c r="AA7" s="6">
        <v>7980926</v>
      </c>
    </row>
    <row r="8" spans="1:27" ht="13.5">
      <c r="A8" s="29" t="s">
        <v>35</v>
      </c>
      <c r="B8" s="28"/>
      <c r="C8" s="6">
        <v>3872495</v>
      </c>
      <c r="D8" s="6">
        <v>0</v>
      </c>
      <c r="E8" s="7">
        <v>4137237</v>
      </c>
      <c r="F8" s="8">
        <v>4137237</v>
      </c>
      <c r="G8" s="8">
        <v>327329</v>
      </c>
      <c r="H8" s="8">
        <v>334458</v>
      </c>
      <c r="I8" s="8">
        <v>390656</v>
      </c>
      <c r="J8" s="8">
        <v>1052443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1052443</v>
      </c>
      <c r="X8" s="8">
        <v>1086754</v>
      </c>
      <c r="Y8" s="8">
        <v>-34311</v>
      </c>
      <c r="Z8" s="2">
        <v>-3.16</v>
      </c>
      <c r="AA8" s="6">
        <v>4137237</v>
      </c>
    </row>
    <row r="9" spans="1:27" ht="13.5">
      <c r="A9" s="29" t="s">
        <v>36</v>
      </c>
      <c r="B9" s="28"/>
      <c r="C9" s="6">
        <v>2396121</v>
      </c>
      <c r="D9" s="6">
        <v>0</v>
      </c>
      <c r="E9" s="7">
        <v>2478859</v>
      </c>
      <c r="F9" s="8">
        <v>2478859</v>
      </c>
      <c r="G9" s="8">
        <v>206964</v>
      </c>
      <c r="H9" s="8">
        <v>218555</v>
      </c>
      <c r="I9" s="8">
        <v>217377</v>
      </c>
      <c r="J9" s="8">
        <v>642896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642896</v>
      </c>
      <c r="X9" s="8">
        <v>651136</v>
      </c>
      <c r="Y9" s="8">
        <v>-8240</v>
      </c>
      <c r="Z9" s="2">
        <v>-1.27</v>
      </c>
      <c r="AA9" s="6">
        <v>2478859</v>
      </c>
    </row>
    <row r="10" spans="1:27" ht="13.5">
      <c r="A10" s="29" t="s">
        <v>37</v>
      </c>
      <c r="B10" s="28"/>
      <c r="C10" s="6">
        <v>3119131</v>
      </c>
      <c r="D10" s="6">
        <v>0</v>
      </c>
      <c r="E10" s="7">
        <v>3421030</v>
      </c>
      <c r="F10" s="30">
        <v>3421030</v>
      </c>
      <c r="G10" s="30">
        <v>283564</v>
      </c>
      <c r="H10" s="30">
        <v>286416</v>
      </c>
      <c r="I10" s="30">
        <v>286258</v>
      </c>
      <c r="J10" s="30">
        <v>856238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856238</v>
      </c>
      <c r="X10" s="30">
        <v>898623</v>
      </c>
      <c r="Y10" s="30">
        <v>-42385</v>
      </c>
      <c r="Z10" s="31">
        <v>-4.72</v>
      </c>
      <c r="AA10" s="32">
        <v>3421030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513160</v>
      </c>
      <c r="D12" s="6">
        <v>0</v>
      </c>
      <c r="E12" s="7">
        <v>483118</v>
      </c>
      <c r="F12" s="8">
        <v>483118</v>
      </c>
      <c r="G12" s="8">
        <v>136640</v>
      </c>
      <c r="H12" s="8">
        <v>3782</v>
      </c>
      <c r="I12" s="8">
        <v>17133</v>
      </c>
      <c r="J12" s="8">
        <v>157555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157555</v>
      </c>
      <c r="X12" s="8">
        <v>149730</v>
      </c>
      <c r="Y12" s="8">
        <v>7825</v>
      </c>
      <c r="Z12" s="2">
        <v>5.23</v>
      </c>
      <c r="AA12" s="6">
        <v>483118</v>
      </c>
    </row>
    <row r="13" spans="1:27" ht="13.5">
      <c r="A13" s="27" t="s">
        <v>40</v>
      </c>
      <c r="B13" s="33"/>
      <c r="C13" s="6">
        <v>1335243</v>
      </c>
      <c r="D13" s="6">
        <v>0</v>
      </c>
      <c r="E13" s="7">
        <v>1297000</v>
      </c>
      <c r="F13" s="8">
        <v>1297000</v>
      </c>
      <c r="G13" s="8">
        <v>17099</v>
      </c>
      <c r="H13" s="8">
        <v>65400</v>
      </c>
      <c r="I13" s="8">
        <v>173520</v>
      </c>
      <c r="J13" s="8">
        <v>256019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256019</v>
      </c>
      <c r="X13" s="8">
        <v>257131</v>
      </c>
      <c r="Y13" s="8">
        <v>-1112</v>
      </c>
      <c r="Z13" s="2">
        <v>-0.43</v>
      </c>
      <c r="AA13" s="6">
        <v>1297000</v>
      </c>
    </row>
    <row r="14" spans="1:27" ht="13.5">
      <c r="A14" s="27" t="s">
        <v>41</v>
      </c>
      <c r="B14" s="33"/>
      <c r="C14" s="6">
        <v>2955</v>
      </c>
      <c r="D14" s="6">
        <v>0</v>
      </c>
      <c r="E14" s="7">
        <v>3300</v>
      </c>
      <c r="F14" s="8">
        <v>3300</v>
      </c>
      <c r="G14" s="8">
        <v>229</v>
      </c>
      <c r="H14" s="8">
        <v>226</v>
      </c>
      <c r="I14" s="8">
        <v>224</v>
      </c>
      <c r="J14" s="8">
        <v>679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679</v>
      </c>
      <c r="X14" s="8">
        <v>783</v>
      </c>
      <c r="Y14" s="8">
        <v>-104</v>
      </c>
      <c r="Z14" s="2">
        <v>-13.28</v>
      </c>
      <c r="AA14" s="6">
        <v>3300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5910</v>
      </c>
      <c r="D16" s="6">
        <v>0</v>
      </c>
      <c r="E16" s="7">
        <v>12230</v>
      </c>
      <c r="F16" s="8">
        <v>12230</v>
      </c>
      <c r="G16" s="8">
        <v>4</v>
      </c>
      <c r="H16" s="8">
        <v>452</v>
      </c>
      <c r="I16" s="8">
        <v>45</v>
      </c>
      <c r="J16" s="8">
        <v>501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501</v>
      </c>
      <c r="X16" s="8">
        <v>1637</v>
      </c>
      <c r="Y16" s="8">
        <v>-1136</v>
      </c>
      <c r="Z16" s="2">
        <v>-69.4</v>
      </c>
      <c r="AA16" s="6">
        <v>12230</v>
      </c>
    </row>
    <row r="17" spans="1:27" ht="13.5">
      <c r="A17" s="27" t="s">
        <v>44</v>
      </c>
      <c r="B17" s="33"/>
      <c r="C17" s="6">
        <v>8970</v>
      </c>
      <c r="D17" s="6">
        <v>0</v>
      </c>
      <c r="E17" s="7">
        <v>7420</v>
      </c>
      <c r="F17" s="8">
        <v>7420</v>
      </c>
      <c r="G17" s="8">
        <v>954</v>
      </c>
      <c r="H17" s="8">
        <v>954</v>
      </c>
      <c r="I17" s="8">
        <v>333</v>
      </c>
      <c r="J17" s="8">
        <v>2241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2241</v>
      </c>
      <c r="X17" s="8">
        <v>1001</v>
      </c>
      <c r="Y17" s="8">
        <v>1240</v>
      </c>
      <c r="Z17" s="2">
        <v>123.88</v>
      </c>
      <c r="AA17" s="6">
        <v>7420</v>
      </c>
    </row>
    <row r="18" spans="1:27" ht="13.5">
      <c r="A18" s="29" t="s">
        <v>45</v>
      </c>
      <c r="B18" s="28"/>
      <c r="C18" s="6">
        <v>139904</v>
      </c>
      <c r="D18" s="6">
        <v>0</v>
      </c>
      <c r="E18" s="7">
        <v>97000</v>
      </c>
      <c r="F18" s="8">
        <v>97000</v>
      </c>
      <c r="G18" s="8">
        <v>15805</v>
      </c>
      <c r="H18" s="8">
        <v>13614</v>
      </c>
      <c r="I18" s="8">
        <v>8240</v>
      </c>
      <c r="J18" s="8">
        <v>37659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37659</v>
      </c>
      <c r="X18" s="8">
        <v>16690</v>
      </c>
      <c r="Y18" s="8">
        <v>20969</v>
      </c>
      <c r="Z18" s="2">
        <v>125.64</v>
      </c>
      <c r="AA18" s="6">
        <v>97000</v>
      </c>
    </row>
    <row r="19" spans="1:27" ht="13.5">
      <c r="A19" s="27" t="s">
        <v>46</v>
      </c>
      <c r="B19" s="33"/>
      <c r="C19" s="6">
        <v>17905813</v>
      </c>
      <c r="D19" s="6">
        <v>0</v>
      </c>
      <c r="E19" s="7">
        <v>20489000</v>
      </c>
      <c r="F19" s="8">
        <v>20489000</v>
      </c>
      <c r="G19" s="8">
        <v>5976000</v>
      </c>
      <c r="H19" s="8">
        <v>0</v>
      </c>
      <c r="I19" s="8">
        <v>0</v>
      </c>
      <c r="J19" s="8">
        <v>5976000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5976000</v>
      </c>
      <c r="X19" s="8">
        <v>9697500</v>
      </c>
      <c r="Y19" s="8">
        <v>-3721500</v>
      </c>
      <c r="Z19" s="2">
        <v>-38.38</v>
      </c>
      <c r="AA19" s="6">
        <v>20489000</v>
      </c>
    </row>
    <row r="20" spans="1:27" ht="13.5">
      <c r="A20" s="27" t="s">
        <v>47</v>
      </c>
      <c r="B20" s="33"/>
      <c r="C20" s="6">
        <v>1369847</v>
      </c>
      <c r="D20" s="6">
        <v>0</v>
      </c>
      <c r="E20" s="7">
        <v>7240558</v>
      </c>
      <c r="F20" s="30">
        <v>7240558</v>
      </c>
      <c r="G20" s="30">
        <v>2713</v>
      </c>
      <c r="H20" s="30">
        <v>316405</v>
      </c>
      <c r="I20" s="30">
        <v>146918</v>
      </c>
      <c r="J20" s="30">
        <v>466036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466036</v>
      </c>
      <c r="X20" s="30">
        <v>315660</v>
      </c>
      <c r="Y20" s="30">
        <v>150376</v>
      </c>
      <c r="Z20" s="31">
        <v>47.64</v>
      </c>
      <c r="AA20" s="32">
        <v>7240558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42704498</v>
      </c>
      <c r="D22" s="37">
        <f>SUM(D5:D21)</f>
        <v>0</v>
      </c>
      <c r="E22" s="38">
        <f t="shared" si="0"/>
        <v>51979001</v>
      </c>
      <c r="F22" s="39">
        <f t="shared" si="0"/>
        <v>51979001</v>
      </c>
      <c r="G22" s="39">
        <f t="shared" si="0"/>
        <v>11918375</v>
      </c>
      <c r="H22" s="39">
        <f t="shared" si="0"/>
        <v>1847119</v>
      </c>
      <c r="I22" s="39">
        <f t="shared" si="0"/>
        <v>1903333</v>
      </c>
      <c r="J22" s="39">
        <f t="shared" si="0"/>
        <v>15668827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15668827</v>
      </c>
      <c r="X22" s="39">
        <f t="shared" si="0"/>
        <v>19352874</v>
      </c>
      <c r="Y22" s="39">
        <f t="shared" si="0"/>
        <v>-3684047</v>
      </c>
      <c r="Z22" s="40">
        <f>+IF(X22&lt;&gt;0,+(Y22/X22)*100,0)</f>
        <v>-19.036175195477426</v>
      </c>
      <c r="AA22" s="37">
        <f>SUM(AA5:AA21)</f>
        <v>51979001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13236780</v>
      </c>
      <c r="D25" s="6">
        <v>0</v>
      </c>
      <c r="E25" s="7">
        <v>15378405</v>
      </c>
      <c r="F25" s="8">
        <v>15378405</v>
      </c>
      <c r="G25" s="8">
        <v>1101935</v>
      </c>
      <c r="H25" s="8">
        <v>1121149</v>
      </c>
      <c r="I25" s="8">
        <v>1096880</v>
      </c>
      <c r="J25" s="8">
        <v>3319964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3319964</v>
      </c>
      <c r="X25" s="8">
        <v>3502841</v>
      </c>
      <c r="Y25" s="8">
        <v>-182877</v>
      </c>
      <c r="Z25" s="2">
        <v>-5.22</v>
      </c>
      <c r="AA25" s="6">
        <v>15378405</v>
      </c>
    </row>
    <row r="26" spans="1:27" ht="13.5">
      <c r="A26" s="29" t="s">
        <v>52</v>
      </c>
      <c r="B26" s="28"/>
      <c r="C26" s="6">
        <v>1912960</v>
      </c>
      <c r="D26" s="6">
        <v>0</v>
      </c>
      <c r="E26" s="7">
        <v>2018982</v>
      </c>
      <c r="F26" s="8">
        <v>2018982</v>
      </c>
      <c r="G26" s="8">
        <v>148093</v>
      </c>
      <c r="H26" s="8">
        <v>148093</v>
      </c>
      <c r="I26" s="8">
        <v>157035</v>
      </c>
      <c r="J26" s="8">
        <v>453221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453221</v>
      </c>
      <c r="X26" s="8">
        <v>478431</v>
      </c>
      <c r="Y26" s="8">
        <v>-25210</v>
      </c>
      <c r="Z26" s="2">
        <v>-5.27</v>
      </c>
      <c r="AA26" s="6">
        <v>2018982</v>
      </c>
    </row>
    <row r="27" spans="1:27" ht="13.5">
      <c r="A27" s="29" t="s">
        <v>53</v>
      </c>
      <c r="B27" s="28"/>
      <c r="C27" s="6">
        <v>1449360</v>
      </c>
      <c r="D27" s="6">
        <v>0</v>
      </c>
      <c r="E27" s="7">
        <v>2339502</v>
      </c>
      <c r="F27" s="8">
        <v>2339502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2339502</v>
      </c>
    </row>
    <row r="28" spans="1:27" ht="13.5">
      <c r="A28" s="29" t="s">
        <v>54</v>
      </c>
      <c r="B28" s="28"/>
      <c r="C28" s="6">
        <v>2734043</v>
      </c>
      <c r="D28" s="6">
        <v>0</v>
      </c>
      <c r="E28" s="7">
        <v>3671152</v>
      </c>
      <c r="F28" s="8">
        <v>3671152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3671152</v>
      </c>
    </row>
    <row r="29" spans="1:27" ht="13.5">
      <c r="A29" s="29" t="s">
        <v>55</v>
      </c>
      <c r="B29" s="28"/>
      <c r="C29" s="6">
        <v>811725</v>
      </c>
      <c r="D29" s="6">
        <v>0</v>
      </c>
      <c r="E29" s="7">
        <v>531013</v>
      </c>
      <c r="F29" s="8">
        <v>531013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531013</v>
      </c>
    </row>
    <row r="30" spans="1:27" ht="13.5">
      <c r="A30" s="29" t="s">
        <v>56</v>
      </c>
      <c r="B30" s="28"/>
      <c r="C30" s="6">
        <v>7904574</v>
      </c>
      <c r="D30" s="6">
        <v>0</v>
      </c>
      <c r="E30" s="7">
        <v>8543845</v>
      </c>
      <c r="F30" s="8">
        <v>8543845</v>
      </c>
      <c r="G30" s="8">
        <v>644553</v>
      </c>
      <c r="H30" s="8">
        <v>976151</v>
      </c>
      <c r="I30" s="8">
        <v>821610</v>
      </c>
      <c r="J30" s="8">
        <v>2442314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2442314</v>
      </c>
      <c r="X30" s="8">
        <v>2788024</v>
      </c>
      <c r="Y30" s="8">
        <v>-345710</v>
      </c>
      <c r="Z30" s="2">
        <v>-12.4</v>
      </c>
      <c r="AA30" s="6">
        <v>8543845</v>
      </c>
    </row>
    <row r="31" spans="1:27" ht="13.5">
      <c r="A31" s="29" t="s">
        <v>57</v>
      </c>
      <c r="B31" s="28"/>
      <c r="C31" s="6">
        <v>494609</v>
      </c>
      <c r="D31" s="6">
        <v>0</v>
      </c>
      <c r="E31" s="7">
        <v>431200</v>
      </c>
      <c r="F31" s="8">
        <v>431200</v>
      </c>
      <c r="G31" s="8">
        <v>9916</v>
      </c>
      <c r="H31" s="8">
        <v>41181</v>
      </c>
      <c r="I31" s="8">
        <v>38347</v>
      </c>
      <c r="J31" s="8">
        <v>89444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89444</v>
      </c>
      <c r="X31" s="8">
        <v>99571</v>
      </c>
      <c r="Y31" s="8">
        <v>-10127</v>
      </c>
      <c r="Z31" s="2">
        <v>-10.17</v>
      </c>
      <c r="AA31" s="6">
        <v>431200</v>
      </c>
    </row>
    <row r="32" spans="1:27" ht="13.5">
      <c r="A32" s="29" t="s">
        <v>58</v>
      </c>
      <c r="B32" s="28"/>
      <c r="C32" s="6">
        <v>220170</v>
      </c>
      <c r="D32" s="6">
        <v>0</v>
      </c>
      <c r="E32" s="7">
        <v>541400</v>
      </c>
      <c r="F32" s="8">
        <v>541400</v>
      </c>
      <c r="G32" s="8">
        <v>13363</v>
      </c>
      <c r="H32" s="8">
        <v>7163</v>
      </c>
      <c r="I32" s="8">
        <v>3992</v>
      </c>
      <c r="J32" s="8">
        <v>24518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24518</v>
      </c>
      <c r="X32" s="8">
        <v>125019</v>
      </c>
      <c r="Y32" s="8">
        <v>-100501</v>
      </c>
      <c r="Z32" s="2">
        <v>-80.39</v>
      </c>
      <c r="AA32" s="6">
        <v>541400</v>
      </c>
    </row>
    <row r="33" spans="1:27" ht="13.5">
      <c r="A33" s="29" t="s">
        <v>59</v>
      </c>
      <c r="B33" s="28"/>
      <c r="C33" s="6">
        <v>7536185</v>
      </c>
      <c r="D33" s="6">
        <v>0</v>
      </c>
      <c r="E33" s="7">
        <v>8302311</v>
      </c>
      <c r="F33" s="8">
        <v>8302311</v>
      </c>
      <c r="G33" s="8">
        <v>3711438</v>
      </c>
      <c r="H33" s="8">
        <v>0</v>
      </c>
      <c r="I33" s="8">
        <v>0</v>
      </c>
      <c r="J33" s="8">
        <v>3711438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3711438</v>
      </c>
      <c r="X33" s="8">
        <v>2511914</v>
      </c>
      <c r="Y33" s="8">
        <v>1199524</v>
      </c>
      <c r="Z33" s="2">
        <v>47.75</v>
      </c>
      <c r="AA33" s="6">
        <v>8302311</v>
      </c>
    </row>
    <row r="34" spans="1:27" ht="13.5">
      <c r="A34" s="29" t="s">
        <v>60</v>
      </c>
      <c r="B34" s="28"/>
      <c r="C34" s="6">
        <v>10902003</v>
      </c>
      <c r="D34" s="6">
        <v>0</v>
      </c>
      <c r="E34" s="7">
        <v>12019191</v>
      </c>
      <c r="F34" s="8">
        <v>12019191</v>
      </c>
      <c r="G34" s="8">
        <v>693308</v>
      </c>
      <c r="H34" s="8">
        <v>414240</v>
      </c>
      <c r="I34" s="8">
        <v>736679</v>
      </c>
      <c r="J34" s="8">
        <v>1844227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1844227</v>
      </c>
      <c r="X34" s="8">
        <v>1705116</v>
      </c>
      <c r="Y34" s="8">
        <v>139111</v>
      </c>
      <c r="Z34" s="2">
        <v>8.16</v>
      </c>
      <c r="AA34" s="6">
        <v>12019191</v>
      </c>
    </row>
    <row r="35" spans="1:27" ht="13.5">
      <c r="A35" s="27" t="s">
        <v>61</v>
      </c>
      <c r="B35" s="33"/>
      <c r="C35" s="6">
        <v>11885</v>
      </c>
      <c r="D35" s="6">
        <v>0</v>
      </c>
      <c r="E35" s="7">
        <v>2000</v>
      </c>
      <c r="F35" s="8">
        <v>2000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2000</v>
      </c>
    </row>
    <row r="36" spans="1:27" ht="12.75">
      <c r="A36" s="44" t="s">
        <v>62</v>
      </c>
      <c r="B36" s="36"/>
      <c r="C36" s="37">
        <f aca="true" t="shared" si="1" ref="C36:Y36">SUM(C25:C35)</f>
        <v>47214294</v>
      </c>
      <c r="D36" s="37">
        <f>SUM(D25:D35)</f>
        <v>0</v>
      </c>
      <c r="E36" s="38">
        <f t="shared" si="1"/>
        <v>53779001</v>
      </c>
      <c r="F36" s="39">
        <f t="shared" si="1"/>
        <v>53779001</v>
      </c>
      <c r="G36" s="39">
        <f t="shared" si="1"/>
        <v>6322606</v>
      </c>
      <c r="H36" s="39">
        <f t="shared" si="1"/>
        <v>2707977</v>
      </c>
      <c r="I36" s="39">
        <f t="shared" si="1"/>
        <v>2854543</v>
      </c>
      <c r="J36" s="39">
        <f t="shared" si="1"/>
        <v>11885126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11885126</v>
      </c>
      <c r="X36" s="39">
        <f t="shared" si="1"/>
        <v>11210916</v>
      </c>
      <c r="Y36" s="39">
        <f t="shared" si="1"/>
        <v>674210</v>
      </c>
      <c r="Z36" s="40">
        <f>+IF(X36&lt;&gt;0,+(Y36/X36)*100,0)</f>
        <v>6.013870766670627</v>
      </c>
      <c r="AA36" s="37">
        <f>SUM(AA25:AA35)</f>
        <v>53779001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-4509796</v>
      </c>
      <c r="D38" s="50">
        <f>+D22-D36</f>
        <v>0</v>
      </c>
      <c r="E38" s="51">
        <f t="shared" si="2"/>
        <v>-1800000</v>
      </c>
      <c r="F38" s="52">
        <f t="shared" si="2"/>
        <v>-1800000</v>
      </c>
      <c r="G38" s="52">
        <f t="shared" si="2"/>
        <v>5595769</v>
      </c>
      <c r="H38" s="52">
        <f t="shared" si="2"/>
        <v>-860858</v>
      </c>
      <c r="I38" s="52">
        <f t="shared" si="2"/>
        <v>-951210</v>
      </c>
      <c r="J38" s="52">
        <f t="shared" si="2"/>
        <v>3783701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3783701</v>
      </c>
      <c r="X38" s="52">
        <f>IF(F22=F36,0,X22-X36)</f>
        <v>8141958</v>
      </c>
      <c r="Y38" s="52">
        <f t="shared" si="2"/>
        <v>-4358257</v>
      </c>
      <c r="Z38" s="53">
        <f>+IF(X38&lt;&gt;0,+(Y38/X38)*100,0)</f>
        <v>-53.52836504437876</v>
      </c>
      <c r="AA38" s="50">
        <f>+AA22-AA36</f>
        <v>-1800000</v>
      </c>
    </row>
    <row r="39" spans="1:27" ht="13.5">
      <c r="A39" s="27" t="s">
        <v>64</v>
      </c>
      <c r="B39" s="33"/>
      <c r="C39" s="6">
        <v>7357500</v>
      </c>
      <c r="D39" s="6">
        <v>0</v>
      </c>
      <c r="E39" s="7">
        <v>19848000</v>
      </c>
      <c r="F39" s="8">
        <v>19848000</v>
      </c>
      <c r="G39" s="8">
        <v>0</v>
      </c>
      <c r="H39" s="8">
        <v>0</v>
      </c>
      <c r="I39" s="8">
        <v>3301885</v>
      </c>
      <c r="J39" s="8">
        <v>3301885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3301885</v>
      </c>
      <c r="X39" s="8">
        <v>14400000</v>
      </c>
      <c r="Y39" s="8">
        <v>-11098115</v>
      </c>
      <c r="Z39" s="2">
        <v>-77.07</v>
      </c>
      <c r="AA39" s="6">
        <v>19848000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2847704</v>
      </c>
      <c r="D42" s="59">
        <f>SUM(D38:D41)</f>
        <v>0</v>
      </c>
      <c r="E42" s="60">
        <f t="shared" si="3"/>
        <v>18048000</v>
      </c>
      <c r="F42" s="61">
        <f t="shared" si="3"/>
        <v>18048000</v>
      </c>
      <c r="G42" s="61">
        <f t="shared" si="3"/>
        <v>5595769</v>
      </c>
      <c r="H42" s="61">
        <f t="shared" si="3"/>
        <v>-860858</v>
      </c>
      <c r="I42" s="61">
        <f t="shared" si="3"/>
        <v>2350675</v>
      </c>
      <c r="J42" s="61">
        <f t="shared" si="3"/>
        <v>7085586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7085586</v>
      </c>
      <c r="X42" s="61">
        <f t="shared" si="3"/>
        <v>22541958</v>
      </c>
      <c r="Y42" s="61">
        <f t="shared" si="3"/>
        <v>-15456372</v>
      </c>
      <c r="Z42" s="62">
        <f>+IF(X42&lt;&gt;0,+(Y42/X42)*100,0)</f>
        <v>-68.56712269626267</v>
      </c>
      <c r="AA42" s="59">
        <f>SUM(AA38:AA41)</f>
        <v>18048000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2847704</v>
      </c>
      <c r="D44" s="67">
        <f>+D42-D43</f>
        <v>0</v>
      </c>
      <c r="E44" s="68">
        <f t="shared" si="4"/>
        <v>18048000</v>
      </c>
      <c r="F44" s="69">
        <f t="shared" si="4"/>
        <v>18048000</v>
      </c>
      <c r="G44" s="69">
        <f t="shared" si="4"/>
        <v>5595769</v>
      </c>
      <c r="H44" s="69">
        <f t="shared" si="4"/>
        <v>-860858</v>
      </c>
      <c r="I44" s="69">
        <f t="shared" si="4"/>
        <v>2350675</v>
      </c>
      <c r="J44" s="69">
        <f t="shared" si="4"/>
        <v>7085586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7085586</v>
      </c>
      <c r="X44" s="69">
        <f t="shared" si="4"/>
        <v>22541958</v>
      </c>
      <c r="Y44" s="69">
        <f t="shared" si="4"/>
        <v>-15456372</v>
      </c>
      <c r="Z44" s="70">
        <f>+IF(X44&lt;&gt;0,+(Y44/X44)*100,0)</f>
        <v>-68.56712269626267</v>
      </c>
      <c r="AA44" s="67">
        <f>+AA42-AA43</f>
        <v>18048000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2847704</v>
      </c>
      <c r="D46" s="59">
        <f>SUM(D44:D45)</f>
        <v>0</v>
      </c>
      <c r="E46" s="60">
        <f t="shared" si="5"/>
        <v>18048000</v>
      </c>
      <c r="F46" s="61">
        <f t="shared" si="5"/>
        <v>18048000</v>
      </c>
      <c r="G46" s="61">
        <f t="shared" si="5"/>
        <v>5595769</v>
      </c>
      <c r="H46" s="61">
        <f t="shared" si="5"/>
        <v>-860858</v>
      </c>
      <c r="I46" s="61">
        <f t="shared" si="5"/>
        <v>2350675</v>
      </c>
      <c r="J46" s="61">
        <f t="shared" si="5"/>
        <v>7085586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7085586</v>
      </c>
      <c r="X46" s="61">
        <f t="shared" si="5"/>
        <v>22541958</v>
      </c>
      <c r="Y46" s="61">
        <f t="shared" si="5"/>
        <v>-15456372</v>
      </c>
      <c r="Z46" s="62">
        <f>+IF(X46&lt;&gt;0,+(Y46/X46)*100,0)</f>
        <v>-68.56712269626267</v>
      </c>
      <c r="AA46" s="59">
        <f>SUM(AA44:AA45)</f>
        <v>18048000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2847704</v>
      </c>
      <c r="D48" s="75">
        <f>SUM(D46:D47)</f>
        <v>0</v>
      </c>
      <c r="E48" s="76">
        <f t="shared" si="6"/>
        <v>18048000</v>
      </c>
      <c r="F48" s="77">
        <f t="shared" si="6"/>
        <v>18048000</v>
      </c>
      <c r="G48" s="77">
        <f t="shared" si="6"/>
        <v>5595769</v>
      </c>
      <c r="H48" s="78">
        <f t="shared" si="6"/>
        <v>-860858</v>
      </c>
      <c r="I48" s="78">
        <f t="shared" si="6"/>
        <v>2350675</v>
      </c>
      <c r="J48" s="78">
        <f t="shared" si="6"/>
        <v>7085586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7085586</v>
      </c>
      <c r="X48" s="78">
        <f t="shared" si="6"/>
        <v>22541958</v>
      </c>
      <c r="Y48" s="78">
        <f t="shared" si="6"/>
        <v>-15456372</v>
      </c>
      <c r="Z48" s="79">
        <f>+IF(X48&lt;&gt;0,+(Y48/X48)*100,0)</f>
        <v>-68.56712269626267</v>
      </c>
      <c r="AA48" s="80">
        <f>SUM(AA46:AA47)</f>
        <v>18048000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2963000</v>
      </c>
      <c r="F5" s="8">
        <v>2963000</v>
      </c>
      <c r="G5" s="8">
        <v>196987</v>
      </c>
      <c r="H5" s="8">
        <v>184558</v>
      </c>
      <c r="I5" s="8">
        <v>148103</v>
      </c>
      <c r="J5" s="8">
        <v>529648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529648</v>
      </c>
      <c r="X5" s="8">
        <v>1652300</v>
      </c>
      <c r="Y5" s="8">
        <v>-1122652</v>
      </c>
      <c r="Z5" s="2">
        <v>-67.94</v>
      </c>
      <c r="AA5" s="6">
        <v>2963000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8396900</v>
      </c>
      <c r="F7" s="8">
        <v>8396900</v>
      </c>
      <c r="G7" s="8">
        <v>493405</v>
      </c>
      <c r="H7" s="8">
        <v>172272</v>
      </c>
      <c r="I7" s="8">
        <v>539046</v>
      </c>
      <c r="J7" s="8">
        <v>1204723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1204723</v>
      </c>
      <c r="X7" s="8">
        <v>2040800</v>
      </c>
      <c r="Y7" s="8">
        <v>-836077</v>
      </c>
      <c r="Z7" s="2">
        <v>-40.97</v>
      </c>
      <c r="AA7" s="6">
        <v>8396900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2853000</v>
      </c>
      <c r="F8" s="8">
        <v>2853000</v>
      </c>
      <c r="G8" s="8">
        <v>280853</v>
      </c>
      <c r="H8" s="8">
        <v>120597</v>
      </c>
      <c r="I8" s="8">
        <v>301921</v>
      </c>
      <c r="J8" s="8">
        <v>703371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703371</v>
      </c>
      <c r="X8" s="8">
        <v>728000</v>
      </c>
      <c r="Y8" s="8">
        <v>-24629</v>
      </c>
      <c r="Z8" s="2">
        <v>-3.38</v>
      </c>
      <c r="AA8" s="6">
        <v>2853000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1909800</v>
      </c>
      <c r="F9" s="8">
        <v>1909800</v>
      </c>
      <c r="G9" s="8">
        <v>123508</v>
      </c>
      <c r="H9" s="8">
        <v>66091</v>
      </c>
      <c r="I9" s="8">
        <v>69662</v>
      </c>
      <c r="J9" s="8">
        <v>259261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259261</v>
      </c>
      <c r="X9" s="8">
        <v>442000</v>
      </c>
      <c r="Y9" s="8">
        <v>-182739</v>
      </c>
      <c r="Z9" s="2">
        <v>-41.34</v>
      </c>
      <c r="AA9" s="6">
        <v>1909800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830800</v>
      </c>
      <c r="F10" s="30">
        <v>830800</v>
      </c>
      <c r="G10" s="30">
        <v>82035</v>
      </c>
      <c r="H10" s="30">
        <v>52679</v>
      </c>
      <c r="I10" s="30">
        <v>76381</v>
      </c>
      <c r="J10" s="30">
        <v>211095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211095</v>
      </c>
      <c r="X10" s="30">
        <v>162000</v>
      </c>
      <c r="Y10" s="30">
        <v>49095</v>
      </c>
      <c r="Z10" s="31">
        <v>30.31</v>
      </c>
      <c r="AA10" s="32">
        <v>830800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184558</v>
      </c>
      <c r="I11" s="8">
        <v>0</v>
      </c>
      <c r="J11" s="8">
        <v>184558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184558</v>
      </c>
      <c r="X11" s="8">
        <v>0</v>
      </c>
      <c r="Y11" s="8">
        <v>184558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430000</v>
      </c>
      <c r="F12" s="8">
        <v>430000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107400</v>
      </c>
      <c r="Y12" s="8">
        <v>-107400</v>
      </c>
      <c r="Z12" s="2">
        <v>-100</v>
      </c>
      <c r="AA12" s="6">
        <v>430000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350000</v>
      </c>
      <c r="F13" s="8">
        <v>350000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94000</v>
      </c>
      <c r="Y13" s="8">
        <v>-94000</v>
      </c>
      <c r="Z13" s="2">
        <v>-100</v>
      </c>
      <c r="AA13" s="6">
        <v>350000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10500</v>
      </c>
      <c r="F16" s="8">
        <v>10500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2748</v>
      </c>
      <c r="Y16" s="8">
        <v>-2748</v>
      </c>
      <c r="Z16" s="2">
        <v>-100</v>
      </c>
      <c r="AA16" s="6">
        <v>10500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1000</v>
      </c>
      <c r="F17" s="8">
        <v>1000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1000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65200</v>
      </c>
      <c r="F18" s="8">
        <v>65200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16200</v>
      </c>
      <c r="Y18" s="8">
        <v>-16200</v>
      </c>
      <c r="Z18" s="2">
        <v>-100</v>
      </c>
      <c r="AA18" s="6">
        <v>65200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19786000</v>
      </c>
      <c r="F19" s="8">
        <v>19786000</v>
      </c>
      <c r="G19" s="8">
        <v>8339000</v>
      </c>
      <c r="H19" s="8">
        <v>1334000</v>
      </c>
      <c r="I19" s="8">
        <v>0</v>
      </c>
      <c r="J19" s="8">
        <v>9673000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9673000</v>
      </c>
      <c r="X19" s="8">
        <v>10150800</v>
      </c>
      <c r="Y19" s="8">
        <v>-477800</v>
      </c>
      <c r="Z19" s="2">
        <v>-4.71</v>
      </c>
      <c r="AA19" s="6">
        <v>19786000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52800</v>
      </c>
      <c r="F20" s="30">
        <v>52800</v>
      </c>
      <c r="G20" s="30">
        <v>240117</v>
      </c>
      <c r="H20" s="30">
        <v>41172</v>
      </c>
      <c r="I20" s="30">
        <v>22757</v>
      </c>
      <c r="J20" s="30">
        <v>304046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304046</v>
      </c>
      <c r="X20" s="30">
        <v>13200</v>
      </c>
      <c r="Y20" s="30">
        <v>290846</v>
      </c>
      <c r="Z20" s="31">
        <v>2203.38</v>
      </c>
      <c r="AA20" s="32">
        <v>52800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4550000</v>
      </c>
      <c r="F21" s="8">
        <v>4550000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4550000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42199000</v>
      </c>
      <c r="F22" s="39">
        <f t="shared" si="0"/>
        <v>42199000</v>
      </c>
      <c r="G22" s="39">
        <f t="shared" si="0"/>
        <v>9755905</v>
      </c>
      <c r="H22" s="39">
        <f t="shared" si="0"/>
        <v>2155927</v>
      </c>
      <c r="I22" s="39">
        <f t="shared" si="0"/>
        <v>1157870</v>
      </c>
      <c r="J22" s="39">
        <f t="shared" si="0"/>
        <v>13069702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13069702</v>
      </c>
      <c r="X22" s="39">
        <f t="shared" si="0"/>
        <v>15409448</v>
      </c>
      <c r="Y22" s="39">
        <f t="shared" si="0"/>
        <v>-2339746</v>
      </c>
      <c r="Z22" s="40">
        <f>+IF(X22&lt;&gt;0,+(Y22/X22)*100,0)</f>
        <v>-15.183840459437612</v>
      </c>
      <c r="AA22" s="37">
        <f>SUM(AA5:AA21)</f>
        <v>42199000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17188800</v>
      </c>
      <c r="F25" s="8">
        <v>17188800</v>
      </c>
      <c r="G25" s="8">
        <v>1589500</v>
      </c>
      <c r="H25" s="8">
        <v>1235033</v>
      </c>
      <c r="I25" s="8">
        <v>1240071</v>
      </c>
      <c r="J25" s="8">
        <v>4064604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4064604</v>
      </c>
      <c r="X25" s="8">
        <v>4280000</v>
      </c>
      <c r="Y25" s="8">
        <v>-215396</v>
      </c>
      <c r="Z25" s="2">
        <v>-5.03</v>
      </c>
      <c r="AA25" s="6">
        <v>17188800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2007600</v>
      </c>
      <c r="F26" s="8">
        <v>2007600</v>
      </c>
      <c r="G26" s="8">
        <v>169000</v>
      </c>
      <c r="H26" s="8">
        <v>0</v>
      </c>
      <c r="I26" s="8">
        <v>0</v>
      </c>
      <c r="J26" s="8">
        <v>169000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169000</v>
      </c>
      <c r="X26" s="8">
        <v>506000</v>
      </c>
      <c r="Y26" s="8">
        <v>-337000</v>
      </c>
      <c r="Z26" s="2">
        <v>-66.6</v>
      </c>
      <c r="AA26" s="6">
        <v>2007600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1181400</v>
      </c>
      <c r="F27" s="8">
        <v>1181400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1181400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4497600</v>
      </c>
      <c r="F28" s="8">
        <v>4497600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4497600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7005900</v>
      </c>
      <c r="F30" s="8">
        <v>7005900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1800000</v>
      </c>
      <c r="Y30" s="8">
        <v>-1800000</v>
      </c>
      <c r="Z30" s="2">
        <v>-100</v>
      </c>
      <c r="AA30" s="6">
        <v>7005900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290000</v>
      </c>
      <c r="F32" s="8">
        <v>290000</v>
      </c>
      <c r="G32" s="8">
        <v>18500</v>
      </c>
      <c r="H32" s="8">
        <v>0</v>
      </c>
      <c r="I32" s="8">
        <v>0</v>
      </c>
      <c r="J32" s="8">
        <v>18500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18500</v>
      </c>
      <c r="X32" s="8">
        <v>72300</v>
      </c>
      <c r="Y32" s="8">
        <v>-53800</v>
      </c>
      <c r="Z32" s="2">
        <v>-74.41</v>
      </c>
      <c r="AA32" s="6">
        <v>290000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8163800</v>
      </c>
      <c r="F34" s="8">
        <v>8163800</v>
      </c>
      <c r="G34" s="8">
        <v>947967</v>
      </c>
      <c r="H34" s="8">
        <v>1652343</v>
      </c>
      <c r="I34" s="8">
        <v>955397</v>
      </c>
      <c r="J34" s="8">
        <v>3555707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3555707</v>
      </c>
      <c r="X34" s="8">
        <v>2040300</v>
      </c>
      <c r="Y34" s="8">
        <v>1515407</v>
      </c>
      <c r="Z34" s="2">
        <v>74.27</v>
      </c>
      <c r="AA34" s="6">
        <v>8163800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40335100</v>
      </c>
      <c r="F36" s="39">
        <f t="shared" si="1"/>
        <v>40335100</v>
      </c>
      <c r="G36" s="39">
        <f t="shared" si="1"/>
        <v>2724967</v>
      </c>
      <c r="H36" s="39">
        <f t="shared" si="1"/>
        <v>2887376</v>
      </c>
      <c r="I36" s="39">
        <f t="shared" si="1"/>
        <v>2195468</v>
      </c>
      <c r="J36" s="39">
        <f t="shared" si="1"/>
        <v>7807811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7807811</v>
      </c>
      <c r="X36" s="39">
        <f t="shared" si="1"/>
        <v>8698600</v>
      </c>
      <c r="Y36" s="39">
        <f t="shared" si="1"/>
        <v>-890789</v>
      </c>
      <c r="Z36" s="40">
        <f>+IF(X36&lt;&gt;0,+(Y36/X36)*100,0)</f>
        <v>-10.240601935943715</v>
      </c>
      <c r="AA36" s="37">
        <f>SUM(AA25:AA35)</f>
        <v>40335100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1863900</v>
      </c>
      <c r="F38" s="52">
        <f t="shared" si="2"/>
        <v>1863900</v>
      </c>
      <c r="G38" s="52">
        <f t="shared" si="2"/>
        <v>7030938</v>
      </c>
      <c r="H38" s="52">
        <f t="shared" si="2"/>
        <v>-731449</v>
      </c>
      <c r="I38" s="52">
        <f t="shared" si="2"/>
        <v>-1037598</v>
      </c>
      <c r="J38" s="52">
        <f t="shared" si="2"/>
        <v>5261891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5261891</v>
      </c>
      <c r="X38" s="52">
        <f>IF(F22=F36,0,X22-X36)</f>
        <v>6710848</v>
      </c>
      <c r="Y38" s="52">
        <f t="shared" si="2"/>
        <v>-1448957</v>
      </c>
      <c r="Z38" s="53">
        <f>+IF(X38&lt;&gt;0,+(Y38/X38)*100,0)</f>
        <v>-21.59126536616535</v>
      </c>
      <c r="AA38" s="50">
        <f>+AA22-AA36</f>
        <v>1863900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7741000</v>
      </c>
      <c r="F39" s="8">
        <v>7741000</v>
      </c>
      <c r="G39" s="8">
        <v>7741000</v>
      </c>
      <c r="H39" s="8">
        <v>0</v>
      </c>
      <c r="I39" s="8">
        <v>0</v>
      </c>
      <c r="J39" s="8">
        <v>7741000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7741000</v>
      </c>
      <c r="X39" s="8">
        <v>1935250</v>
      </c>
      <c r="Y39" s="8">
        <v>5805750</v>
      </c>
      <c r="Z39" s="2">
        <v>300</v>
      </c>
      <c r="AA39" s="6">
        <v>7741000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9604900</v>
      </c>
      <c r="F42" s="61">
        <f t="shared" si="3"/>
        <v>9604900</v>
      </c>
      <c r="G42" s="61">
        <f t="shared" si="3"/>
        <v>14771938</v>
      </c>
      <c r="H42" s="61">
        <f t="shared" si="3"/>
        <v>-731449</v>
      </c>
      <c r="I42" s="61">
        <f t="shared" si="3"/>
        <v>-1037598</v>
      </c>
      <c r="J42" s="61">
        <f t="shared" si="3"/>
        <v>13002891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13002891</v>
      </c>
      <c r="X42" s="61">
        <f t="shared" si="3"/>
        <v>8646098</v>
      </c>
      <c r="Y42" s="61">
        <f t="shared" si="3"/>
        <v>4356793</v>
      </c>
      <c r="Z42" s="62">
        <f>+IF(X42&lt;&gt;0,+(Y42/X42)*100,0)</f>
        <v>50.39028010091952</v>
      </c>
      <c r="AA42" s="59">
        <f>SUM(AA38:AA41)</f>
        <v>9604900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9604900</v>
      </c>
      <c r="F44" s="69">
        <f t="shared" si="4"/>
        <v>9604900</v>
      </c>
      <c r="G44" s="69">
        <f t="shared" si="4"/>
        <v>14771938</v>
      </c>
      <c r="H44" s="69">
        <f t="shared" si="4"/>
        <v>-731449</v>
      </c>
      <c r="I44" s="69">
        <f t="shared" si="4"/>
        <v>-1037598</v>
      </c>
      <c r="J44" s="69">
        <f t="shared" si="4"/>
        <v>13002891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13002891</v>
      </c>
      <c r="X44" s="69">
        <f t="shared" si="4"/>
        <v>8646098</v>
      </c>
      <c r="Y44" s="69">
        <f t="shared" si="4"/>
        <v>4356793</v>
      </c>
      <c r="Z44" s="70">
        <f>+IF(X44&lt;&gt;0,+(Y44/X44)*100,0)</f>
        <v>50.39028010091952</v>
      </c>
      <c r="AA44" s="67">
        <f>+AA42-AA43</f>
        <v>9604900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9604900</v>
      </c>
      <c r="F46" s="61">
        <f t="shared" si="5"/>
        <v>9604900</v>
      </c>
      <c r="G46" s="61">
        <f t="shared" si="5"/>
        <v>14771938</v>
      </c>
      <c r="H46" s="61">
        <f t="shared" si="5"/>
        <v>-731449</v>
      </c>
      <c r="I46" s="61">
        <f t="shared" si="5"/>
        <v>-1037598</v>
      </c>
      <c r="J46" s="61">
        <f t="shared" si="5"/>
        <v>13002891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13002891</v>
      </c>
      <c r="X46" s="61">
        <f t="shared" si="5"/>
        <v>8646098</v>
      </c>
      <c r="Y46" s="61">
        <f t="shared" si="5"/>
        <v>4356793</v>
      </c>
      <c r="Z46" s="62">
        <f>+IF(X46&lt;&gt;0,+(Y46/X46)*100,0)</f>
        <v>50.39028010091952</v>
      </c>
      <c r="AA46" s="59">
        <f>SUM(AA44:AA45)</f>
        <v>9604900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9604900</v>
      </c>
      <c r="F48" s="77">
        <f t="shared" si="6"/>
        <v>9604900</v>
      </c>
      <c r="G48" s="77">
        <f t="shared" si="6"/>
        <v>14771938</v>
      </c>
      <c r="H48" s="78">
        <f t="shared" si="6"/>
        <v>-731449</v>
      </c>
      <c r="I48" s="78">
        <f t="shared" si="6"/>
        <v>-1037598</v>
      </c>
      <c r="J48" s="78">
        <f t="shared" si="6"/>
        <v>13002891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13002891</v>
      </c>
      <c r="X48" s="78">
        <f t="shared" si="6"/>
        <v>8646098</v>
      </c>
      <c r="Y48" s="78">
        <f t="shared" si="6"/>
        <v>4356793</v>
      </c>
      <c r="Z48" s="79">
        <f>+IF(X48&lt;&gt;0,+(Y48/X48)*100,0)</f>
        <v>50.39028010091952</v>
      </c>
      <c r="AA48" s="80">
        <f>SUM(AA46:AA47)</f>
        <v>9604900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3400848</v>
      </c>
      <c r="F5" s="8">
        <v>3400848</v>
      </c>
      <c r="G5" s="8">
        <v>3270773</v>
      </c>
      <c r="H5" s="8">
        <v>-354253</v>
      </c>
      <c r="I5" s="8">
        <v>-54072</v>
      </c>
      <c r="J5" s="8">
        <v>2862448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2862448</v>
      </c>
      <c r="X5" s="8">
        <v>712992</v>
      </c>
      <c r="Y5" s="8">
        <v>2149456</v>
      </c>
      <c r="Z5" s="2">
        <v>301.47</v>
      </c>
      <c r="AA5" s="6">
        <v>3400848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9925430</v>
      </c>
      <c r="F7" s="8">
        <v>9925430</v>
      </c>
      <c r="G7" s="8">
        <v>1026959</v>
      </c>
      <c r="H7" s="8">
        <v>905335</v>
      </c>
      <c r="I7" s="8">
        <v>838133</v>
      </c>
      <c r="J7" s="8">
        <v>2770427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2770427</v>
      </c>
      <c r="X7" s="8">
        <v>2403886</v>
      </c>
      <c r="Y7" s="8">
        <v>366541</v>
      </c>
      <c r="Z7" s="2">
        <v>15.25</v>
      </c>
      <c r="AA7" s="6">
        <v>9925430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3438274</v>
      </c>
      <c r="F8" s="8">
        <v>3438274</v>
      </c>
      <c r="G8" s="8">
        <v>271894</v>
      </c>
      <c r="H8" s="8">
        <v>-102395</v>
      </c>
      <c r="I8" s="8">
        <v>-243931</v>
      </c>
      <c r="J8" s="8">
        <v>-74432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-74432</v>
      </c>
      <c r="X8" s="8">
        <v>831467</v>
      </c>
      <c r="Y8" s="8">
        <v>-905899</v>
      </c>
      <c r="Z8" s="2">
        <v>-108.95</v>
      </c>
      <c r="AA8" s="6">
        <v>3438274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2491563</v>
      </c>
      <c r="F9" s="8">
        <v>2491563</v>
      </c>
      <c r="G9" s="8">
        <v>208427</v>
      </c>
      <c r="H9" s="8">
        <v>187951</v>
      </c>
      <c r="I9" s="8">
        <v>196887</v>
      </c>
      <c r="J9" s="8">
        <v>593265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593265</v>
      </c>
      <c r="X9" s="8">
        <v>621000</v>
      </c>
      <c r="Y9" s="8">
        <v>-27735</v>
      </c>
      <c r="Z9" s="2">
        <v>-4.47</v>
      </c>
      <c r="AA9" s="6">
        <v>2491563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1368152</v>
      </c>
      <c r="F10" s="30">
        <v>1368152</v>
      </c>
      <c r="G10" s="30">
        <v>109737</v>
      </c>
      <c r="H10" s="30">
        <v>102220</v>
      </c>
      <c r="I10" s="30">
        <v>103385</v>
      </c>
      <c r="J10" s="30">
        <v>315342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315342</v>
      </c>
      <c r="X10" s="30">
        <v>342000</v>
      </c>
      <c r="Y10" s="30">
        <v>-26658</v>
      </c>
      <c r="Z10" s="31">
        <v>-7.79</v>
      </c>
      <c r="AA10" s="32">
        <v>1368152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25230</v>
      </c>
      <c r="H11" s="8">
        <v>-13635</v>
      </c>
      <c r="I11" s="8">
        <v>33935</v>
      </c>
      <c r="J11" s="8">
        <v>45530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45530</v>
      </c>
      <c r="X11" s="8">
        <v>0</v>
      </c>
      <c r="Y11" s="8">
        <v>45530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488317</v>
      </c>
      <c r="F12" s="8">
        <v>488317</v>
      </c>
      <c r="G12" s="8">
        <v>24021</v>
      </c>
      <c r="H12" s="8">
        <v>22108</v>
      </c>
      <c r="I12" s="8">
        <v>103632</v>
      </c>
      <c r="J12" s="8">
        <v>149761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149761</v>
      </c>
      <c r="X12" s="8">
        <v>96530</v>
      </c>
      <c r="Y12" s="8">
        <v>53231</v>
      </c>
      <c r="Z12" s="2">
        <v>55.14</v>
      </c>
      <c r="AA12" s="6">
        <v>488317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346726</v>
      </c>
      <c r="F13" s="8">
        <v>346726</v>
      </c>
      <c r="G13" s="8">
        <v>4431</v>
      </c>
      <c r="H13" s="8">
        <v>56716</v>
      </c>
      <c r="I13" s="8">
        <v>25543</v>
      </c>
      <c r="J13" s="8">
        <v>86690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86690</v>
      </c>
      <c r="X13" s="8">
        <v>0</v>
      </c>
      <c r="Y13" s="8">
        <v>86690</v>
      </c>
      <c r="Z13" s="2">
        <v>0</v>
      </c>
      <c r="AA13" s="6">
        <v>346726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3178348</v>
      </c>
      <c r="F14" s="8">
        <v>3178348</v>
      </c>
      <c r="G14" s="8">
        <v>68785</v>
      </c>
      <c r="H14" s="8">
        <v>88096</v>
      </c>
      <c r="I14" s="8">
        <v>77410</v>
      </c>
      <c r="J14" s="8">
        <v>234291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234291</v>
      </c>
      <c r="X14" s="8">
        <v>0</v>
      </c>
      <c r="Y14" s="8">
        <v>234291</v>
      </c>
      <c r="Z14" s="2">
        <v>0</v>
      </c>
      <c r="AA14" s="6">
        <v>3178348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4021200</v>
      </c>
      <c r="F16" s="8">
        <v>4021200</v>
      </c>
      <c r="G16" s="8">
        <v>39</v>
      </c>
      <c r="H16" s="8">
        <v>204</v>
      </c>
      <c r="I16" s="8">
        <v>1200</v>
      </c>
      <c r="J16" s="8">
        <v>1443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1443</v>
      </c>
      <c r="X16" s="8">
        <v>4542</v>
      </c>
      <c r="Y16" s="8">
        <v>-3099</v>
      </c>
      <c r="Z16" s="2">
        <v>-68.23</v>
      </c>
      <c r="AA16" s="6">
        <v>4021200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280031</v>
      </c>
      <c r="F17" s="8">
        <v>280031</v>
      </c>
      <c r="G17" s="8">
        <v>2125</v>
      </c>
      <c r="H17" s="8">
        <v>4340</v>
      </c>
      <c r="I17" s="8">
        <v>1814</v>
      </c>
      <c r="J17" s="8">
        <v>8279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8279</v>
      </c>
      <c r="X17" s="8">
        <v>45449</v>
      </c>
      <c r="Y17" s="8">
        <v>-37170</v>
      </c>
      <c r="Z17" s="2">
        <v>-81.78</v>
      </c>
      <c r="AA17" s="6">
        <v>280031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-1090</v>
      </c>
      <c r="H18" s="8">
        <v>2503</v>
      </c>
      <c r="I18" s="8">
        <v>42936</v>
      </c>
      <c r="J18" s="8">
        <v>44349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44349</v>
      </c>
      <c r="X18" s="8">
        <v>0</v>
      </c>
      <c r="Y18" s="8">
        <v>44349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21531900</v>
      </c>
      <c r="F19" s="8">
        <v>21531900</v>
      </c>
      <c r="G19" s="8">
        <v>6621158</v>
      </c>
      <c r="H19" s="8">
        <v>0</v>
      </c>
      <c r="I19" s="8">
        <v>-3630</v>
      </c>
      <c r="J19" s="8">
        <v>6617528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6617528</v>
      </c>
      <c r="X19" s="8">
        <v>7526439</v>
      </c>
      <c r="Y19" s="8">
        <v>-908911</v>
      </c>
      <c r="Z19" s="2">
        <v>-12.08</v>
      </c>
      <c r="AA19" s="6">
        <v>21531900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818910</v>
      </c>
      <c r="F20" s="30">
        <v>818910</v>
      </c>
      <c r="G20" s="30">
        <v>252389</v>
      </c>
      <c r="H20" s="30">
        <v>27145</v>
      </c>
      <c r="I20" s="30">
        <v>67962</v>
      </c>
      <c r="J20" s="30">
        <v>347496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347496</v>
      </c>
      <c r="X20" s="30">
        <v>254803</v>
      </c>
      <c r="Y20" s="30">
        <v>92693</v>
      </c>
      <c r="Z20" s="31">
        <v>36.38</v>
      </c>
      <c r="AA20" s="32">
        <v>818910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879</v>
      </c>
      <c r="J21" s="8">
        <v>879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879</v>
      </c>
      <c r="X21" s="8">
        <v>0</v>
      </c>
      <c r="Y21" s="8">
        <v>879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51289699</v>
      </c>
      <c r="F22" s="39">
        <f t="shared" si="0"/>
        <v>51289699</v>
      </c>
      <c r="G22" s="39">
        <f t="shared" si="0"/>
        <v>11884878</v>
      </c>
      <c r="H22" s="39">
        <f t="shared" si="0"/>
        <v>926335</v>
      </c>
      <c r="I22" s="39">
        <f t="shared" si="0"/>
        <v>1192083</v>
      </c>
      <c r="J22" s="39">
        <f t="shared" si="0"/>
        <v>14003296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14003296</v>
      </c>
      <c r="X22" s="39">
        <f t="shared" si="0"/>
        <v>12839108</v>
      </c>
      <c r="Y22" s="39">
        <f t="shared" si="0"/>
        <v>1164188</v>
      </c>
      <c r="Z22" s="40">
        <f>+IF(X22&lt;&gt;0,+(Y22/X22)*100,0)</f>
        <v>9.067514659118062</v>
      </c>
      <c r="AA22" s="37">
        <f>SUM(AA5:AA21)</f>
        <v>51289699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21324785</v>
      </c>
      <c r="F25" s="8">
        <v>21324785</v>
      </c>
      <c r="G25" s="8">
        <v>1631968</v>
      </c>
      <c r="H25" s="8">
        <v>1618783</v>
      </c>
      <c r="I25" s="8">
        <v>1700095</v>
      </c>
      <c r="J25" s="8">
        <v>4950846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4950846</v>
      </c>
      <c r="X25" s="8">
        <v>5016826</v>
      </c>
      <c r="Y25" s="8">
        <v>-65980</v>
      </c>
      <c r="Z25" s="2">
        <v>-1.32</v>
      </c>
      <c r="AA25" s="6">
        <v>21324785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2380013</v>
      </c>
      <c r="F26" s="8">
        <v>2380013</v>
      </c>
      <c r="G26" s="8">
        <v>126231</v>
      </c>
      <c r="H26" s="8">
        <v>154195</v>
      </c>
      <c r="I26" s="8">
        <v>154195</v>
      </c>
      <c r="J26" s="8">
        <v>434621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434621</v>
      </c>
      <c r="X26" s="8">
        <v>597000</v>
      </c>
      <c r="Y26" s="8">
        <v>-162379</v>
      </c>
      <c r="Z26" s="2">
        <v>-27.2</v>
      </c>
      <c r="AA26" s="6">
        <v>2380013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8749043</v>
      </c>
      <c r="F27" s="8">
        <v>8749043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8749043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3290695</v>
      </c>
      <c r="F28" s="8">
        <v>3290695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3290695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393084</v>
      </c>
      <c r="F29" s="8">
        <v>393084</v>
      </c>
      <c r="G29" s="8">
        <v>48938</v>
      </c>
      <c r="H29" s="8">
        <v>62914</v>
      </c>
      <c r="I29" s="8">
        <v>194122</v>
      </c>
      <c r="J29" s="8">
        <v>305974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305974</v>
      </c>
      <c r="X29" s="8">
        <v>77678</v>
      </c>
      <c r="Y29" s="8">
        <v>228296</v>
      </c>
      <c r="Z29" s="2">
        <v>293.9</v>
      </c>
      <c r="AA29" s="6">
        <v>393084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6897840</v>
      </c>
      <c r="F30" s="8">
        <v>6897840</v>
      </c>
      <c r="G30" s="8">
        <v>0</v>
      </c>
      <c r="H30" s="8">
        <v>1365</v>
      </c>
      <c r="I30" s="8">
        <v>28977</v>
      </c>
      <c r="J30" s="8">
        <v>30342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30342</v>
      </c>
      <c r="X30" s="8">
        <v>699224</v>
      </c>
      <c r="Y30" s="8">
        <v>-668882</v>
      </c>
      <c r="Z30" s="2">
        <v>-95.66</v>
      </c>
      <c r="AA30" s="6">
        <v>6897840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1287995</v>
      </c>
      <c r="F31" s="8">
        <v>1287995</v>
      </c>
      <c r="G31" s="8">
        <v>20868</v>
      </c>
      <c r="H31" s="8">
        <v>36549</v>
      </c>
      <c r="I31" s="8">
        <v>65256</v>
      </c>
      <c r="J31" s="8">
        <v>122673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122673</v>
      </c>
      <c r="X31" s="8">
        <v>195901</v>
      </c>
      <c r="Y31" s="8">
        <v>-73228</v>
      </c>
      <c r="Z31" s="2">
        <v>-37.38</v>
      </c>
      <c r="AA31" s="6">
        <v>1287995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161080</v>
      </c>
      <c r="F32" s="8">
        <v>161080</v>
      </c>
      <c r="G32" s="8">
        <v>191534</v>
      </c>
      <c r="H32" s="8">
        <v>10941</v>
      </c>
      <c r="I32" s="8">
        <v>19540</v>
      </c>
      <c r="J32" s="8">
        <v>222015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222015</v>
      </c>
      <c r="X32" s="8">
        <v>26050</v>
      </c>
      <c r="Y32" s="8">
        <v>195965</v>
      </c>
      <c r="Z32" s="2">
        <v>752.26</v>
      </c>
      <c r="AA32" s="6">
        <v>161080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1312846</v>
      </c>
      <c r="F33" s="8">
        <v>1312846</v>
      </c>
      <c r="G33" s="8">
        <v>473765</v>
      </c>
      <c r="H33" s="8">
        <v>147531</v>
      </c>
      <c r="I33" s="8">
        <v>369503</v>
      </c>
      <c r="J33" s="8">
        <v>990799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990799</v>
      </c>
      <c r="X33" s="8">
        <v>176000</v>
      </c>
      <c r="Y33" s="8">
        <v>814799</v>
      </c>
      <c r="Z33" s="2">
        <v>462.95</v>
      </c>
      <c r="AA33" s="6">
        <v>1312846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9339857</v>
      </c>
      <c r="F34" s="8">
        <v>9339857</v>
      </c>
      <c r="G34" s="8">
        <v>192768</v>
      </c>
      <c r="H34" s="8">
        <v>435006</v>
      </c>
      <c r="I34" s="8">
        <v>518131</v>
      </c>
      <c r="J34" s="8">
        <v>1145905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1145905</v>
      </c>
      <c r="X34" s="8">
        <v>2475685</v>
      </c>
      <c r="Y34" s="8">
        <v>-1329780</v>
      </c>
      <c r="Z34" s="2">
        <v>-53.71</v>
      </c>
      <c r="AA34" s="6">
        <v>9339857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55137238</v>
      </c>
      <c r="F36" s="39">
        <f t="shared" si="1"/>
        <v>55137238</v>
      </c>
      <c r="G36" s="39">
        <f t="shared" si="1"/>
        <v>2686072</v>
      </c>
      <c r="H36" s="39">
        <f t="shared" si="1"/>
        <v>2467284</v>
      </c>
      <c r="I36" s="39">
        <f t="shared" si="1"/>
        <v>3049819</v>
      </c>
      <c r="J36" s="39">
        <f t="shared" si="1"/>
        <v>8203175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8203175</v>
      </c>
      <c r="X36" s="39">
        <f t="shared" si="1"/>
        <v>9264364</v>
      </c>
      <c r="Y36" s="39">
        <f t="shared" si="1"/>
        <v>-1061189</v>
      </c>
      <c r="Z36" s="40">
        <f>+IF(X36&lt;&gt;0,+(Y36/X36)*100,0)</f>
        <v>-11.454526182261406</v>
      </c>
      <c r="AA36" s="37">
        <f>SUM(AA25:AA35)</f>
        <v>55137238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-3847539</v>
      </c>
      <c r="F38" s="52">
        <f t="shared" si="2"/>
        <v>-3847539</v>
      </c>
      <c r="G38" s="52">
        <f t="shared" si="2"/>
        <v>9198806</v>
      </c>
      <c r="H38" s="52">
        <f t="shared" si="2"/>
        <v>-1540949</v>
      </c>
      <c r="I38" s="52">
        <f t="shared" si="2"/>
        <v>-1857736</v>
      </c>
      <c r="J38" s="52">
        <f t="shared" si="2"/>
        <v>5800121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5800121</v>
      </c>
      <c r="X38" s="52">
        <f>IF(F22=F36,0,X22-X36)</f>
        <v>3574744</v>
      </c>
      <c r="Y38" s="52">
        <f t="shared" si="2"/>
        <v>2225377</v>
      </c>
      <c r="Z38" s="53">
        <f>+IF(X38&lt;&gt;0,+(Y38/X38)*100,0)</f>
        <v>62.252765512719236</v>
      </c>
      <c r="AA38" s="50">
        <f>+AA22-AA36</f>
        <v>-3847539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21088100</v>
      </c>
      <c r="F39" s="8">
        <v>21088100</v>
      </c>
      <c r="G39" s="8">
        <v>462572</v>
      </c>
      <c r="H39" s="8">
        <v>674336</v>
      </c>
      <c r="I39" s="8">
        <v>0</v>
      </c>
      <c r="J39" s="8">
        <v>1136908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1136908</v>
      </c>
      <c r="X39" s="8">
        <v>14156384</v>
      </c>
      <c r="Y39" s="8">
        <v>-13019476</v>
      </c>
      <c r="Z39" s="2">
        <v>-91.97</v>
      </c>
      <c r="AA39" s="6">
        <v>21088100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17240561</v>
      </c>
      <c r="F42" s="61">
        <f t="shared" si="3"/>
        <v>17240561</v>
      </c>
      <c r="G42" s="61">
        <f t="shared" si="3"/>
        <v>9661378</v>
      </c>
      <c r="H42" s="61">
        <f t="shared" si="3"/>
        <v>-866613</v>
      </c>
      <c r="I42" s="61">
        <f t="shared" si="3"/>
        <v>-1857736</v>
      </c>
      <c r="J42" s="61">
        <f t="shared" si="3"/>
        <v>6937029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6937029</v>
      </c>
      <c r="X42" s="61">
        <f t="shared" si="3"/>
        <v>17731128</v>
      </c>
      <c r="Y42" s="61">
        <f t="shared" si="3"/>
        <v>-10794099</v>
      </c>
      <c r="Z42" s="62">
        <f>+IF(X42&lt;&gt;0,+(Y42/X42)*100,0)</f>
        <v>-60.876549985990735</v>
      </c>
      <c r="AA42" s="59">
        <f>SUM(AA38:AA41)</f>
        <v>17240561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17240561</v>
      </c>
      <c r="F44" s="69">
        <f t="shared" si="4"/>
        <v>17240561</v>
      </c>
      <c r="G44" s="69">
        <f t="shared" si="4"/>
        <v>9661378</v>
      </c>
      <c r="H44" s="69">
        <f t="shared" si="4"/>
        <v>-866613</v>
      </c>
      <c r="I44" s="69">
        <f t="shared" si="4"/>
        <v>-1857736</v>
      </c>
      <c r="J44" s="69">
        <f t="shared" si="4"/>
        <v>6937029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6937029</v>
      </c>
      <c r="X44" s="69">
        <f t="shared" si="4"/>
        <v>17731128</v>
      </c>
      <c r="Y44" s="69">
        <f t="shared" si="4"/>
        <v>-10794099</v>
      </c>
      <c r="Z44" s="70">
        <f>+IF(X44&lt;&gt;0,+(Y44/X44)*100,0)</f>
        <v>-60.876549985990735</v>
      </c>
      <c r="AA44" s="67">
        <f>+AA42-AA43</f>
        <v>17240561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17240561</v>
      </c>
      <c r="F46" s="61">
        <f t="shared" si="5"/>
        <v>17240561</v>
      </c>
      <c r="G46" s="61">
        <f t="shared" si="5"/>
        <v>9661378</v>
      </c>
      <c r="H46" s="61">
        <f t="shared" si="5"/>
        <v>-866613</v>
      </c>
      <c r="I46" s="61">
        <f t="shared" si="5"/>
        <v>-1857736</v>
      </c>
      <c r="J46" s="61">
        <f t="shared" si="5"/>
        <v>6937029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6937029</v>
      </c>
      <c r="X46" s="61">
        <f t="shared" si="5"/>
        <v>17731128</v>
      </c>
      <c r="Y46" s="61">
        <f t="shared" si="5"/>
        <v>-10794099</v>
      </c>
      <c r="Z46" s="62">
        <f>+IF(X46&lt;&gt;0,+(Y46/X46)*100,0)</f>
        <v>-60.876549985990735</v>
      </c>
      <c r="AA46" s="59">
        <f>SUM(AA44:AA45)</f>
        <v>17240561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17240561</v>
      </c>
      <c r="F48" s="77">
        <f t="shared" si="6"/>
        <v>17240561</v>
      </c>
      <c r="G48" s="77">
        <f t="shared" si="6"/>
        <v>9661378</v>
      </c>
      <c r="H48" s="78">
        <f t="shared" si="6"/>
        <v>-866613</v>
      </c>
      <c r="I48" s="78">
        <f t="shared" si="6"/>
        <v>-1857736</v>
      </c>
      <c r="J48" s="78">
        <f t="shared" si="6"/>
        <v>6937029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6937029</v>
      </c>
      <c r="X48" s="78">
        <f t="shared" si="6"/>
        <v>17731128</v>
      </c>
      <c r="Y48" s="78">
        <f t="shared" si="6"/>
        <v>-10794099</v>
      </c>
      <c r="Z48" s="79">
        <f>+IF(X48&lt;&gt;0,+(Y48/X48)*100,0)</f>
        <v>-60.876549985990735</v>
      </c>
      <c r="AA48" s="80">
        <f>SUM(AA46:AA47)</f>
        <v>17240561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7657781</v>
      </c>
      <c r="D5" s="6">
        <v>0</v>
      </c>
      <c r="E5" s="7">
        <v>8523000</v>
      </c>
      <c r="F5" s="8">
        <v>8523000</v>
      </c>
      <c r="G5" s="8">
        <v>21815</v>
      </c>
      <c r="H5" s="8">
        <v>8665631</v>
      </c>
      <c r="I5" s="8">
        <v>-236002</v>
      </c>
      <c r="J5" s="8">
        <v>8451444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8451444</v>
      </c>
      <c r="X5" s="8">
        <v>8025000</v>
      </c>
      <c r="Y5" s="8">
        <v>426444</v>
      </c>
      <c r="Z5" s="2">
        <v>5.31</v>
      </c>
      <c r="AA5" s="6">
        <v>8523000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12169915</v>
      </c>
      <c r="D7" s="6">
        <v>0</v>
      </c>
      <c r="E7" s="7">
        <v>23191000</v>
      </c>
      <c r="F7" s="8">
        <v>23191000</v>
      </c>
      <c r="G7" s="8">
        <v>1453479</v>
      </c>
      <c r="H7" s="8">
        <v>1241849</v>
      </c>
      <c r="I7" s="8">
        <v>1192617</v>
      </c>
      <c r="J7" s="8">
        <v>3887945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3887945</v>
      </c>
      <c r="X7" s="8">
        <v>4600000</v>
      </c>
      <c r="Y7" s="8">
        <v>-712055</v>
      </c>
      <c r="Z7" s="2">
        <v>-15.48</v>
      </c>
      <c r="AA7" s="6">
        <v>23191000</v>
      </c>
    </row>
    <row r="8" spans="1:27" ht="13.5">
      <c r="A8" s="29" t="s">
        <v>35</v>
      </c>
      <c r="B8" s="28"/>
      <c r="C8" s="6">
        <v>8105895</v>
      </c>
      <c r="D8" s="6">
        <v>0</v>
      </c>
      <c r="E8" s="7">
        <v>6985000</v>
      </c>
      <c r="F8" s="8">
        <v>6985000</v>
      </c>
      <c r="G8" s="8">
        <v>801546</v>
      </c>
      <c r="H8" s="8">
        <v>754952</v>
      </c>
      <c r="I8" s="8">
        <v>777606</v>
      </c>
      <c r="J8" s="8">
        <v>2334104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2334104</v>
      </c>
      <c r="X8" s="8">
        <v>1172754</v>
      </c>
      <c r="Y8" s="8">
        <v>1161350</v>
      </c>
      <c r="Z8" s="2">
        <v>99.03</v>
      </c>
      <c r="AA8" s="6">
        <v>6985000</v>
      </c>
    </row>
    <row r="9" spans="1:27" ht="13.5">
      <c r="A9" s="29" t="s">
        <v>36</v>
      </c>
      <c r="B9" s="28"/>
      <c r="C9" s="6">
        <v>3065501</v>
      </c>
      <c r="D9" s="6">
        <v>0</v>
      </c>
      <c r="E9" s="7">
        <v>4215000</v>
      </c>
      <c r="F9" s="8">
        <v>4215000</v>
      </c>
      <c r="G9" s="8">
        <v>586736</v>
      </c>
      <c r="H9" s="8">
        <v>582249</v>
      </c>
      <c r="I9" s="8">
        <v>585713</v>
      </c>
      <c r="J9" s="8">
        <v>1754698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1754698</v>
      </c>
      <c r="X9" s="8">
        <v>943884</v>
      </c>
      <c r="Y9" s="8">
        <v>810814</v>
      </c>
      <c r="Z9" s="2">
        <v>85.9</v>
      </c>
      <c r="AA9" s="6">
        <v>4215000</v>
      </c>
    </row>
    <row r="10" spans="1:27" ht="13.5">
      <c r="A10" s="29" t="s">
        <v>37</v>
      </c>
      <c r="B10" s="28"/>
      <c r="C10" s="6">
        <v>1176593</v>
      </c>
      <c r="D10" s="6">
        <v>0</v>
      </c>
      <c r="E10" s="7">
        <v>723000</v>
      </c>
      <c r="F10" s="30">
        <v>723000</v>
      </c>
      <c r="G10" s="30">
        <v>230165</v>
      </c>
      <c r="H10" s="30">
        <v>231590</v>
      </c>
      <c r="I10" s="30">
        <v>231470</v>
      </c>
      <c r="J10" s="30">
        <v>693225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693225</v>
      </c>
      <c r="X10" s="30">
        <v>266274</v>
      </c>
      <c r="Y10" s="30">
        <v>426951</v>
      </c>
      <c r="Z10" s="31">
        <v>160.34</v>
      </c>
      <c r="AA10" s="32">
        <v>723000</v>
      </c>
    </row>
    <row r="11" spans="1:27" ht="13.5">
      <c r="A11" s="29" t="s">
        <v>38</v>
      </c>
      <c r="B11" s="33"/>
      <c r="C11" s="6">
        <v>39031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730173</v>
      </c>
      <c r="D12" s="6">
        <v>0</v>
      </c>
      <c r="E12" s="7">
        <v>880000</v>
      </c>
      <c r="F12" s="8">
        <v>880000</v>
      </c>
      <c r="G12" s="8">
        <v>23045</v>
      </c>
      <c r="H12" s="8">
        <v>66966</v>
      </c>
      <c r="I12" s="8">
        <v>57919</v>
      </c>
      <c r="J12" s="8">
        <v>147930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147930</v>
      </c>
      <c r="X12" s="8">
        <v>200124</v>
      </c>
      <c r="Y12" s="8">
        <v>-52194</v>
      </c>
      <c r="Z12" s="2">
        <v>-26.08</v>
      </c>
      <c r="AA12" s="6">
        <v>880000</v>
      </c>
    </row>
    <row r="13" spans="1:27" ht="13.5">
      <c r="A13" s="27" t="s">
        <v>40</v>
      </c>
      <c r="B13" s="33"/>
      <c r="C13" s="6">
        <v>91832</v>
      </c>
      <c r="D13" s="6">
        <v>0</v>
      </c>
      <c r="E13" s="7">
        <v>400000</v>
      </c>
      <c r="F13" s="8">
        <v>400000</v>
      </c>
      <c r="G13" s="8">
        <v>-6034</v>
      </c>
      <c r="H13" s="8">
        <v>9266</v>
      </c>
      <c r="I13" s="8">
        <v>11297</v>
      </c>
      <c r="J13" s="8">
        <v>14529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14529</v>
      </c>
      <c r="X13" s="8">
        <v>87501</v>
      </c>
      <c r="Y13" s="8">
        <v>-72972</v>
      </c>
      <c r="Z13" s="2">
        <v>-83.4</v>
      </c>
      <c r="AA13" s="6">
        <v>400000</v>
      </c>
    </row>
    <row r="14" spans="1:27" ht="13.5">
      <c r="A14" s="27" t="s">
        <v>41</v>
      </c>
      <c r="B14" s="33"/>
      <c r="C14" s="6">
        <v>641156</v>
      </c>
      <c r="D14" s="6">
        <v>0</v>
      </c>
      <c r="E14" s="7">
        <v>350000</v>
      </c>
      <c r="F14" s="8">
        <v>350000</v>
      </c>
      <c r="G14" s="8">
        <v>66128</v>
      </c>
      <c r="H14" s="8">
        <v>66218</v>
      </c>
      <c r="I14" s="8">
        <v>399877</v>
      </c>
      <c r="J14" s="8">
        <v>532223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532223</v>
      </c>
      <c r="X14" s="8">
        <v>80001</v>
      </c>
      <c r="Y14" s="8">
        <v>452222</v>
      </c>
      <c r="Z14" s="2">
        <v>565.27</v>
      </c>
      <c r="AA14" s="6">
        <v>350000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32010</v>
      </c>
      <c r="D16" s="6">
        <v>0</v>
      </c>
      <c r="E16" s="7">
        <v>401000</v>
      </c>
      <c r="F16" s="8">
        <v>401000</v>
      </c>
      <c r="G16" s="8">
        <v>11201</v>
      </c>
      <c r="H16" s="8">
        <v>1350</v>
      </c>
      <c r="I16" s="8">
        <v>1200</v>
      </c>
      <c r="J16" s="8">
        <v>13751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13751</v>
      </c>
      <c r="X16" s="8">
        <v>54249</v>
      </c>
      <c r="Y16" s="8">
        <v>-40498</v>
      </c>
      <c r="Z16" s="2">
        <v>-74.65</v>
      </c>
      <c r="AA16" s="6">
        <v>401000</v>
      </c>
    </row>
    <row r="17" spans="1:27" ht="13.5">
      <c r="A17" s="27" t="s">
        <v>44</v>
      </c>
      <c r="B17" s="33"/>
      <c r="C17" s="6">
        <v>100</v>
      </c>
      <c r="D17" s="6">
        <v>0</v>
      </c>
      <c r="E17" s="7">
        <v>0</v>
      </c>
      <c r="F17" s="8">
        <v>0</v>
      </c>
      <c r="G17" s="8">
        <v>50</v>
      </c>
      <c r="H17" s="8">
        <v>50</v>
      </c>
      <c r="I17" s="8">
        <v>25</v>
      </c>
      <c r="J17" s="8">
        <v>125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125</v>
      </c>
      <c r="X17" s="8">
        <v>0</v>
      </c>
      <c r="Y17" s="8">
        <v>125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1093263</v>
      </c>
      <c r="D18" s="6">
        <v>0</v>
      </c>
      <c r="E18" s="7">
        <v>1032000</v>
      </c>
      <c r="F18" s="8">
        <v>1032000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264501</v>
      </c>
      <c r="Y18" s="8">
        <v>-264501</v>
      </c>
      <c r="Z18" s="2">
        <v>-100</v>
      </c>
      <c r="AA18" s="6">
        <v>1032000</v>
      </c>
    </row>
    <row r="19" spans="1:27" ht="13.5">
      <c r="A19" s="27" t="s">
        <v>46</v>
      </c>
      <c r="B19" s="33"/>
      <c r="C19" s="6">
        <v>47132923</v>
      </c>
      <c r="D19" s="6">
        <v>0</v>
      </c>
      <c r="E19" s="7">
        <v>22427000</v>
      </c>
      <c r="F19" s="8">
        <v>22427000</v>
      </c>
      <c r="G19" s="8">
        <v>10640639</v>
      </c>
      <c r="H19" s="8">
        <v>456287</v>
      </c>
      <c r="I19" s="8">
        <v>623</v>
      </c>
      <c r="J19" s="8">
        <v>11097549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11097549</v>
      </c>
      <c r="X19" s="8">
        <v>6399999</v>
      </c>
      <c r="Y19" s="8">
        <v>4697550</v>
      </c>
      <c r="Z19" s="2">
        <v>73.4</v>
      </c>
      <c r="AA19" s="6">
        <v>22427000</v>
      </c>
    </row>
    <row r="20" spans="1:27" ht="13.5">
      <c r="A20" s="27" t="s">
        <v>47</v>
      </c>
      <c r="B20" s="33"/>
      <c r="C20" s="6">
        <v>2358529</v>
      </c>
      <c r="D20" s="6">
        <v>0</v>
      </c>
      <c r="E20" s="7">
        <v>4862000</v>
      </c>
      <c r="F20" s="30">
        <v>4862000</v>
      </c>
      <c r="G20" s="30">
        <v>163664</v>
      </c>
      <c r="H20" s="30">
        <v>219186</v>
      </c>
      <c r="I20" s="30">
        <v>178029</v>
      </c>
      <c r="J20" s="30">
        <v>560879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560879</v>
      </c>
      <c r="X20" s="30">
        <v>1894434</v>
      </c>
      <c r="Y20" s="30">
        <v>-1333555</v>
      </c>
      <c r="Z20" s="31">
        <v>-70.39</v>
      </c>
      <c r="AA20" s="32">
        <v>4862000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84294702</v>
      </c>
      <c r="D22" s="37">
        <f>SUM(D5:D21)</f>
        <v>0</v>
      </c>
      <c r="E22" s="38">
        <f t="shared" si="0"/>
        <v>73989000</v>
      </c>
      <c r="F22" s="39">
        <f t="shared" si="0"/>
        <v>73989000</v>
      </c>
      <c r="G22" s="39">
        <f t="shared" si="0"/>
        <v>13992434</v>
      </c>
      <c r="H22" s="39">
        <f t="shared" si="0"/>
        <v>12295594</v>
      </c>
      <c r="I22" s="39">
        <f t="shared" si="0"/>
        <v>3200374</v>
      </c>
      <c r="J22" s="39">
        <f t="shared" si="0"/>
        <v>29488402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29488402</v>
      </c>
      <c r="X22" s="39">
        <f t="shared" si="0"/>
        <v>23988721</v>
      </c>
      <c r="Y22" s="39">
        <f t="shared" si="0"/>
        <v>5499681</v>
      </c>
      <c r="Z22" s="40">
        <f>+IF(X22&lt;&gt;0,+(Y22/X22)*100,0)</f>
        <v>22.92611181729947</v>
      </c>
      <c r="AA22" s="37">
        <f>SUM(AA5:AA21)</f>
        <v>73989000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30589631</v>
      </c>
      <c r="D25" s="6">
        <v>0</v>
      </c>
      <c r="E25" s="7">
        <v>39192000</v>
      </c>
      <c r="F25" s="8">
        <v>39192000</v>
      </c>
      <c r="G25" s="8">
        <v>2731957</v>
      </c>
      <c r="H25" s="8">
        <v>2581876</v>
      </c>
      <c r="I25" s="8">
        <v>2459539</v>
      </c>
      <c r="J25" s="8">
        <v>7773372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7773372</v>
      </c>
      <c r="X25" s="8">
        <v>8291757</v>
      </c>
      <c r="Y25" s="8">
        <v>-518385</v>
      </c>
      <c r="Z25" s="2">
        <v>-6.25</v>
      </c>
      <c r="AA25" s="6">
        <v>39192000</v>
      </c>
    </row>
    <row r="26" spans="1:27" ht="13.5">
      <c r="A26" s="29" t="s">
        <v>52</v>
      </c>
      <c r="B26" s="28"/>
      <c r="C26" s="6">
        <v>1927613</v>
      </c>
      <c r="D26" s="6">
        <v>0</v>
      </c>
      <c r="E26" s="7">
        <v>2575000</v>
      </c>
      <c r="F26" s="8">
        <v>2575000</v>
      </c>
      <c r="G26" s="8">
        <v>167293</v>
      </c>
      <c r="H26" s="8">
        <v>167293</v>
      </c>
      <c r="I26" s="8">
        <v>167293</v>
      </c>
      <c r="J26" s="8">
        <v>501879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501879</v>
      </c>
      <c r="X26" s="8">
        <v>623460</v>
      </c>
      <c r="Y26" s="8">
        <v>-121581</v>
      </c>
      <c r="Z26" s="2">
        <v>-19.5</v>
      </c>
      <c r="AA26" s="6">
        <v>2575000</v>
      </c>
    </row>
    <row r="27" spans="1:27" ht="13.5">
      <c r="A27" s="29" t="s">
        <v>53</v>
      </c>
      <c r="B27" s="28"/>
      <c r="C27" s="6">
        <v>7936569</v>
      </c>
      <c r="D27" s="6">
        <v>0</v>
      </c>
      <c r="E27" s="7">
        <v>3194000</v>
      </c>
      <c r="F27" s="8">
        <v>3194000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3194000</v>
      </c>
    </row>
    <row r="28" spans="1:27" ht="13.5">
      <c r="A28" s="29" t="s">
        <v>54</v>
      </c>
      <c r="B28" s="28"/>
      <c r="C28" s="6">
        <v>20308884</v>
      </c>
      <c r="D28" s="6">
        <v>0</v>
      </c>
      <c r="E28" s="7">
        <v>11105000</v>
      </c>
      <c r="F28" s="8">
        <v>11105000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11105000</v>
      </c>
    </row>
    <row r="29" spans="1:27" ht="13.5">
      <c r="A29" s="29" t="s">
        <v>55</v>
      </c>
      <c r="B29" s="28"/>
      <c r="C29" s="6">
        <v>1760976</v>
      </c>
      <c r="D29" s="6">
        <v>0</v>
      </c>
      <c r="E29" s="7">
        <v>793000</v>
      </c>
      <c r="F29" s="8">
        <v>793000</v>
      </c>
      <c r="G29" s="8">
        <v>1358</v>
      </c>
      <c r="H29" s="8">
        <v>286</v>
      </c>
      <c r="I29" s="8">
        <v>6205</v>
      </c>
      <c r="J29" s="8">
        <v>7849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7849</v>
      </c>
      <c r="X29" s="8">
        <v>344109</v>
      </c>
      <c r="Y29" s="8">
        <v>-336260</v>
      </c>
      <c r="Z29" s="2">
        <v>-97.72</v>
      </c>
      <c r="AA29" s="6">
        <v>793000</v>
      </c>
    </row>
    <row r="30" spans="1:27" ht="13.5">
      <c r="A30" s="29" t="s">
        <v>56</v>
      </c>
      <c r="B30" s="28"/>
      <c r="C30" s="6">
        <v>13457492</v>
      </c>
      <c r="D30" s="6">
        <v>0</v>
      </c>
      <c r="E30" s="7">
        <v>14189000</v>
      </c>
      <c r="F30" s="8">
        <v>14189000</v>
      </c>
      <c r="G30" s="8">
        <v>1514859</v>
      </c>
      <c r="H30" s="8">
        <v>1642007</v>
      </c>
      <c r="I30" s="8">
        <v>-802360</v>
      </c>
      <c r="J30" s="8">
        <v>2354506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2354506</v>
      </c>
      <c r="X30" s="8">
        <v>4370988</v>
      </c>
      <c r="Y30" s="8">
        <v>-2016482</v>
      </c>
      <c r="Z30" s="2">
        <v>-46.13</v>
      </c>
      <c r="AA30" s="6">
        <v>14189000</v>
      </c>
    </row>
    <row r="31" spans="1:27" ht="13.5">
      <c r="A31" s="29" t="s">
        <v>57</v>
      </c>
      <c r="B31" s="28"/>
      <c r="C31" s="6">
        <v>4364864</v>
      </c>
      <c r="D31" s="6">
        <v>0</v>
      </c>
      <c r="E31" s="7">
        <v>0</v>
      </c>
      <c r="F31" s="8">
        <v>0</v>
      </c>
      <c r="G31" s="8">
        <v>84355</v>
      </c>
      <c r="H31" s="8">
        <v>93770</v>
      </c>
      <c r="I31" s="8">
        <v>231423</v>
      </c>
      <c r="J31" s="8">
        <v>409548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409548</v>
      </c>
      <c r="X31" s="8">
        <v>0</v>
      </c>
      <c r="Y31" s="8">
        <v>409548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5861742</v>
      </c>
      <c r="D32" s="6">
        <v>0</v>
      </c>
      <c r="E32" s="7">
        <v>2075000</v>
      </c>
      <c r="F32" s="8">
        <v>2075000</v>
      </c>
      <c r="G32" s="8">
        <v>120266</v>
      </c>
      <c r="H32" s="8">
        <v>120349</v>
      </c>
      <c r="I32" s="8">
        <v>794668</v>
      </c>
      <c r="J32" s="8">
        <v>1035283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1035283</v>
      </c>
      <c r="X32" s="8">
        <v>174999</v>
      </c>
      <c r="Y32" s="8">
        <v>860284</v>
      </c>
      <c r="Z32" s="2">
        <v>491.59</v>
      </c>
      <c r="AA32" s="6">
        <v>2075000</v>
      </c>
    </row>
    <row r="33" spans="1:27" ht="13.5">
      <c r="A33" s="29" t="s">
        <v>59</v>
      </c>
      <c r="B33" s="28"/>
      <c r="C33" s="6">
        <v>848945</v>
      </c>
      <c r="D33" s="6">
        <v>0</v>
      </c>
      <c r="E33" s="7">
        <v>0</v>
      </c>
      <c r="F33" s="8">
        <v>0</v>
      </c>
      <c r="G33" s="8">
        <v>1677472</v>
      </c>
      <c r="H33" s="8">
        <v>731027</v>
      </c>
      <c r="I33" s="8">
        <v>760093</v>
      </c>
      <c r="J33" s="8">
        <v>3168592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3168592</v>
      </c>
      <c r="X33" s="8">
        <v>203250</v>
      </c>
      <c r="Y33" s="8">
        <v>2965342</v>
      </c>
      <c r="Z33" s="2">
        <v>1458.96</v>
      </c>
      <c r="AA33" s="6">
        <v>0</v>
      </c>
    </row>
    <row r="34" spans="1:27" ht="13.5">
      <c r="A34" s="29" t="s">
        <v>60</v>
      </c>
      <c r="B34" s="28"/>
      <c r="C34" s="6">
        <v>8758530</v>
      </c>
      <c r="D34" s="6">
        <v>0</v>
      </c>
      <c r="E34" s="7">
        <v>14963000</v>
      </c>
      <c r="F34" s="8">
        <v>14963000</v>
      </c>
      <c r="G34" s="8">
        <v>459188</v>
      </c>
      <c r="H34" s="8">
        <v>421213</v>
      </c>
      <c r="I34" s="8">
        <v>445590</v>
      </c>
      <c r="J34" s="8">
        <v>1325991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1325991</v>
      </c>
      <c r="X34" s="8">
        <v>6799113</v>
      </c>
      <c r="Y34" s="8">
        <v>-5473122</v>
      </c>
      <c r="Z34" s="2">
        <v>-80.5</v>
      </c>
      <c r="AA34" s="6">
        <v>14963000</v>
      </c>
    </row>
    <row r="35" spans="1:27" ht="13.5">
      <c r="A35" s="27" t="s">
        <v>61</v>
      </c>
      <c r="B35" s="33"/>
      <c r="C35" s="6">
        <v>8571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95823817</v>
      </c>
      <c r="D36" s="37">
        <f>SUM(D25:D35)</f>
        <v>0</v>
      </c>
      <c r="E36" s="38">
        <f t="shared" si="1"/>
        <v>88086000</v>
      </c>
      <c r="F36" s="39">
        <f t="shared" si="1"/>
        <v>88086000</v>
      </c>
      <c r="G36" s="39">
        <f t="shared" si="1"/>
        <v>6756748</v>
      </c>
      <c r="H36" s="39">
        <f t="shared" si="1"/>
        <v>5757821</v>
      </c>
      <c r="I36" s="39">
        <f t="shared" si="1"/>
        <v>4062451</v>
      </c>
      <c r="J36" s="39">
        <f t="shared" si="1"/>
        <v>16577020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16577020</v>
      </c>
      <c r="X36" s="39">
        <f t="shared" si="1"/>
        <v>20807676</v>
      </c>
      <c r="Y36" s="39">
        <f t="shared" si="1"/>
        <v>-4230656</v>
      </c>
      <c r="Z36" s="40">
        <f>+IF(X36&lt;&gt;0,+(Y36/X36)*100,0)</f>
        <v>-20.332188947963242</v>
      </c>
      <c r="AA36" s="37">
        <f>SUM(AA25:AA35)</f>
        <v>88086000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-11529115</v>
      </c>
      <c r="D38" s="50">
        <f>+D22-D36</f>
        <v>0</v>
      </c>
      <c r="E38" s="51">
        <f t="shared" si="2"/>
        <v>-14097000</v>
      </c>
      <c r="F38" s="52">
        <f t="shared" si="2"/>
        <v>-14097000</v>
      </c>
      <c r="G38" s="52">
        <f t="shared" si="2"/>
        <v>7235686</v>
      </c>
      <c r="H38" s="52">
        <f t="shared" si="2"/>
        <v>6537773</v>
      </c>
      <c r="I38" s="52">
        <f t="shared" si="2"/>
        <v>-862077</v>
      </c>
      <c r="J38" s="52">
        <f t="shared" si="2"/>
        <v>12911382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12911382</v>
      </c>
      <c r="X38" s="52">
        <f>IF(F22=F36,0,X22-X36)</f>
        <v>3181045</v>
      </c>
      <c r="Y38" s="52">
        <f t="shared" si="2"/>
        <v>9730337</v>
      </c>
      <c r="Z38" s="53">
        <f>+IF(X38&lt;&gt;0,+(Y38/X38)*100,0)</f>
        <v>305.8849214644873</v>
      </c>
      <c r="AA38" s="50">
        <f>+AA22-AA36</f>
        <v>-14097000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17283000</v>
      </c>
      <c r="F39" s="8">
        <v>17283000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5158749</v>
      </c>
      <c r="Y39" s="8">
        <v>-5158749</v>
      </c>
      <c r="Z39" s="2">
        <v>-100</v>
      </c>
      <c r="AA39" s="6">
        <v>17283000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-11529115</v>
      </c>
      <c r="D42" s="59">
        <f>SUM(D38:D41)</f>
        <v>0</v>
      </c>
      <c r="E42" s="60">
        <f t="shared" si="3"/>
        <v>3186000</v>
      </c>
      <c r="F42" s="61">
        <f t="shared" si="3"/>
        <v>3186000</v>
      </c>
      <c r="G42" s="61">
        <f t="shared" si="3"/>
        <v>7235686</v>
      </c>
      <c r="H42" s="61">
        <f t="shared" si="3"/>
        <v>6537773</v>
      </c>
      <c r="I42" s="61">
        <f t="shared" si="3"/>
        <v>-862077</v>
      </c>
      <c r="J42" s="61">
        <f t="shared" si="3"/>
        <v>12911382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12911382</v>
      </c>
      <c r="X42" s="61">
        <f t="shared" si="3"/>
        <v>8339794</v>
      </c>
      <c r="Y42" s="61">
        <f t="shared" si="3"/>
        <v>4571588</v>
      </c>
      <c r="Z42" s="62">
        <f>+IF(X42&lt;&gt;0,+(Y42/X42)*100,0)</f>
        <v>54.81655781905405</v>
      </c>
      <c r="AA42" s="59">
        <f>SUM(AA38:AA41)</f>
        <v>3186000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-11529115</v>
      </c>
      <c r="D44" s="67">
        <f>+D42-D43</f>
        <v>0</v>
      </c>
      <c r="E44" s="68">
        <f t="shared" si="4"/>
        <v>3186000</v>
      </c>
      <c r="F44" s="69">
        <f t="shared" si="4"/>
        <v>3186000</v>
      </c>
      <c r="G44" s="69">
        <f t="shared" si="4"/>
        <v>7235686</v>
      </c>
      <c r="H44" s="69">
        <f t="shared" si="4"/>
        <v>6537773</v>
      </c>
      <c r="I44" s="69">
        <f t="shared" si="4"/>
        <v>-862077</v>
      </c>
      <c r="J44" s="69">
        <f t="shared" si="4"/>
        <v>12911382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12911382</v>
      </c>
      <c r="X44" s="69">
        <f t="shared" si="4"/>
        <v>8339794</v>
      </c>
      <c r="Y44" s="69">
        <f t="shared" si="4"/>
        <v>4571588</v>
      </c>
      <c r="Z44" s="70">
        <f>+IF(X44&lt;&gt;0,+(Y44/X44)*100,0)</f>
        <v>54.81655781905405</v>
      </c>
      <c r="AA44" s="67">
        <f>+AA42-AA43</f>
        <v>3186000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-11529115</v>
      </c>
      <c r="D46" s="59">
        <f>SUM(D44:D45)</f>
        <v>0</v>
      </c>
      <c r="E46" s="60">
        <f t="shared" si="5"/>
        <v>3186000</v>
      </c>
      <c r="F46" s="61">
        <f t="shared" si="5"/>
        <v>3186000</v>
      </c>
      <c r="G46" s="61">
        <f t="shared" si="5"/>
        <v>7235686</v>
      </c>
      <c r="H46" s="61">
        <f t="shared" si="5"/>
        <v>6537773</v>
      </c>
      <c r="I46" s="61">
        <f t="shared" si="5"/>
        <v>-862077</v>
      </c>
      <c r="J46" s="61">
        <f t="shared" si="5"/>
        <v>12911382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12911382</v>
      </c>
      <c r="X46" s="61">
        <f t="shared" si="5"/>
        <v>8339794</v>
      </c>
      <c r="Y46" s="61">
        <f t="shared" si="5"/>
        <v>4571588</v>
      </c>
      <c r="Z46" s="62">
        <f>+IF(X46&lt;&gt;0,+(Y46/X46)*100,0)</f>
        <v>54.81655781905405</v>
      </c>
      <c r="AA46" s="59">
        <f>SUM(AA44:AA45)</f>
        <v>3186000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-11529115</v>
      </c>
      <c r="D48" s="75">
        <f>SUM(D46:D47)</f>
        <v>0</v>
      </c>
      <c r="E48" s="76">
        <f t="shared" si="6"/>
        <v>3186000</v>
      </c>
      <c r="F48" s="77">
        <f t="shared" si="6"/>
        <v>3186000</v>
      </c>
      <c r="G48" s="77">
        <f t="shared" si="6"/>
        <v>7235686</v>
      </c>
      <c r="H48" s="78">
        <f t="shared" si="6"/>
        <v>6537773</v>
      </c>
      <c r="I48" s="78">
        <f t="shared" si="6"/>
        <v>-862077</v>
      </c>
      <c r="J48" s="78">
        <f t="shared" si="6"/>
        <v>12911382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12911382</v>
      </c>
      <c r="X48" s="78">
        <f t="shared" si="6"/>
        <v>8339794</v>
      </c>
      <c r="Y48" s="78">
        <f t="shared" si="6"/>
        <v>4571588</v>
      </c>
      <c r="Z48" s="79">
        <f>+IF(X48&lt;&gt;0,+(Y48/X48)*100,0)</f>
        <v>54.81655781905405</v>
      </c>
      <c r="AA48" s="80">
        <f>SUM(AA46:AA47)</f>
        <v>3186000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7620826</v>
      </c>
      <c r="D5" s="6">
        <v>0</v>
      </c>
      <c r="E5" s="7">
        <v>10699000</v>
      </c>
      <c r="F5" s="8">
        <v>10699000</v>
      </c>
      <c r="G5" s="8">
        <v>7782915</v>
      </c>
      <c r="H5" s="8">
        <v>2727</v>
      </c>
      <c r="I5" s="8">
        <v>0</v>
      </c>
      <c r="J5" s="8">
        <v>7785642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7785642</v>
      </c>
      <c r="X5" s="8">
        <v>2674653</v>
      </c>
      <c r="Y5" s="8">
        <v>5110989</v>
      </c>
      <c r="Z5" s="2">
        <v>191.09</v>
      </c>
      <c r="AA5" s="6">
        <v>10699000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24517848</v>
      </c>
      <c r="D7" s="6">
        <v>0</v>
      </c>
      <c r="E7" s="7">
        <v>34049632</v>
      </c>
      <c r="F7" s="8">
        <v>34049632</v>
      </c>
      <c r="G7" s="8">
        <v>2253246</v>
      </c>
      <c r="H7" s="8">
        <v>2608455</v>
      </c>
      <c r="I7" s="8">
        <v>0</v>
      </c>
      <c r="J7" s="8">
        <v>4861701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4861701</v>
      </c>
      <c r="X7" s="8">
        <v>8512407</v>
      </c>
      <c r="Y7" s="8">
        <v>-3650706</v>
      </c>
      <c r="Z7" s="2">
        <v>-42.89</v>
      </c>
      <c r="AA7" s="6">
        <v>34049632</v>
      </c>
    </row>
    <row r="8" spans="1:27" ht="13.5">
      <c r="A8" s="29" t="s">
        <v>35</v>
      </c>
      <c r="B8" s="28"/>
      <c r="C8" s="6">
        <v>9855869</v>
      </c>
      <c r="D8" s="6">
        <v>0</v>
      </c>
      <c r="E8" s="7">
        <v>16331318</v>
      </c>
      <c r="F8" s="8">
        <v>16331318</v>
      </c>
      <c r="G8" s="8">
        <v>958695</v>
      </c>
      <c r="H8" s="8">
        <v>938182</v>
      </c>
      <c r="I8" s="8">
        <v>0</v>
      </c>
      <c r="J8" s="8">
        <v>1896877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1896877</v>
      </c>
      <c r="X8" s="8">
        <v>4082829</v>
      </c>
      <c r="Y8" s="8">
        <v>-2185952</v>
      </c>
      <c r="Z8" s="2">
        <v>-53.54</v>
      </c>
      <c r="AA8" s="6">
        <v>16331318</v>
      </c>
    </row>
    <row r="9" spans="1:27" ht="13.5">
      <c r="A9" s="29" t="s">
        <v>36</v>
      </c>
      <c r="B9" s="28"/>
      <c r="C9" s="6">
        <v>4139441</v>
      </c>
      <c r="D9" s="6">
        <v>0</v>
      </c>
      <c r="E9" s="7">
        <v>6545406</v>
      </c>
      <c r="F9" s="8">
        <v>6545406</v>
      </c>
      <c r="G9" s="8">
        <v>631743</v>
      </c>
      <c r="H9" s="8">
        <v>521894</v>
      </c>
      <c r="I9" s="8">
        <v>0</v>
      </c>
      <c r="J9" s="8">
        <v>1153637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1153637</v>
      </c>
      <c r="X9" s="8">
        <v>1636353</v>
      </c>
      <c r="Y9" s="8">
        <v>-482716</v>
      </c>
      <c r="Z9" s="2">
        <v>-29.5</v>
      </c>
      <c r="AA9" s="6">
        <v>6545406</v>
      </c>
    </row>
    <row r="10" spans="1:27" ht="13.5">
      <c r="A10" s="29" t="s">
        <v>37</v>
      </c>
      <c r="B10" s="28"/>
      <c r="C10" s="6">
        <v>3474875</v>
      </c>
      <c r="D10" s="6">
        <v>0</v>
      </c>
      <c r="E10" s="7">
        <v>6224350</v>
      </c>
      <c r="F10" s="30">
        <v>6224350</v>
      </c>
      <c r="G10" s="30">
        <v>445921</v>
      </c>
      <c r="H10" s="30">
        <v>446532</v>
      </c>
      <c r="I10" s="30">
        <v>0</v>
      </c>
      <c r="J10" s="30">
        <v>892453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892453</v>
      </c>
      <c r="X10" s="30">
        <v>1556088</v>
      </c>
      <c r="Y10" s="30">
        <v>-663635</v>
      </c>
      <c r="Z10" s="31">
        <v>-42.65</v>
      </c>
      <c r="AA10" s="32">
        <v>6224350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409604</v>
      </c>
      <c r="D12" s="6">
        <v>0</v>
      </c>
      <c r="E12" s="7">
        <v>1195000</v>
      </c>
      <c r="F12" s="8">
        <v>1195000</v>
      </c>
      <c r="G12" s="8">
        <v>4655</v>
      </c>
      <c r="H12" s="8">
        <v>87247</v>
      </c>
      <c r="I12" s="8">
        <v>0</v>
      </c>
      <c r="J12" s="8">
        <v>91902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91902</v>
      </c>
      <c r="X12" s="8">
        <v>298812</v>
      </c>
      <c r="Y12" s="8">
        <v>-206910</v>
      </c>
      <c r="Z12" s="2">
        <v>-69.24</v>
      </c>
      <c r="AA12" s="6">
        <v>1195000</v>
      </c>
    </row>
    <row r="13" spans="1:27" ht="13.5">
      <c r="A13" s="27" t="s">
        <v>40</v>
      </c>
      <c r="B13" s="33"/>
      <c r="C13" s="6">
        <v>307316</v>
      </c>
      <c r="D13" s="6">
        <v>0</v>
      </c>
      <c r="E13" s="7">
        <v>260000</v>
      </c>
      <c r="F13" s="8">
        <v>260000</v>
      </c>
      <c r="G13" s="8">
        <v>0</v>
      </c>
      <c r="H13" s="8">
        <v>2291</v>
      </c>
      <c r="I13" s="8">
        <v>0</v>
      </c>
      <c r="J13" s="8">
        <v>2291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2291</v>
      </c>
      <c r="X13" s="8">
        <v>65001</v>
      </c>
      <c r="Y13" s="8">
        <v>-62710</v>
      </c>
      <c r="Z13" s="2">
        <v>-96.48</v>
      </c>
      <c r="AA13" s="6">
        <v>260000</v>
      </c>
    </row>
    <row r="14" spans="1:27" ht="13.5">
      <c r="A14" s="27" t="s">
        <v>41</v>
      </c>
      <c r="B14" s="33"/>
      <c r="C14" s="6">
        <v>629910</v>
      </c>
      <c r="D14" s="6">
        <v>0</v>
      </c>
      <c r="E14" s="7">
        <v>629000</v>
      </c>
      <c r="F14" s="8">
        <v>629000</v>
      </c>
      <c r="G14" s="8">
        <v>35437</v>
      </c>
      <c r="H14" s="8">
        <v>48822</v>
      </c>
      <c r="I14" s="8">
        <v>0</v>
      </c>
      <c r="J14" s="8">
        <v>84259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84259</v>
      </c>
      <c r="X14" s="8">
        <v>157251</v>
      </c>
      <c r="Y14" s="8">
        <v>-72992</v>
      </c>
      <c r="Z14" s="2">
        <v>-46.42</v>
      </c>
      <c r="AA14" s="6">
        <v>629000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86940</v>
      </c>
      <c r="D16" s="6">
        <v>0</v>
      </c>
      <c r="E16" s="7">
        <v>7236000</v>
      </c>
      <c r="F16" s="8">
        <v>7236000</v>
      </c>
      <c r="G16" s="8">
        <v>2037</v>
      </c>
      <c r="H16" s="8">
        <v>24399</v>
      </c>
      <c r="I16" s="8">
        <v>0</v>
      </c>
      <c r="J16" s="8">
        <v>26436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26436</v>
      </c>
      <c r="X16" s="8">
        <v>1809051</v>
      </c>
      <c r="Y16" s="8">
        <v>-1782615</v>
      </c>
      <c r="Z16" s="2">
        <v>-98.54</v>
      </c>
      <c r="AA16" s="6">
        <v>7236000</v>
      </c>
    </row>
    <row r="17" spans="1:27" ht="13.5">
      <c r="A17" s="27" t="s">
        <v>44</v>
      </c>
      <c r="B17" s="33"/>
      <c r="C17" s="6">
        <v>913975</v>
      </c>
      <c r="D17" s="6">
        <v>0</v>
      </c>
      <c r="E17" s="7">
        <v>450000</v>
      </c>
      <c r="F17" s="8">
        <v>450000</v>
      </c>
      <c r="G17" s="8">
        <v>53100</v>
      </c>
      <c r="H17" s="8">
        <v>64359</v>
      </c>
      <c r="I17" s="8">
        <v>0</v>
      </c>
      <c r="J17" s="8">
        <v>117459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117459</v>
      </c>
      <c r="X17" s="8">
        <v>112500</v>
      </c>
      <c r="Y17" s="8">
        <v>4959</v>
      </c>
      <c r="Z17" s="2">
        <v>4.41</v>
      </c>
      <c r="AA17" s="6">
        <v>450000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711000</v>
      </c>
      <c r="F18" s="8">
        <v>711000</v>
      </c>
      <c r="G18" s="8">
        <v>3499</v>
      </c>
      <c r="H18" s="8">
        <v>3513</v>
      </c>
      <c r="I18" s="8">
        <v>0</v>
      </c>
      <c r="J18" s="8">
        <v>7012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7012</v>
      </c>
      <c r="X18" s="8">
        <v>177768</v>
      </c>
      <c r="Y18" s="8">
        <v>-170756</v>
      </c>
      <c r="Z18" s="2">
        <v>-96.06</v>
      </c>
      <c r="AA18" s="6">
        <v>711000</v>
      </c>
    </row>
    <row r="19" spans="1:27" ht="13.5">
      <c r="A19" s="27" t="s">
        <v>46</v>
      </c>
      <c r="B19" s="33"/>
      <c r="C19" s="6">
        <v>42690668</v>
      </c>
      <c r="D19" s="6">
        <v>0</v>
      </c>
      <c r="E19" s="7">
        <v>50143000</v>
      </c>
      <c r="F19" s="8">
        <v>50143000</v>
      </c>
      <c r="G19" s="8">
        <v>10270976</v>
      </c>
      <c r="H19" s="8">
        <v>1290000</v>
      </c>
      <c r="I19" s="8">
        <v>0</v>
      </c>
      <c r="J19" s="8">
        <v>11560976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11560976</v>
      </c>
      <c r="X19" s="8">
        <v>12535665</v>
      </c>
      <c r="Y19" s="8">
        <v>-974689</v>
      </c>
      <c r="Z19" s="2">
        <v>-7.78</v>
      </c>
      <c r="AA19" s="6">
        <v>50143000</v>
      </c>
    </row>
    <row r="20" spans="1:27" ht="13.5">
      <c r="A20" s="27" t="s">
        <v>47</v>
      </c>
      <c r="B20" s="33"/>
      <c r="C20" s="6">
        <v>12377004</v>
      </c>
      <c r="D20" s="6">
        <v>0</v>
      </c>
      <c r="E20" s="7">
        <v>509000</v>
      </c>
      <c r="F20" s="30">
        <v>509000</v>
      </c>
      <c r="G20" s="30">
        <v>30556</v>
      </c>
      <c r="H20" s="30">
        <v>63523</v>
      </c>
      <c r="I20" s="30">
        <v>0</v>
      </c>
      <c r="J20" s="30">
        <v>94079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94079</v>
      </c>
      <c r="X20" s="30">
        <v>127272</v>
      </c>
      <c r="Y20" s="30">
        <v>-33193</v>
      </c>
      <c r="Z20" s="31">
        <v>-26.08</v>
      </c>
      <c r="AA20" s="32">
        <v>509000</v>
      </c>
    </row>
    <row r="21" spans="1:27" ht="13.5">
      <c r="A21" s="27" t="s">
        <v>48</v>
      </c>
      <c r="B21" s="33"/>
      <c r="C21" s="6">
        <v>127984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107152260</v>
      </c>
      <c r="D22" s="37">
        <f>SUM(D5:D21)</f>
        <v>0</v>
      </c>
      <c r="E22" s="38">
        <f t="shared" si="0"/>
        <v>134982706</v>
      </c>
      <c r="F22" s="39">
        <f t="shared" si="0"/>
        <v>134982706</v>
      </c>
      <c r="G22" s="39">
        <f t="shared" si="0"/>
        <v>22472780</v>
      </c>
      <c r="H22" s="39">
        <f t="shared" si="0"/>
        <v>6101944</v>
      </c>
      <c r="I22" s="39">
        <f t="shared" si="0"/>
        <v>0</v>
      </c>
      <c r="J22" s="39">
        <f t="shared" si="0"/>
        <v>28574724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28574724</v>
      </c>
      <c r="X22" s="39">
        <f t="shared" si="0"/>
        <v>33745650</v>
      </c>
      <c r="Y22" s="39">
        <f t="shared" si="0"/>
        <v>-5170926</v>
      </c>
      <c r="Z22" s="40">
        <f>+IF(X22&lt;&gt;0,+(Y22/X22)*100,0)</f>
        <v>-15.323237217241333</v>
      </c>
      <c r="AA22" s="37">
        <f>SUM(AA5:AA21)</f>
        <v>134982706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38671576</v>
      </c>
      <c r="D25" s="6">
        <v>0</v>
      </c>
      <c r="E25" s="7">
        <v>49141001</v>
      </c>
      <c r="F25" s="8">
        <v>49141001</v>
      </c>
      <c r="G25" s="8">
        <v>2989868</v>
      </c>
      <c r="H25" s="8">
        <v>2969364</v>
      </c>
      <c r="I25" s="8">
        <v>0</v>
      </c>
      <c r="J25" s="8">
        <v>5959232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5959232</v>
      </c>
      <c r="X25" s="8">
        <v>12285222</v>
      </c>
      <c r="Y25" s="8">
        <v>-6325990</v>
      </c>
      <c r="Z25" s="2">
        <v>-51.49</v>
      </c>
      <c r="AA25" s="6">
        <v>49141001</v>
      </c>
    </row>
    <row r="26" spans="1:27" ht="13.5">
      <c r="A26" s="29" t="s">
        <v>52</v>
      </c>
      <c r="B26" s="28"/>
      <c r="C26" s="6">
        <v>3388009</v>
      </c>
      <c r="D26" s="6">
        <v>0</v>
      </c>
      <c r="E26" s="7">
        <v>3571000</v>
      </c>
      <c r="F26" s="8">
        <v>3571000</v>
      </c>
      <c r="G26" s="8">
        <v>235397</v>
      </c>
      <c r="H26" s="8">
        <v>236601</v>
      </c>
      <c r="I26" s="8">
        <v>0</v>
      </c>
      <c r="J26" s="8">
        <v>471998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471998</v>
      </c>
      <c r="X26" s="8">
        <v>892845</v>
      </c>
      <c r="Y26" s="8">
        <v>-420847</v>
      </c>
      <c r="Z26" s="2">
        <v>-47.14</v>
      </c>
      <c r="AA26" s="6">
        <v>3571000</v>
      </c>
    </row>
    <row r="27" spans="1:27" ht="13.5">
      <c r="A27" s="29" t="s">
        <v>53</v>
      </c>
      <c r="B27" s="28"/>
      <c r="C27" s="6">
        <v>90856</v>
      </c>
      <c r="D27" s="6">
        <v>0</v>
      </c>
      <c r="E27" s="7">
        <v>11159000</v>
      </c>
      <c r="F27" s="8">
        <v>11159000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2789625</v>
      </c>
      <c r="Y27" s="8">
        <v>-2789625</v>
      </c>
      <c r="Z27" s="2">
        <v>-100</v>
      </c>
      <c r="AA27" s="6">
        <v>11159000</v>
      </c>
    </row>
    <row r="28" spans="1:27" ht="13.5">
      <c r="A28" s="29" t="s">
        <v>54</v>
      </c>
      <c r="B28" s="28"/>
      <c r="C28" s="6">
        <v>9434870</v>
      </c>
      <c r="D28" s="6">
        <v>0</v>
      </c>
      <c r="E28" s="7">
        <v>13894000</v>
      </c>
      <c r="F28" s="8">
        <v>13894000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3473604</v>
      </c>
      <c r="Y28" s="8">
        <v>-3473604</v>
      </c>
      <c r="Z28" s="2">
        <v>-100</v>
      </c>
      <c r="AA28" s="6">
        <v>13894000</v>
      </c>
    </row>
    <row r="29" spans="1:27" ht="13.5">
      <c r="A29" s="29" t="s">
        <v>55</v>
      </c>
      <c r="B29" s="28"/>
      <c r="C29" s="6">
        <v>1686854</v>
      </c>
      <c r="D29" s="6">
        <v>0</v>
      </c>
      <c r="E29" s="7">
        <v>414000</v>
      </c>
      <c r="F29" s="8">
        <v>414000</v>
      </c>
      <c r="G29" s="8">
        <v>4113</v>
      </c>
      <c r="H29" s="8">
        <v>30538</v>
      </c>
      <c r="I29" s="8">
        <v>0</v>
      </c>
      <c r="J29" s="8">
        <v>34651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34651</v>
      </c>
      <c r="X29" s="8">
        <v>103419</v>
      </c>
      <c r="Y29" s="8">
        <v>-68768</v>
      </c>
      <c r="Z29" s="2">
        <v>-66.49</v>
      </c>
      <c r="AA29" s="6">
        <v>414000</v>
      </c>
    </row>
    <row r="30" spans="1:27" ht="13.5">
      <c r="A30" s="29" t="s">
        <v>56</v>
      </c>
      <c r="B30" s="28"/>
      <c r="C30" s="6">
        <v>28720944</v>
      </c>
      <c r="D30" s="6">
        <v>0</v>
      </c>
      <c r="E30" s="7">
        <v>32542000</v>
      </c>
      <c r="F30" s="8">
        <v>32542000</v>
      </c>
      <c r="G30" s="8">
        <v>2771360</v>
      </c>
      <c r="H30" s="8">
        <v>6163876</v>
      </c>
      <c r="I30" s="8">
        <v>0</v>
      </c>
      <c r="J30" s="8">
        <v>8935236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8935236</v>
      </c>
      <c r="X30" s="8">
        <v>8135595</v>
      </c>
      <c r="Y30" s="8">
        <v>799641</v>
      </c>
      <c r="Z30" s="2">
        <v>9.83</v>
      </c>
      <c r="AA30" s="6">
        <v>32542000</v>
      </c>
    </row>
    <row r="31" spans="1:27" ht="13.5">
      <c r="A31" s="29" t="s">
        <v>57</v>
      </c>
      <c r="B31" s="28"/>
      <c r="C31" s="6">
        <v>2206362</v>
      </c>
      <c r="D31" s="6">
        <v>0</v>
      </c>
      <c r="E31" s="7">
        <v>7759000</v>
      </c>
      <c r="F31" s="8">
        <v>7759000</v>
      </c>
      <c r="G31" s="8">
        <v>450332</v>
      </c>
      <c r="H31" s="8">
        <v>449051</v>
      </c>
      <c r="I31" s="8">
        <v>0</v>
      </c>
      <c r="J31" s="8">
        <v>899383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899383</v>
      </c>
      <c r="X31" s="8">
        <v>1939842</v>
      </c>
      <c r="Y31" s="8">
        <v>-1040459</v>
      </c>
      <c r="Z31" s="2">
        <v>-53.64</v>
      </c>
      <c r="AA31" s="6">
        <v>7759000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3700000</v>
      </c>
      <c r="F32" s="8">
        <v>3700000</v>
      </c>
      <c r="G32" s="8">
        <v>820446</v>
      </c>
      <c r="H32" s="8">
        <v>725248</v>
      </c>
      <c r="I32" s="8">
        <v>0</v>
      </c>
      <c r="J32" s="8">
        <v>1545694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1545694</v>
      </c>
      <c r="X32" s="8">
        <v>924999</v>
      </c>
      <c r="Y32" s="8">
        <v>620695</v>
      </c>
      <c r="Z32" s="2">
        <v>67.1</v>
      </c>
      <c r="AA32" s="6">
        <v>3700000</v>
      </c>
    </row>
    <row r="33" spans="1:27" ht="13.5">
      <c r="A33" s="29" t="s">
        <v>59</v>
      </c>
      <c r="B33" s="28"/>
      <c r="C33" s="6">
        <v>2546254</v>
      </c>
      <c r="D33" s="6">
        <v>0</v>
      </c>
      <c r="E33" s="7">
        <v>8084000</v>
      </c>
      <c r="F33" s="8">
        <v>8084000</v>
      </c>
      <c r="G33" s="8">
        <v>3638660</v>
      </c>
      <c r="H33" s="8">
        <v>1582655</v>
      </c>
      <c r="I33" s="8">
        <v>0</v>
      </c>
      <c r="J33" s="8">
        <v>5221315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5221315</v>
      </c>
      <c r="X33" s="8">
        <v>673640</v>
      </c>
      <c r="Y33" s="8">
        <v>4547675</v>
      </c>
      <c r="Z33" s="2">
        <v>675.09</v>
      </c>
      <c r="AA33" s="6">
        <v>8084000</v>
      </c>
    </row>
    <row r="34" spans="1:27" ht="13.5">
      <c r="A34" s="29" t="s">
        <v>60</v>
      </c>
      <c r="B34" s="28"/>
      <c r="C34" s="6">
        <v>19968054</v>
      </c>
      <c r="D34" s="6">
        <v>0</v>
      </c>
      <c r="E34" s="7">
        <v>18727639</v>
      </c>
      <c r="F34" s="8">
        <v>18727639</v>
      </c>
      <c r="G34" s="8">
        <v>1228573</v>
      </c>
      <c r="H34" s="8">
        <v>2208959</v>
      </c>
      <c r="I34" s="8">
        <v>0</v>
      </c>
      <c r="J34" s="8">
        <v>3437532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3437532</v>
      </c>
      <c r="X34" s="8">
        <v>4681836</v>
      </c>
      <c r="Y34" s="8">
        <v>-1244304</v>
      </c>
      <c r="Z34" s="2">
        <v>-26.58</v>
      </c>
      <c r="AA34" s="6">
        <v>18727639</v>
      </c>
    </row>
    <row r="35" spans="1:27" ht="13.5">
      <c r="A35" s="27" t="s">
        <v>61</v>
      </c>
      <c r="B35" s="33"/>
      <c r="C35" s="6">
        <v>83502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106797281</v>
      </c>
      <c r="D36" s="37">
        <f>SUM(D25:D35)</f>
        <v>0</v>
      </c>
      <c r="E36" s="38">
        <f t="shared" si="1"/>
        <v>148991640</v>
      </c>
      <c r="F36" s="39">
        <f t="shared" si="1"/>
        <v>148991640</v>
      </c>
      <c r="G36" s="39">
        <f t="shared" si="1"/>
        <v>12138749</v>
      </c>
      <c r="H36" s="39">
        <f t="shared" si="1"/>
        <v>14366292</v>
      </c>
      <c r="I36" s="39">
        <f t="shared" si="1"/>
        <v>0</v>
      </c>
      <c r="J36" s="39">
        <f t="shared" si="1"/>
        <v>26505041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26505041</v>
      </c>
      <c r="X36" s="39">
        <f t="shared" si="1"/>
        <v>35900627</v>
      </c>
      <c r="Y36" s="39">
        <f t="shared" si="1"/>
        <v>-9395586</v>
      </c>
      <c r="Z36" s="40">
        <f>+IF(X36&lt;&gt;0,+(Y36/X36)*100,0)</f>
        <v>-26.171091663663702</v>
      </c>
      <c r="AA36" s="37">
        <f>SUM(AA25:AA35)</f>
        <v>148991640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354979</v>
      </c>
      <c r="D38" s="50">
        <f>+D22-D36</f>
        <v>0</v>
      </c>
      <c r="E38" s="51">
        <f t="shared" si="2"/>
        <v>-14008934</v>
      </c>
      <c r="F38" s="52">
        <f t="shared" si="2"/>
        <v>-14008934</v>
      </c>
      <c r="G38" s="52">
        <f t="shared" si="2"/>
        <v>10334031</v>
      </c>
      <c r="H38" s="52">
        <f t="shared" si="2"/>
        <v>-8264348</v>
      </c>
      <c r="I38" s="52">
        <f t="shared" si="2"/>
        <v>0</v>
      </c>
      <c r="J38" s="52">
        <f t="shared" si="2"/>
        <v>2069683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2069683</v>
      </c>
      <c r="X38" s="52">
        <f>IF(F22=F36,0,X22-X36)</f>
        <v>-2154977</v>
      </c>
      <c r="Y38" s="52">
        <f t="shared" si="2"/>
        <v>4224660</v>
      </c>
      <c r="Z38" s="53">
        <f>+IF(X38&lt;&gt;0,+(Y38/X38)*100,0)</f>
        <v>-196.0419995201805</v>
      </c>
      <c r="AA38" s="50">
        <f>+AA22-AA36</f>
        <v>-14008934</v>
      </c>
    </row>
    <row r="39" spans="1:27" ht="13.5">
      <c r="A39" s="27" t="s">
        <v>64</v>
      </c>
      <c r="B39" s="33"/>
      <c r="C39" s="6">
        <v>24191703</v>
      </c>
      <c r="D39" s="6">
        <v>0</v>
      </c>
      <c r="E39" s="7">
        <v>23022893</v>
      </c>
      <c r="F39" s="8">
        <v>23022893</v>
      </c>
      <c r="G39" s="8">
        <v>9077000</v>
      </c>
      <c r="H39" s="8">
        <v>46</v>
      </c>
      <c r="I39" s="8">
        <v>0</v>
      </c>
      <c r="J39" s="8">
        <v>9077046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9077046</v>
      </c>
      <c r="X39" s="8">
        <v>5755749</v>
      </c>
      <c r="Y39" s="8">
        <v>3321297</v>
      </c>
      <c r="Z39" s="2">
        <v>57.7</v>
      </c>
      <c r="AA39" s="6">
        <v>23022893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4892</v>
      </c>
      <c r="H41" s="55">
        <v>0</v>
      </c>
      <c r="I41" s="55">
        <v>0</v>
      </c>
      <c r="J41" s="8">
        <v>4892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4892</v>
      </c>
      <c r="X41" s="8">
        <v>0</v>
      </c>
      <c r="Y41" s="55">
        <v>4892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24546682</v>
      </c>
      <c r="D42" s="59">
        <f>SUM(D38:D41)</f>
        <v>0</v>
      </c>
      <c r="E42" s="60">
        <f t="shared" si="3"/>
        <v>9013959</v>
      </c>
      <c r="F42" s="61">
        <f t="shared" si="3"/>
        <v>9013959</v>
      </c>
      <c r="G42" s="61">
        <f t="shared" si="3"/>
        <v>19415923</v>
      </c>
      <c r="H42" s="61">
        <f t="shared" si="3"/>
        <v>-8264302</v>
      </c>
      <c r="I42" s="61">
        <f t="shared" si="3"/>
        <v>0</v>
      </c>
      <c r="J42" s="61">
        <f t="shared" si="3"/>
        <v>11151621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11151621</v>
      </c>
      <c r="X42" s="61">
        <f t="shared" si="3"/>
        <v>3600772</v>
      </c>
      <c r="Y42" s="61">
        <f t="shared" si="3"/>
        <v>7550849</v>
      </c>
      <c r="Z42" s="62">
        <f>+IF(X42&lt;&gt;0,+(Y42/X42)*100,0)</f>
        <v>209.7008363761993</v>
      </c>
      <c r="AA42" s="59">
        <f>SUM(AA38:AA41)</f>
        <v>9013959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24546682</v>
      </c>
      <c r="D44" s="67">
        <f>+D42-D43</f>
        <v>0</v>
      </c>
      <c r="E44" s="68">
        <f t="shared" si="4"/>
        <v>9013959</v>
      </c>
      <c r="F44" s="69">
        <f t="shared" si="4"/>
        <v>9013959</v>
      </c>
      <c r="G44" s="69">
        <f t="shared" si="4"/>
        <v>19415923</v>
      </c>
      <c r="H44" s="69">
        <f t="shared" si="4"/>
        <v>-8264302</v>
      </c>
      <c r="I44" s="69">
        <f t="shared" si="4"/>
        <v>0</v>
      </c>
      <c r="J44" s="69">
        <f t="shared" si="4"/>
        <v>11151621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11151621</v>
      </c>
      <c r="X44" s="69">
        <f t="shared" si="4"/>
        <v>3600772</v>
      </c>
      <c r="Y44" s="69">
        <f t="shared" si="4"/>
        <v>7550849</v>
      </c>
      <c r="Z44" s="70">
        <f>+IF(X44&lt;&gt;0,+(Y44/X44)*100,0)</f>
        <v>209.7008363761993</v>
      </c>
      <c r="AA44" s="67">
        <f>+AA42-AA43</f>
        <v>9013959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24546682</v>
      </c>
      <c r="D46" s="59">
        <f>SUM(D44:D45)</f>
        <v>0</v>
      </c>
      <c r="E46" s="60">
        <f t="shared" si="5"/>
        <v>9013959</v>
      </c>
      <c r="F46" s="61">
        <f t="shared" si="5"/>
        <v>9013959</v>
      </c>
      <c r="G46" s="61">
        <f t="shared" si="5"/>
        <v>19415923</v>
      </c>
      <c r="H46" s="61">
        <f t="shared" si="5"/>
        <v>-8264302</v>
      </c>
      <c r="I46" s="61">
        <f t="shared" si="5"/>
        <v>0</v>
      </c>
      <c r="J46" s="61">
        <f t="shared" si="5"/>
        <v>11151621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11151621</v>
      </c>
      <c r="X46" s="61">
        <f t="shared" si="5"/>
        <v>3600772</v>
      </c>
      <c r="Y46" s="61">
        <f t="shared" si="5"/>
        <v>7550849</v>
      </c>
      <c r="Z46" s="62">
        <f>+IF(X46&lt;&gt;0,+(Y46/X46)*100,0)</f>
        <v>209.7008363761993</v>
      </c>
      <c r="AA46" s="59">
        <f>SUM(AA44:AA45)</f>
        <v>9013959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24546682</v>
      </c>
      <c r="D48" s="75">
        <f>SUM(D46:D47)</f>
        <v>0</v>
      </c>
      <c r="E48" s="76">
        <f t="shared" si="6"/>
        <v>9013959</v>
      </c>
      <c r="F48" s="77">
        <f t="shared" si="6"/>
        <v>9013959</v>
      </c>
      <c r="G48" s="77">
        <f t="shared" si="6"/>
        <v>19415923</v>
      </c>
      <c r="H48" s="78">
        <f t="shared" si="6"/>
        <v>-8264302</v>
      </c>
      <c r="I48" s="78">
        <f t="shared" si="6"/>
        <v>0</v>
      </c>
      <c r="J48" s="78">
        <f t="shared" si="6"/>
        <v>11151621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11151621</v>
      </c>
      <c r="X48" s="78">
        <f t="shared" si="6"/>
        <v>3600772</v>
      </c>
      <c r="Y48" s="78">
        <f t="shared" si="6"/>
        <v>7550849</v>
      </c>
      <c r="Z48" s="79">
        <f>+IF(X48&lt;&gt;0,+(Y48/X48)*100,0)</f>
        <v>209.7008363761993</v>
      </c>
      <c r="AA48" s="80">
        <f>SUM(AA46:AA47)</f>
        <v>9013959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17988383</v>
      </c>
      <c r="D5" s="6">
        <v>0</v>
      </c>
      <c r="E5" s="7">
        <v>33536654</v>
      </c>
      <c r="F5" s="8">
        <v>33536654</v>
      </c>
      <c r="G5" s="8">
        <v>19500838</v>
      </c>
      <c r="H5" s="8">
        <v>919934</v>
      </c>
      <c r="I5" s="8">
        <v>967005</v>
      </c>
      <c r="J5" s="8">
        <v>21387777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21387777</v>
      </c>
      <c r="X5" s="8">
        <v>24451575</v>
      </c>
      <c r="Y5" s="8">
        <v>-3063798</v>
      </c>
      <c r="Z5" s="2">
        <v>-12.53</v>
      </c>
      <c r="AA5" s="6">
        <v>33536654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66611599</v>
      </c>
      <c r="D7" s="6">
        <v>0</v>
      </c>
      <c r="E7" s="7">
        <v>82143709</v>
      </c>
      <c r="F7" s="8">
        <v>82143709</v>
      </c>
      <c r="G7" s="8">
        <v>3243734</v>
      </c>
      <c r="H7" s="8">
        <v>4024554</v>
      </c>
      <c r="I7" s="8">
        <v>4075546</v>
      </c>
      <c r="J7" s="8">
        <v>11343834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11343834</v>
      </c>
      <c r="X7" s="8">
        <v>20527713</v>
      </c>
      <c r="Y7" s="8">
        <v>-9183879</v>
      </c>
      <c r="Z7" s="2">
        <v>-44.74</v>
      </c>
      <c r="AA7" s="6">
        <v>82143709</v>
      </c>
    </row>
    <row r="8" spans="1:27" ht="13.5">
      <c r="A8" s="29" t="s">
        <v>35</v>
      </c>
      <c r="B8" s="28"/>
      <c r="C8" s="6">
        <v>17515495</v>
      </c>
      <c r="D8" s="6">
        <v>0</v>
      </c>
      <c r="E8" s="7">
        <v>21940836</v>
      </c>
      <c r="F8" s="8">
        <v>21940836</v>
      </c>
      <c r="G8" s="8">
        <v>1169248</v>
      </c>
      <c r="H8" s="8">
        <v>1283441</v>
      </c>
      <c r="I8" s="8">
        <v>1064862</v>
      </c>
      <c r="J8" s="8">
        <v>3517551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3517551</v>
      </c>
      <c r="X8" s="8">
        <v>5483016</v>
      </c>
      <c r="Y8" s="8">
        <v>-1965465</v>
      </c>
      <c r="Z8" s="2">
        <v>-35.85</v>
      </c>
      <c r="AA8" s="6">
        <v>21940836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10165984</v>
      </c>
      <c r="F9" s="8">
        <v>10165984</v>
      </c>
      <c r="G9" s="8">
        <v>856999</v>
      </c>
      <c r="H9" s="8">
        <v>823661</v>
      </c>
      <c r="I9" s="8">
        <v>861036</v>
      </c>
      <c r="J9" s="8">
        <v>2541696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2541696</v>
      </c>
      <c r="X9" s="8">
        <v>2540478</v>
      </c>
      <c r="Y9" s="8">
        <v>1218</v>
      </c>
      <c r="Z9" s="2">
        <v>0.05</v>
      </c>
      <c r="AA9" s="6">
        <v>10165984</v>
      </c>
    </row>
    <row r="10" spans="1:27" ht="13.5">
      <c r="A10" s="29" t="s">
        <v>37</v>
      </c>
      <c r="B10" s="28"/>
      <c r="C10" s="6">
        <v>15590764</v>
      </c>
      <c r="D10" s="6">
        <v>0</v>
      </c>
      <c r="E10" s="7">
        <v>9389361</v>
      </c>
      <c r="F10" s="30">
        <v>9389361</v>
      </c>
      <c r="G10" s="30">
        <v>596693</v>
      </c>
      <c r="H10" s="30">
        <v>545450</v>
      </c>
      <c r="I10" s="30">
        <v>583744</v>
      </c>
      <c r="J10" s="30">
        <v>1725887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1725887</v>
      </c>
      <c r="X10" s="30">
        <v>2346402</v>
      </c>
      <c r="Y10" s="30">
        <v>-620515</v>
      </c>
      <c r="Z10" s="31">
        <v>-26.45</v>
      </c>
      <c r="AA10" s="32">
        <v>9389361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1026270</v>
      </c>
      <c r="D12" s="6">
        <v>0</v>
      </c>
      <c r="E12" s="7">
        <v>1896309</v>
      </c>
      <c r="F12" s="8">
        <v>1896309</v>
      </c>
      <c r="G12" s="8">
        <v>86665</v>
      </c>
      <c r="H12" s="8">
        <v>80099</v>
      </c>
      <c r="I12" s="8">
        <v>130235</v>
      </c>
      <c r="J12" s="8">
        <v>296999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296999</v>
      </c>
      <c r="X12" s="8">
        <v>473889</v>
      </c>
      <c r="Y12" s="8">
        <v>-176890</v>
      </c>
      <c r="Z12" s="2">
        <v>-37.33</v>
      </c>
      <c r="AA12" s="6">
        <v>1896309</v>
      </c>
    </row>
    <row r="13" spans="1:27" ht="13.5">
      <c r="A13" s="27" t="s">
        <v>40</v>
      </c>
      <c r="B13" s="33"/>
      <c r="C13" s="6">
        <v>1448305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">
        <v>0</v>
      </c>
      <c r="AA13" s="6">
        <v>0</v>
      </c>
    </row>
    <row r="14" spans="1:27" ht="13.5">
      <c r="A14" s="27" t="s">
        <v>41</v>
      </c>
      <c r="B14" s="33"/>
      <c r="C14" s="6">
        <v>1287280</v>
      </c>
      <c r="D14" s="6">
        <v>0</v>
      </c>
      <c r="E14" s="7">
        <v>1139208</v>
      </c>
      <c r="F14" s="8">
        <v>1139208</v>
      </c>
      <c r="G14" s="8">
        <v>224777</v>
      </c>
      <c r="H14" s="8">
        <v>282233</v>
      </c>
      <c r="I14" s="8">
        <v>334321</v>
      </c>
      <c r="J14" s="8">
        <v>841331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841331</v>
      </c>
      <c r="X14" s="8">
        <v>284688</v>
      </c>
      <c r="Y14" s="8">
        <v>556643</v>
      </c>
      <c r="Z14" s="2">
        <v>195.53</v>
      </c>
      <c r="AA14" s="6">
        <v>1139208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2259740</v>
      </c>
      <c r="D16" s="6">
        <v>0</v>
      </c>
      <c r="E16" s="7">
        <v>4300552</v>
      </c>
      <c r="F16" s="8">
        <v>4300552</v>
      </c>
      <c r="G16" s="8">
        <v>171543</v>
      </c>
      <c r="H16" s="8">
        <v>98631</v>
      </c>
      <c r="I16" s="8">
        <v>365503</v>
      </c>
      <c r="J16" s="8">
        <v>635677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635677</v>
      </c>
      <c r="X16" s="8">
        <v>1074708</v>
      </c>
      <c r="Y16" s="8">
        <v>-439031</v>
      </c>
      <c r="Z16" s="2">
        <v>-40.85</v>
      </c>
      <c r="AA16" s="6">
        <v>4300552</v>
      </c>
    </row>
    <row r="17" spans="1:27" ht="13.5">
      <c r="A17" s="27" t="s">
        <v>44</v>
      </c>
      <c r="B17" s="33"/>
      <c r="C17" s="6">
        <v>3815354</v>
      </c>
      <c r="D17" s="6">
        <v>0</v>
      </c>
      <c r="E17" s="7">
        <v>3361761</v>
      </c>
      <c r="F17" s="8">
        <v>3361761</v>
      </c>
      <c r="G17" s="8">
        <v>177048</v>
      </c>
      <c r="H17" s="8">
        <v>207791</v>
      </c>
      <c r="I17" s="8">
        <v>511135</v>
      </c>
      <c r="J17" s="8">
        <v>895974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895974</v>
      </c>
      <c r="X17" s="8">
        <v>840105</v>
      </c>
      <c r="Y17" s="8">
        <v>55869</v>
      </c>
      <c r="Z17" s="2">
        <v>6.65</v>
      </c>
      <c r="AA17" s="6">
        <v>3361761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1572559</v>
      </c>
      <c r="F18" s="8">
        <v>1572559</v>
      </c>
      <c r="G18" s="8">
        <v>122694</v>
      </c>
      <c r="H18" s="8">
        <v>126943</v>
      </c>
      <c r="I18" s="8">
        <v>171198</v>
      </c>
      <c r="J18" s="8">
        <v>420835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420835</v>
      </c>
      <c r="X18" s="8">
        <v>392982</v>
      </c>
      <c r="Y18" s="8">
        <v>27853</v>
      </c>
      <c r="Z18" s="2">
        <v>7.09</v>
      </c>
      <c r="AA18" s="6">
        <v>1572559</v>
      </c>
    </row>
    <row r="19" spans="1:27" ht="13.5">
      <c r="A19" s="27" t="s">
        <v>46</v>
      </c>
      <c r="B19" s="33"/>
      <c r="C19" s="6">
        <v>99295614</v>
      </c>
      <c r="D19" s="6">
        <v>0</v>
      </c>
      <c r="E19" s="7">
        <v>98754000</v>
      </c>
      <c r="F19" s="8">
        <v>98754000</v>
      </c>
      <c r="G19" s="8">
        <v>34976805</v>
      </c>
      <c r="H19" s="8">
        <v>0</v>
      </c>
      <c r="I19" s="8">
        <v>2315819</v>
      </c>
      <c r="J19" s="8">
        <v>37292624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37292624</v>
      </c>
      <c r="X19" s="8">
        <v>40760325</v>
      </c>
      <c r="Y19" s="8">
        <v>-3467701</v>
      </c>
      <c r="Z19" s="2">
        <v>-8.51</v>
      </c>
      <c r="AA19" s="6">
        <v>98754000</v>
      </c>
    </row>
    <row r="20" spans="1:27" ht="13.5">
      <c r="A20" s="27" t="s">
        <v>47</v>
      </c>
      <c r="B20" s="33"/>
      <c r="C20" s="6">
        <v>38999769</v>
      </c>
      <c r="D20" s="6">
        <v>0</v>
      </c>
      <c r="E20" s="7">
        <v>34944625</v>
      </c>
      <c r="F20" s="30">
        <v>34944625</v>
      </c>
      <c r="G20" s="30">
        <v>3585851</v>
      </c>
      <c r="H20" s="30">
        <v>2263333</v>
      </c>
      <c r="I20" s="30">
        <v>4482476</v>
      </c>
      <c r="J20" s="30">
        <v>10331660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10331660</v>
      </c>
      <c r="X20" s="30">
        <v>8732661</v>
      </c>
      <c r="Y20" s="30">
        <v>1598999</v>
      </c>
      <c r="Z20" s="31">
        <v>18.31</v>
      </c>
      <c r="AA20" s="32">
        <v>34944625</v>
      </c>
    </row>
    <row r="21" spans="1:27" ht="13.5">
      <c r="A21" s="27" t="s">
        <v>48</v>
      </c>
      <c r="B21" s="33"/>
      <c r="C21" s="6">
        <v>219190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266057763</v>
      </c>
      <c r="D22" s="37">
        <f>SUM(D5:D21)</f>
        <v>0</v>
      </c>
      <c r="E22" s="38">
        <f t="shared" si="0"/>
        <v>303145558</v>
      </c>
      <c r="F22" s="39">
        <f t="shared" si="0"/>
        <v>303145558</v>
      </c>
      <c r="G22" s="39">
        <f t="shared" si="0"/>
        <v>64712895</v>
      </c>
      <c r="H22" s="39">
        <f t="shared" si="0"/>
        <v>10656070</v>
      </c>
      <c r="I22" s="39">
        <f t="shared" si="0"/>
        <v>15862880</v>
      </c>
      <c r="J22" s="39">
        <f t="shared" si="0"/>
        <v>91231845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91231845</v>
      </c>
      <c r="X22" s="39">
        <f t="shared" si="0"/>
        <v>107908542</v>
      </c>
      <c r="Y22" s="39">
        <f t="shared" si="0"/>
        <v>-16676697</v>
      </c>
      <c r="Z22" s="40">
        <f>+IF(X22&lt;&gt;0,+(Y22/X22)*100,0)</f>
        <v>-15.454473474398348</v>
      </c>
      <c r="AA22" s="37">
        <f>SUM(AA5:AA21)</f>
        <v>303145558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74606633</v>
      </c>
      <c r="D25" s="6">
        <v>0</v>
      </c>
      <c r="E25" s="7">
        <v>85702924</v>
      </c>
      <c r="F25" s="8">
        <v>85702924</v>
      </c>
      <c r="G25" s="8">
        <v>5846879</v>
      </c>
      <c r="H25" s="8">
        <v>6490312</v>
      </c>
      <c r="I25" s="8">
        <v>6916152</v>
      </c>
      <c r="J25" s="8">
        <v>19253343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19253343</v>
      </c>
      <c r="X25" s="8">
        <v>19600259</v>
      </c>
      <c r="Y25" s="8">
        <v>-346916</v>
      </c>
      <c r="Z25" s="2">
        <v>-1.77</v>
      </c>
      <c r="AA25" s="6">
        <v>85702924</v>
      </c>
    </row>
    <row r="26" spans="1:27" ht="13.5">
      <c r="A26" s="29" t="s">
        <v>52</v>
      </c>
      <c r="B26" s="28"/>
      <c r="C26" s="6">
        <v>6743473</v>
      </c>
      <c r="D26" s="6">
        <v>0</v>
      </c>
      <c r="E26" s="7">
        <v>6601524</v>
      </c>
      <c r="F26" s="8">
        <v>6601524</v>
      </c>
      <c r="G26" s="8">
        <v>556425</v>
      </c>
      <c r="H26" s="8">
        <v>558410</v>
      </c>
      <c r="I26" s="8">
        <v>560358</v>
      </c>
      <c r="J26" s="8">
        <v>1675193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1675193</v>
      </c>
      <c r="X26" s="8">
        <v>1649721</v>
      </c>
      <c r="Y26" s="8">
        <v>25472</v>
      </c>
      <c r="Z26" s="2">
        <v>1.54</v>
      </c>
      <c r="AA26" s="6">
        <v>6601524</v>
      </c>
    </row>
    <row r="27" spans="1:27" ht="13.5">
      <c r="A27" s="29" t="s">
        <v>53</v>
      </c>
      <c r="B27" s="28"/>
      <c r="C27" s="6">
        <v>4190896</v>
      </c>
      <c r="D27" s="6">
        <v>0</v>
      </c>
      <c r="E27" s="7">
        <v>504840</v>
      </c>
      <c r="F27" s="8">
        <v>504840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126159</v>
      </c>
      <c r="Y27" s="8">
        <v>-126159</v>
      </c>
      <c r="Z27" s="2">
        <v>-100</v>
      </c>
      <c r="AA27" s="6">
        <v>504840</v>
      </c>
    </row>
    <row r="28" spans="1:27" ht="13.5">
      <c r="A28" s="29" t="s">
        <v>54</v>
      </c>
      <c r="B28" s="28"/>
      <c r="C28" s="6">
        <v>42167801</v>
      </c>
      <c r="D28" s="6">
        <v>0</v>
      </c>
      <c r="E28" s="7">
        <v>37639324</v>
      </c>
      <c r="F28" s="8">
        <v>37639324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9406068</v>
      </c>
      <c r="Y28" s="8">
        <v>-9406068</v>
      </c>
      <c r="Z28" s="2">
        <v>-100</v>
      </c>
      <c r="AA28" s="6">
        <v>37639324</v>
      </c>
    </row>
    <row r="29" spans="1:27" ht="13.5">
      <c r="A29" s="29" t="s">
        <v>55</v>
      </c>
      <c r="B29" s="28"/>
      <c r="C29" s="6">
        <v>2801222</v>
      </c>
      <c r="D29" s="6">
        <v>0</v>
      </c>
      <c r="E29" s="7">
        <v>2964073</v>
      </c>
      <c r="F29" s="8">
        <v>2964073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740721</v>
      </c>
      <c r="Y29" s="8">
        <v>-740721</v>
      </c>
      <c r="Z29" s="2">
        <v>-100</v>
      </c>
      <c r="AA29" s="6">
        <v>2964073</v>
      </c>
    </row>
    <row r="30" spans="1:27" ht="13.5">
      <c r="A30" s="29" t="s">
        <v>56</v>
      </c>
      <c r="B30" s="28"/>
      <c r="C30" s="6">
        <v>54784014</v>
      </c>
      <c r="D30" s="6">
        <v>0</v>
      </c>
      <c r="E30" s="7">
        <v>60765720</v>
      </c>
      <c r="F30" s="8">
        <v>60765720</v>
      </c>
      <c r="G30" s="8">
        <v>7932073</v>
      </c>
      <c r="H30" s="8">
        <v>7829873</v>
      </c>
      <c r="I30" s="8">
        <v>7007206</v>
      </c>
      <c r="J30" s="8">
        <v>22769152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22769152</v>
      </c>
      <c r="X30" s="8">
        <v>17822586</v>
      </c>
      <c r="Y30" s="8">
        <v>4946566</v>
      </c>
      <c r="Z30" s="2">
        <v>27.75</v>
      </c>
      <c r="AA30" s="6">
        <v>60765720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7740000</v>
      </c>
      <c r="F32" s="8">
        <v>7740000</v>
      </c>
      <c r="G32" s="8">
        <v>595872</v>
      </c>
      <c r="H32" s="8">
        <v>595872</v>
      </c>
      <c r="I32" s="8">
        <v>710194</v>
      </c>
      <c r="J32" s="8">
        <v>1901938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1901938</v>
      </c>
      <c r="X32" s="8">
        <v>1934226</v>
      </c>
      <c r="Y32" s="8">
        <v>-32288</v>
      </c>
      <c r="Z32" s="2">
        <v>-1.67</v>
      </c>
      <c r="AA32" s="6">
        <v>7740000</v>
      </c>
    </row>
    <row r="33" spans="1:27" ht="13.5">
      <c r="A33" s="29" t="s">
        <v>59</v>
      </c>
      <c r="B33" s="28"/>
      <c r="C33" s="6">
        <v>279357</v>
      </c>
      <c r="D33" s="6">
        <v>0</v>
      </c>
      <c r="E33" s="7">
        <v>3336264</v>
      </c>
      <c r="F33" s="8">
        <v>3336264</v>
      </c>
      <c r="G33" s="8">
        <v>0</v>
      </c>
      <c r="H33" s="8">
        <v>0</v>
      </c>
      <c r="I33" s="8">
        <v>545601</v>
      </c>
      <c r="J33" s="8">
        <v>545601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545601</v>
      </c>
      <c r="X33" s="8">
        <v>833733</v>
      </c>
      <c r="Y33" s="8">
        <v>-288132</v>
      </c>
      <c r="Z33" s="2">
        <v>-34.56</v>
      </c>
      <c r="AA33" s="6">
        <v>3336264</v>
      </c>
    </row>
    <row r="34" spans="1:27" ht="13.5">
      <c r="A34" s="29" t="s">
        <v>60</v>
      </c>
      <c r="B34" s="28"/>
      <c r="C34" s="6">
        <v>110412197</v>
      </c>
      <c r="D34" s="6">
        <v>0</v>
      </c>
      <c r="E34" s="7">
        <v>88745859</v>
      </c>
      <c r="F34" s="8">
        <v>88745859</v>
      </c>
      <c r="G34" s="8">
        <v>3463445</v>
      </c>
      <c r="H34" s="8">
        <v>9812356</v>
      </c>
      <c r="I34" s="8">
        <v>8435734</v>
      </c>
      <c r="J34" s="8">
        <v>21711535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21711535</v>
      </c>
      <c r="X34" s="8">
        <v>22177590</v>
      </c>
      <c r="Y34" s="8">
        <v>-466055</v>
      </c>
      <c r="Z34" s="2">
        <v>-2.1</v>
      </c>
      <c r="AA34" s="6">
        <v>88745859</v>
      </c>
    </row>
    <row r="35" spans="1:27" ht="13.5">
      <c r="A35" s="27" t="s">
        <v>61</v>
      </c>
      <c r="B35" s="33"/>
      <c r="C35" s="6">
        <v>23552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296009145</v>
      </c>
      <c r="D36" s="37">
        <f>SUM(D25:D35)</f>
        <v>0</v>
      </c>
      <c r="E36" s="38">
        <f t="shared" si="1"/>
        <v>294000528</v>
      </c>
      <c r="F36" s="39">
        <f t="shared" si="1"/>
        <v>294000528</v>
      </c>
      <c r="G36" s="39">
        <f t="shared" si="1"/>
        <v>18394694</v>
      </c>
      <c r="H36" s="39">
        <f t="shared" si="1"/>
        <v>25286823</v>
      </c>
      <c r="I36" s="39">
        <f t="shared" si="1"/>
        <v>24175245</v>
      </c>
      <c r="J36" s="39">
        <f t="shared" si="1"/>
        <v>67856762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67856762</v>
      </c>
      <c r="X36" s="39">
        <f t="shared" si="1"/>
        <v>74291063</v>
      </c>
      <c r="Y36" s="39">
        <f t="shared" si="1"/>
        <v>-6434301</v>
      </c>
      <c r="Z36" s="40">
        <f>+IF(X36&lt;&gt;0,+(Y36/X36)*100,0)</f>
        <v>-8.660935434454613</v>
      </c>
      <c r="AA36" s="37">
        <f>SUM(AA25:AA35)</f>
        <v>294000528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-29951382</v>
      </c>
      <c r="D38" s="50">
        <f>+D22-D36</f>
        <v>0</v>
      </c>
      <c r="E38" s="51">
        <f t="shared" si="2"/>
        <v>9145030</v>
      </c>
      <c r="F38" s="52">
        <f t="shared" si="2"/>
        <v>9145030</v>
      </c>
      <c r="G38" s="52">
        <f t="shared" si="2"/>
        <v>46318201</v>
      </c>
      <c r="H38" s="52">
        <f t="shared" si="2"/>
        <v>-14630753</v>
      </c>
      <c r="I38" s="52">
        <f t="shared" si="2"/>
        <v>-8312365</v>
      </c>
      <c r="J38" s="52">
        <f t="shared" si="2"/>
        <v>23375083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23375083</v>
      </c>
      <c r="X38" s="52">
        <f>IF(F22=F36,0,X22-X36)</f>
        <v>33617479</v>
      </c>
      <c r="Y38" s="52">
        <f t="shared" si="2"/>
        <v>-10242396</v>
      </c>
      <c r="Z38" s="53">
        <f>+IF(X38&lt;&gt;0,+(Y38/X38)*100,0)</f>
        <v>-30.467471995743644</v>
      </c>
      <c r="AA38" s="50">
        <f>+AA22-AA36</f>
        <v>9145030</v>
      </c>
    </row>
    <row r="39" spans="1:27" ht="13.5">
      <c r="A39" s="27" t="s">
        <v>64</v>
      </c>
      <c r="B39" s="33"/>
      <c r="C39" s="6">
        <v>75949873</v>
      </c>
      <c r="D39" s="6">
        <v>0</v>
      </c>
      <c r="E39" s="7">
        <v>96197000</v>
      </c>
      <c r="F39" s="8">
        <v>96197000</v>
      </c>
      <c r="G39" s="8">
        <v>4430025</v>
      </c>
      <c r="H39" s="8">
        <v>11058964</v>
      </c>
      <c r="I39" s="8">
        <v>11377992</v>
      </c>
      <c r="J39" s="8">
        <v>26866981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26866981</v>
      </c>
      <c r="X39" s="8">
        <v>15541346</v>
      </c>
      <c r="Y39" s="8">
        <v>11325635</v>
      </c>
      <c r="Z39" s="2">
        <v>72.87</v>
      </c>
      <c r="AA39" s="6">
        <v>96197000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45998491</v>
      </c>
      <c r="D42" s="59">
        <f>SUM(D38:D41)</f>
        <v>0</v>
      </c>
      <c r="E42" s="60">
        <f t="shared" si="3"/>
        <v>105342030</v>
      </c>
      <c r="F42" s="61">
        <f t="shared" si="3"/>
        <v>105342030</v>
      </c>
      <c r="G42" s="61">
        <f t="shared" si="3"/>
        <v>50748226</v>
      </c>
      <c r="H42" s="61">
        <f t="shared" si="3"/>
        <v>-3571789</v>
      </c>
      <c r="I42" s="61">
        <f t="shared" si="3"/>
        <v>3065627</v>
      </c>
      <c r="J42" s="61">
        <f t="shared" si="3"/>
        <v>50242064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50242064</v>
      </c>
      <c r="X42" s="61">
        <f t="shared" si="3"/>
        <v>49158825</v>
      </c>
      <c r="Y42" s="61">
        <f t="shared" si="3"/>
        <v>1083239</v>
      </c>
      <c r="Z42" s="62">
        <f>+IF(X42&lt;&gt;0,+(Y42/X42)*100,0)</f>
        <v>2.20354941355901</v>
      </c>
      <c r="AA42" s="59">
        <f>SUM(AA38:AA41)</f>
        <v>105342030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45998491</v>
      </c>
      <c r="D44" s="67">
        <f>+D42-D43</f>
        <v>0</v>
      </c>
      <c r="E44" s="68">
        <f t="shared" si="4"/>
        <v>105342030</v>
      </c>
      <c r="F44" s="69">
        <f t="shared" si="4"/>
        <v>105342030</v>
      </c>
      <c r="G44" s="69">
        <f t="shared" si="4"/>
        <v>50748226</v>
      </c>
      <c r="H44" s="69">
        <f t="shared" si="4"/>
        <v>-3571789</v>
      </c>
      <c r="I44" s="69">
        <f t="shared" si="4"/>
        <v>3065627</v>
      </c>
      <c r="J44" s="69">
        <f t="shared" si="4"/>
        <v>50242064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50242064</v>
      </c>
      <c r="X44" s="69">
        <f t="shared" si="4"/>
        <v>49158825</v>
      </c>
      <c r="Y44" s="69">
        <f t="shared" si="4"/>
        <v>1083239</v>
      </c>
      <c r="Z44" s="70">
        <f>+IF(X44&lt;&gt;0,+(Y44/X44)*100,0)</f>
        <v>2.20354941355901</v>
      </c>
      <c r="AA44" s="67">
        <f>+AA42-AA43</f>
        <v>105342030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45998491</v>
      </c>
      <c r="D46" s="59">
        <f>SUM(D44:D45)</f>
        <v>0</v>
      </c>
      <c r="E46" s="60">
        <f t="shared" si="5"/>
        <v>105342030</v>
      </c>
      <c r="F46" s="61">
        <f t="shared" si="5"/>
        <v>105342030</v>
      </c>
      <c r="G46" s="61">
        <f t="shared" si="5"/>
        <v>50748226</v>
      </c>
      <c r="H46" s="61">
        <f t="shared" si="5"/>
        <v>-3571789</v>
      </c>
      <c r="I46" s="61">
        <f t="shared" si="5"/>
        <v>3065627</v>
      </c>
      <c r="J46" s="61">
        <f t="shared" si="5"/>
        <v>50242064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50242064</v>
      </c>
      <c r="X46" s="61">
        <f t="shared" si="5"/>
        <v>49158825</v>
      </c>
      <c r="Y46" s="61">
        <f t="shared" si="5"/>
        <v>1083239</v>
      </c>
      <c r="Z46" s="62">
        <f>+IF(X46&lt;&gt;0,+(Y46/X46)*100,0)</f>
        <v>2.20354941355901</v>
      </c>
      <c r="AA46" s="59">
        <f>SUM(AA44:AA45)</f>
        <v>105342030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45998491</v>
      </c>
      <c r="D48" s="75">
        <f>SUM(D46:D47)</f>
        <v>0</v>
      </c>
      <c r="E48" s="76">
        <f t="shared" si="6"/>
        <v>105342030</v>
      </c>
      <c r="F48" s="77">
        <f t="shared" si="6"/>
        <v>105342030</v>
      </c>
      <c r="G48" s="77">
        <f t="shared" si="6"/>
        <v>50748226</v>
      </c>
      <c r="H48" s="78">
        <f t="shared" si="6"/>
        <v>-3571789</v>
      </c>
      <c r="I48" s="78">
        <f t="shared" si="6"/>
        <v>3065627</v>
      </c>
      <c r="J48" s="78">
        <f t="shared" si="6"/>
        <v>50242064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50242064</v>
      </c>
      <c r="X48" s="78">
        <f t="shared" si="6"/>
        <v>49158825</v>
      </c>
      <c r="Y48" s="78">
        <f t="shared" si="6"/>
        <v>1083239</v>
      </c>
      <c r="Z48" s="79">
        <f>+IF(X48&lt;&gt;0,+(Y48/X48)*100,0)</f>
        <v>2.20354941355901</v>
      </c>
      <c r="AA48" s="80">
        <f>SUM(AA46:AA47)</f>
        <v>105342030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163715</v>
      </c>
      <c r="D12" s="6">
        <v>0</v>
      </c>
      <c r="E12" s="7">
        <v>0</v>
      </c>
      <c r="F12" s="8">
        <v>0</v>
      </c>
      <c r="G12" s="8">
        <v>4086</v>
      </c>
      <c r="H12" s="8">
        <v>4086</v>
      </c>
      <c r="I12" s="8">
        <v>4086</v>
      </c>
      <c r="J12" s="8">
        <v>12258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12258</v>
      </c>
      <c r="X12" s="8">
        <v>0</v>
      </c>
      <c r="Y12" s="8">
        <v>12258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586194</v>
      </c>
      <c r="D13" s="6">
        <v>0</v>
      </c>
      <c r="E13" s="7">
        <v>155000</v>
      </c>
      <c r="F13" s="8">
        <v>155000</v>
      </c>
      <c r="G13" s="8">
        <v>2918</v>
      </c>
      <c r="H13" s="8">
        <v>63878</v>
      </c>
      <c r="I13" s="8">
        <v>40009</v>
      </c>
      <c r="J13" s="8">
        <v>106805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106805</v>
      </c>
      <c r="X13" s="8">
        <v>38751</v>
      </c>
      <c r="Y13" s="8">
        <v>68054</v>
      </c>
      <c r="Z13" s="2">
        <v>175.62</v>
      </c>
      <c r="AA13" s="6">
        <v>155000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42684749</v>
      </c>
      <c r="D19" s="6">
        <v>0</v>
      </c>
      <c r="E19" s="7">
        <v>35816000</v>
      </c>
      <c r="F19" s="8">
        <v>35816000</v>
      </c>
      <c r="G19" s="8">
        <v>2852935</v>
      </c>
      <c r="H19" s="8">
        <v>2977393</v>
      </c>
      <c r="I19" s="8">
        <v>3049151</v>
      </c>
      <c r="J19" s="8">
        <v>8879479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8879479</v>
      </c>
      <c r="X19" s="8">
        <v>9183999</v>
      </c>
      <c r="Y19" s="8">
        <v>-304520</v>
      </c>
      <c r="Z19" s="2">
        <v>-3.32</v>
      </c>
      <c r="AA19" s="6">
        <v>35816000</v>
      </c>
    </row>
    <row r="20" spans="1:27" ht="13.5">
      <c r="A20" s="27" t="s">
        <v>47</v>
      </c>
      <c r="B20" s="33"/>
      <c r="C20" s="6">
        <v>5023474</v>
      </c>
      <c r="D20" s="6">
        <v>0</v>
      </c>
      <c r="E20" s="7">
        <v>3855000</v>
      </c>
      <c r="F20" s="30">
        <v>3855000</v>
      </c>
      <c r="G20" s="30">
        <v>3789491</v>
      </c>
      <c r="H20" s="30">
        <v>203435</v>
      </c>
      <c r="I20" s="30">
        <v>46094</v>
      </c>
      <c r="J20" s="30">
        <v>4039020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4039020</v>
      </c>
      <c r="X20" s="30">
        <v>733749</v>
      </c>
      <c r="Y20" s="30">
        <v>3305271</v>
      </c>
      <c r="Z20" s="31">
        <v>450.46</v>
      </c>
      <c r="AA20" s="32">
        <v>3855000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48458132</v>
      </c>
      <c r="D22" s="37">
        <f>SUM(D5:D21)</f>
        <v>0</v>
      </c>
      <c r="E22" s="38">
        <f t="shared" si="0"/>
        <v>39826000</v>
      </c>
      <c r="F22" s="39">
        <f t="shared" si="0"/>
        <v>39826000</v>
      </c>
      <c r="G22" s="39">
        <f t="shared" si="0"/>
        <v>6649430</v>
      </c>
      <c r="H22" s="39">
        <f t="shared" si="0"/>
        <v>3248792</v>
      </c>
      <c r="I22" s="39">
        <f t="shared" si="0"/>
        <v>3139340</v>
      </c>
      <c r="J22" s="39">
        <f t="shared" si="0"/>
        <v>13037562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13037562</v>
      </c>
      <c r="X22" s="39">
        <f t="shared" si="0"/>
        <v>9956499</v>
      </c>
      <c r="Y22" s="39">
        <f t="shared" si="0"/>
        <v>3081063</v>
      </c>
      <c r="Z22" s="40">
        <f>+IF(X22&lt;&gt;0,+(Y22/X22)*100,0)</f>
        <v>30.94524490988248</v>
      </c>
      <c r="AA22" s="37">
        <f>SUM(AA5:AA21)</f>
        <v>39826000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24133721</v>
      </c>
      <c r="D25" s="6">
        <v>0</v>
      </c>
      <c r="E25" s="7">
        <v>25754357</v>
      </c>
      <c r="F25" s="8">
        <v>25754357</v>
      </c>
      <c r="G25" s="8">
        <v>2152733</v>
      </c>
      <c r="H25" s="8">
        <v>2031661</v>
      </c>
      <c r="I25" s="8">
        <v>2303039</v>
      </c>
      <c r="J25" s="8">
        <v>6487433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6487433</v>
      </c>
      <c r="X25" s="8">
        <v>6438588</v>
      </c>
      <c r="Y25" s="8">
        <v>48845</v>
      </c>
      <c r="Z25" s="2">
        <v>0.76</v>
      </c>
      <c r="AA25" s="6">
        <v>25754357</v>
      </c>
    </row>
    <row r="26" spans="1:27" ht="13.5">
      <c r="A26" s="29" t="s">
        <v>52</v>
      </c>
      <c r="B26" s="28"/>
      <c r="C26" s="6">
        <v>3335616</v>
      </c>
      <c r="D26" s="6">
        <v>0</v>
      </c>
      <c r="E26" s="7">
        <v>3567166</v>
      </c>
      <c r="F26" s="8">
        <v>3567166</v>
      </c>
      <c r="G26" s="8">
        <v>274522</v>
      </c>
      <c r="H26" s="8">
        <v>274522</v>
      </c>
      <c r="I26" s="8">
        <v>278022</v>
      </c>
      <c r="J26" s="8">
        <v>827066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827066</v>
      </c>
      <c r="X26" s="8">
        <v>891792</v>
      </c>
      <c r="Y26" s="8">
        <v>-64726</v>
      </c>
      <c r="Z26" s="2">
        <v>-7.26</v>
      </c>
      <c r="AA26" s="6">
        <v>3567166</v>
      </c>
    </row>
    <row r="27" spans="1:27" ht="13.5">
      <c r="A27" s="29" t="s">
        <v>53</v>
      </c>
      <c r="B27" s="28"/>
      <c r="C27" s="6">
        <v>455878</v>
      </c>
      <c r="D27" s="6">
        <v>0</v>
      </c>
      <c r="E27" s="7">
        <v>1010000</v>
      </c>
      <c r="F27" s="8">
        <v>1010000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252501</v>
      </c>
      <c r="Y27" s="8">
        <v>-252501</v>
      </c>
      <c r="Z27" s="2">
        <v>-100</v>
      </c>
      <c r="AA27" s="6">
        <v>1010000</v>
      </c>
    </row>
    <row r="28" spans="1:27" ht="13.5">
      <c r="A28" s="29" t="s">
        <v>54</v>
      </c>
      <c r="B28" s="28"/>
      <c r="C28" s="6">
        <v>2128379</v>
      </c>
      <c r="D28" s="6">
        <v>0</v>
      </c>
      <c r="E28" s="7">
        <v>2120000</v>
      </c>
      <c r="F28" s="8">
        <v>2120000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530001</v>
      </c>
      <c r="Y28" s="8">
        <v>-530001</v>
      </c>
      <c r="Z28" s="2">
        <v>-100</v>
      </c>
      <c r="AA28" s="6">
        <v>2120000</v>
      </c>
    </row>
    <row r="29" spans="1:27" ht="13.5">
      <c r="A29" s="29" t="s">
        <v>55</v>
      </c>
      <c r="B29" s="28"/>
      <c r="C29" s="6">
        <v>1282866</v>
      </c>
      <c r="D29" s="6">
        <v>0</v>
      </c>
      <c r="E29" s="7">
        <v>1483449</v>
      </c>
      <c r="F29" s="8">
        <v>1483449</v>
      </c>
      <c r="G29" s="8">
        <v>20630</v>
      </c>
      <c r="H29" s="8">
        <v>20252</v>
      </c>
      <c r="I29" s="8">
        <v>19248</v>
      </c>
      <c r="J29" s="8">
        <v>60130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60130</v>
      </c>
      <c r="X29" s="8">
        <v>370863</v>
      </c>
      <c r="Y29" s="8">
        <v>-310733</v>
      </c>
      <c r="Z29" s="2">
        <v>-83.79</v>
      </c>
      <c r="AA29" s="6">
        <v>1483449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400517</v>
      </c>
      <c r="D31" s="6">
        <v>0</v>
      </c>
      <c r="E31" s="7">
        <v>346000</v>
      </c>
      <c r="F31" s="8">
        <v>346000</v>
      </c>
      <c r="G31" s="8">
        <v>25190</v>
      </c>
      <c r="H31" s="8">
        <v>13223</v>
      </c>
      <c r="I31" s="8">
        <v>19390</v>
      </c>
      <c r="J31" s="8">
        <v>57803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57803</v>
      </c>
      <c r="X31" s="8">
        <v>86499</v>
      </c>
      <c r="Y31" s="8">
        <v>-28696</v>
      </c>
      <c r="Z31" s="2">
        <v>-33.17</v>
      </c>
      <c r="AA31" s="6">
        <v>346000</v>
      </c>
    </row>
    <row r="32" spans="1:27" ht="13.5">
      <c r="A32" s="29" t="s">
        <v>58</v>
      </c>
      <c r="B32" s="28"/>
      <c r="C32" s="6">
        <v>175161</v>
      </c>
      <c r="D32" s="6">
        <v>0</v>
      </c>
      <c r="E32" s="7">
        <v>1225000</v>
      </c>
      <c r="F32" s="8">
        <v>1225000</v>
      </c>
      <c r="G32" s="8">
        <v>97879</v>
      </c>
      <c r="H32" s="8">
        <v>296</v>
      </c>
      <c r="I32" s="8">
        <v>137596</v>
      </c>
      <c r="J32" s="8">
        <v>235771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235771</v>
      </c>
      <c r="X32" s="8">
        <v>306249</v>
      </c>
      <c r="Y32" s="8">
        <v>-70478</v>
      </c>
      <c r="Z32" s="2">
        <v>-23.01</v>
      </c>
      <c r="AA32" s="6">
        <v>1225000</v>
      </c>
    </row>
    <row r="33" spans="1:27" ht="13.5">
      <c r="A33" s="29" t="s">
        <v>59</v>
      </c>
      <c r="B33" s="28"/>
      <c r="C33" s="6">
        <v>7642955</v>
      </c>
      <c r="D33" s="6">
        <v>0</v>
      </c>
      <c r="E33" s="7">
        <v>230000</v>
      </c>
      <c r="F33" s="8">
        <v>230000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57501</v>
      </c>
      <c r="Y33" s="8">
        <v>-57501</v>
      </c>
      <c r="Z33" s="2">
        <v>-100</v>
      </c>
      <c r="AA33" s="6">
        <v>230000</v>
      </c>
    </row>
    <row r="34" spans="1:27" ht="13.5">
      <c r="A34" s="29" t="s">
        <v>60</v>
      </c>
      <c r="B34" s="28"/>
      <c r="C34" s="6">
        <v>10735335</v>
      </c>
      <c r="D34" s="6">
        <v>0</v>
      </c>
      <c r="E34" s="7">
        <v>9563020</v>
      </c>
      <c r="F34" s="8">
        <v>9563020</v>
      </c>
      <c r="G34" s="8">
        <v>1107446</v>
      </c>
      <c r="H34" s="8">
        <v>619558</v>
      </c>
      <c r="I34" s="8">
        <v>1610833</v>
      </c>
      <c r="J34" s="8">
        <v>3337837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3337837</v>
      </c>
      <c r="X34" s="8">
        <v>2390754</v>
      </c>
      <c r="Y34" s="8">
        <v>947083</v>
      </c>
      <c r="Z34" s="2">
        <v>39.61</v>
      </c>
      <c r="AA34" s="6">
        <v>9563020</v>
      </c>
    </row>
    <row r="35" spans="1:27" ht="13.5">
      <c r="A35" s="27" t="s">
        <v>61</v>
      </c>
      <c r="B35" s="33"/>
      <c r="C35" s="6">
        <v>19217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50309645</v>
      </c>
      <c r="D36" s="37">
        <f>SUM(D25:D35)</f>
        <v>0</v>
      </c>
      <c r="E36" s="38">
        <f t="shared" si="1"/>
        <v>45298992</v>
      </c>
      <c r="F36" s="39">
        <f t="shared" si="1"/>
        <v>45298992</v>
      </c>
      <c r="G36" s="39">
        <f t="shared" si="1"/>
        <v>3678400</v>
      </c>
      <c r="H36" s="39">
        <f t="shared" si="1"/>
        <v>2959512</v>
      </c>
      <c r="I36" s="39">
        <f t="shared" si="1"/>
        <v>4368128</v>
      </c>
      <c r="J36" s="39">
        <f t="shared" si="1"/>
        <v>11006040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11006040</v>
      </c>
      <c r="X36" s="39">
        <f t="shared" si="1"/>
        <v>11324748</v>
      </c>
      <c r="Y36" s="39">
        <f t="shared" si="1"/>
        <v>-318708</v>
      </c>
      <c r="Z36" s="40">
        <f>+IF(X36&lt;&gt;0,+(Y36/X36)*100,0)</f>
        <v>-2.8142612974699306</v>
      </c>
      <c r="AA36" s="37">
        <f>SUM(AA25:AA35)</f>
        <v>45298992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-1851513</v>
      </c>
      <c r="D38" s="50">
        <f>+D22-D36</f>
        <v>0</v>
      </c>
      <c r="E38" s="51">
        <f t="shared" si="2"/>
        <v>-5472992</v>
      </c>
      <c r="F38" s="52">
        <f t="shared" si="2"/>
        <v>-5472992</v>
      </c>
      <c r="G38" s="52">
        <f t="shared" si="2"/>
        <v>2971030</v>
      </c>
      <c r="H38" s="52">
        <f t="shared" si="2"/>
        <v>289280</v>
      </c>
      <c r="I38" s="52">
        <f t="shared" si="2"/>
        <v>-1228788</v>
      </c>
      <c r="J38" s="52">
        <f t="shared" si="2"/>
        <v>2031522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2031522</v>
      </c>
      <c r="X38" s="52">
        <f>IF(F22=F36,0,X22-X36)</f>
        <v>-1368249</v>
      </c>
      <c r="Y38" s="52">
        <f t="shared" si="2"/>
        <v>3399771</v>
      </c>
      <c r="Z38" s="53">
        <f>+IF(X38&lt;&gt;0,+(Y38/X38)*100,0)</f>
        <v>-248.47604493041837</v>
      </c>
      <c r="AA38" s="50">
        <f>+AA22-AA36</f>
        <v>-5472992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-1851513</v>
      </c>
      <c r="D42" s="59">
        <f>SUM(D38:D41)</f>
        <v>0</v>
      </c>
      <c r="E42" s="60">
        <f t="shared" si="3"/>
        <v>-5472992</v>
      </c>
      <c r="F42" s="61">
        <f t="shared" si="3"/>
        <v>-5472992</v>
      </c>
      <c r="G42" s="61">
        <f t="shared" si="3"/>
        <v>2971030</v>
      </c>
      <c r="H42" s="61">
        <f t="shared" si="3"/>
        <v>289280</v>
      </c>
      <c r="I42" s="61">
        <f t="shared" si="3"/>
        <v>-1228788</v>
      </c>
      <c r="J42" s="61">
        <f t="shared" si="3"/>
        <v>2031522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2031522</v>
      </c>
      <c r="X42" s="61">
        <f t="shared" si="3"/>
        <v>-1368249</v>
      </c>
      <c r="Y42" s="61">
        <f t="shared" si="3"/>
        <v>3399771</v>
      </c>
      <c r="Z42" s="62">
        <f>+IF(X42&lt;&gt;0,+(Y42/X42)*100,0)</f>
        <v>-248.47604493041837</v>
      </c>
      <c r="AA42" s="59">
        <f>SUM(AA38:AA41)</f>
        <v>-5472992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-1851513</v>
      </c>
      <c r="D44" s="67">
        <f>+D42-D43</f>
        <v>0</v>
      </c>
      <c r="E44" s="68">
        <f t="shared" si="4"/>
        <v>-5472992</v>
      </c>
      <c r="F44" s="69">
        <f t="shared" si="4"/>
        <v>-5472992</v>
      </c>
      <c r="G44" s="69">
        <f t="shared" si="4"/>
        <v>2971030</v>
      </c>
      <c r="H44" s="69">
        <f t="shared" si="4"/>
        <v>289280</v>
      </c>
      <c r="I44" s="69">
        <f t="shared" si="4"/>
        <v>-1228788</v>
      </c>
      <c r="J44" s="69">
        <f t="shared" si="4"/>
        <v>2031522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2031522</v>
      </c>
      <c r="X44" s="69">
        <f t="shared" si="4"/>
        <v>-1368249</v>
      </c>
      <c r="Y44" s="69">
        <f t="shared" si="4"/>
        <v>3399771</v>
      </c>
      <c r="Z44" s="70">
        <f>+IF(X44&lt;&gt;0,+(Y44/X44)*100,0)</f>
        <v>-248.47604493041837</v>
      </c>
      <c r="AA44" s="67">
        <f>+AA42-AA43</f>
        <v>-5472992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-1851513</v>
      </c>
      <c r="D46" s="59">
        <f>SUM(D44:D45)</f>
        <v>0</v>
      </c>
      <c r="E46" s="60">
        <f t="shared" si="5"/>
        <v>-5472992</v>
      </c>
      <c r="F46" s="61">
        <f t="shared" si="5"/>
        <v>-5472992</v>
      </c>
      <c r="G46" s="61">
        <f t="shared" si="5"/>
        <v>2971030</v>
      </c>
      <c r="H46" s="61">
        <f t="shared" si="5"/>
        <v>289280</v>
      </c>
      <c r="I46" s="61">
        <f t="shared" si="5"/>
        <v>-1228788</v>
      </c>
      <c r="J46" s="61">
        <f t="shared" si="5"/>
        <v>2031522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2031522</v>
      </c>
      <c r="X46" s="61">
        <f t="shared" si="5"/>
        <v>-1368249</v>
      </c>
      <c r="Y46" s="61">
        <f t="shared" si="5"/>
        <v>3399771</v>
      </c>
      <c r="Z46" s="62">
        <f>+IF(X46&lt;&gt;0,+(Y46/X46)*100,0)</f>
        <v>-248.47604493041837</v>
      </c>
      <c r="AA46" s="59">
        <f>SUM(AA44:AA45)</f>
        <v>-5472992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-1851513</v>
      </c>
      <c r="D48" s="75">
        <f>SUM(D46:D47)</f>
        <v>0</v>
      </c>
      <c r="E48" s="76">
        <f t="shared" si="6"/>
        <v>-5472992</v>
      </c>
      <c r="F48" s="77">
        <f t="shared" si="6"/>
        <v>-5472992</v>
      </c>
      <c r="G48" s="77">
        <f t="shared" si="6"/>
        <v>2971030</v>
      </c>
      <c r="H48" s="78">
        <f t="shared" si="6"/>
        <v>289280</v>
      </c>
      <c r="I48" s="78">
        <f t="shared" si="6"/>
        <v>-1228788</v>
      </c>
      <c r="J48" s="78">
        <f t="shared" si="6"/>
        <v>2031522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2031522</v>
      </c>
      <c r="X48" s="78">
        <f t="shared" si="6"/>
        <v>-1368249</v>
      </c>
      <c r="Y48" s="78">
        <f t="shared" si="6"/>
        <v>3399771</v>
      </c>
      <c r="Z48" s="79">
        <f>+IF(X48&lt;&gt;0,+(Y48/X48)*100,0)</f>
        <v>-248.47604493041837</v>
      </c>
      <c r="AA48" s="80">
        <f>SUM(AA46:AA47)</f>
        <v>-5472992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1513994</v>
      </c>
      <c r="F5" s="8">
        <v>1513994</v>
      </c>
      <c r="G5" s="8">
        <v>1413680</v>
      </c>
      <c r="H5" s="8">
        <v>19</v>
      </c>
      <c r="I5" s="8">
        <v>0</v>
      </c>
      <c r="J5" s="8">
        <v>1413699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1413699</v>
      </c>
      <c r="X5" s="8">
        <v>378498</v>
      </c>
      <c r="Y5" s="8">
        <v>1035201</v>
      </c>
      <c r="Z5" s="2">
        <v>273.5</v>
      </c>
      <c r="AA5" s="6">
        <v>1513994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1379596</v>
      </c>
      <c r="F8" s="8">
        <v>1379596</v>
      </c>
      <c r="G8" s="8">
        <v>73423</v>
      </c>
      <c r="H8" s="8">
        <v>73889</v>
      </c>
      <c r="I8" s="8">
        <v>0</v>
      </c>
      <c r="J8" s="8">
        <v>147312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147312</v>
      </c>
      <c r="X8" s="8">
        <v>344898</v>
      </c>
      <c r="Y8" s="8">
        <v>-197586</v>
      </c>
      <c r="Z8" s="2">
        <v>-57.29</v>
      </c>
      <c r="AA8" s="6">
        <v>1379596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2571447</v>
      </c>
      <c r="F9" s="8">
        <v>2571447</v>
      </c>
      <c r="G9" s="8">
        <v>58453</v>
      </c>
      <c r="H9" s="8">
        <v>58556</v>
      </c>
      <c r="I9" s="8">
        <v>0</v>
      </c>
      <c r="J9" s="8">
        <v>117009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117009</v>
      </c>
      <c r="X9" s="8">
        <v>642861</v>
      </c>
      <c r="Y9" s="8">
        <v>-525852</v>
      </c>
      <c r="Z9" s="2">
        <v>-81.8</v>
      </c>
      <c r="AA9" s="6">
        <v>2571447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1469138</v>
      </c>
      <c r="F10" s="30">
        <v>1469138</v>
      </c>
      <c r="G10" s="30">
        <v>87668</v>
      </c>
      <c r="H10" s="30">
        <v>87668</v>
      </c>
      <c r="I10" s="30">
        <v>0</v>
      </c>
      <c r="J10" s="30">
        <v>175336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175336</v>
      </c>
      <c r="X10" s="30">
        <v>367284</v>
      </c>
      <c r="Y10" s="30">
        <v>-191948</v>
      </c>
      <c r="Z10" s="31">
        <v>-52.26</v>
      </c>
      <c r="AA10" s="32">
        <v>1469138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1072591</v>
      </c>
      <c r="F12" s="8">
        <v>1072591</v>
      </c>
      <c r="G12" s="8">
        <v>54032</v>
      </c>
      <c r="H12" s="8">
        <v>31628</v>
      </c>
      <c r="I12" s="8">
        <v>0</v>
      </c>
      <c r="J12" s="8">
        <v>85660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85660</v>
      </c>
      <c r="X12" s="8">
        <v>268149</v>
      </c>
      <c r="Y12" s="8">
        <v>-182489</v>
      </c>
      <c r="Z12" s="2">
        <v>-68.06</v>
      </c>
      <c r="AA12" s="6">
        <v>1072591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400000</v>
      </c>
      <c r="F13" s="8">
        <v>400000</v>
      </c>
      <c r="G13" s="8">
        <v>46625</v>
      </c>
      <c r="H13" s="8">
        <v>0</v>
      </c>
      <c r="I13" s="8">
        <v>0</v>
      </c>
      <c r="J13" s="8">
        <v>46625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46625</v>
      </c>
      <c r="X13" s="8">
        <v>99999</v>
      </c>
      <c r="Y13" s="8">
        <v>-53374</v>
      </c>
      <c r="Z13" s="2">
        <v>-53.37</v>
      </c>
      <c r="AA13" s="6">
        <v>400000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16544000</v>
      </c>
      <c r="F19" s="8">
        <v>16544000</v>
      </c>
      <c r="G19" s="8">
        <v>4918909</v>
      </c>
      <c r="H19" s="8">
        <v>0</v>
      </c>
      <c r="I19" s="8">
        <v>0</v>
      </c>
      <c r="J19" s="8">
        <v>4918909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4918909</v>
      </c>
      <c r="X19" s="8">
        <v>5483667</v>
      </c>
      <c r="Y19" s="8">
        <v>-564758</v>
      </c>
      <c r="Z19" s="2">
        <v>-10.3</v>
      </c>
      <c r="AA19" s="6">
        <v>16544000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256467</v>
      </c>
      <c r="F20" s="30">
        <v>256467</v>
      </c>
      <c r="G20" s="30">
        <v>97075</v>
      </c>
      <c r="H20" s="30">
        <v>6004</v>
      </c>
      <c r="I20" s="30">
        <v>0</v>
      </c>
      <c r="J20" s="30">
        <v>103079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103079</v>
      </c>
      <c r="X20" s="30">
        <v>64116</v>
      </c>
      <c r="Y20" s="30">
        <v>38963</v>
      </c>
      <c r="Z20" s="31">
        <v>60.77</v>
      </c>
      <c r="AA20" s="32">
        <v>256467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25207233</v>
      </c>
      <c r="F22" s="39">
        <f t="shared" si="0"/>
        <v>25207233</v>
      </c>
      <c r="G22" s="39">
        <f t="shared" si="0"/>
        <v>6749865</v>
      </c>
      <c r="H22" s="39">
        <f t="shared" si="0"/>
        <v>257764</v>
      </c>
      <c r="I22" s="39">
        <f t="shared" si="0"/>
        <v>0</v>
      </c>
      <c r="J22" s="39">
        <f t="shared" si="0"/>
        <v>7007629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7007629</v>
      </c>
      <c r="X22" s="39">
        <f t="shared" si="0"/>
        <v>7649472</v>
      </c>
      <c r="Y22" s="39">
        <f t="shared" si="0"/>
        <v>-641843</v>
      </c>
      <c r="Z22" s="40">
        <f>+IF(X22&lt;&gt;0,+(Y22/X22)*100,0)</f>
        <v>-8.390683696861693</v>
      </c>
      <c r="AA22" s="37">
        <f>SUM(AA5:AA21)</f>
        <v>25207233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9430802</v>
      </c>
      <c r="F25" s="8">
        <v>9430802</v>
      </c>
      <c r="G25" s="8">
        <v>641272</v>
      </c>
      <c r="H25" s="8">
        <v>649389</v>
      </c>
      <c r="I25" s="8">
        <v>0</v>
      </c>
      <c r="J25" s="8">
        <v>1290661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1290661</v>
      </c>
      <c r="X25" s="8">
        <v>2357700</v>
      </c>
      <c r="Y25" s="8">
        <v>-1067039</v>
      </c>
      <c r="Z25" s="2">
        <v>-45.26</v>
      </c>
      <c r="AA25" s="6">
        <v>9430802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1781301</v>
      </c>
      <c r="F26" s="8">
        <v>1781301</v>
      </c>
      <c r="G26" s="8">
        <v>264775</v>
      </c>
      <c r="H26" s="8">
        <v>236724</v>
      </c>
      <c r="I26" s="8">
        <v>0</v>
      </c>
      <c r="J26" s="8">
        <v>501499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501499</v>
      </c>
      <c r="X26" s="8">
        <v>445326</v>
      </c>
      <c r="Y26" s="8">
        <v>56173</v>
      </c>
      <c r="Z26" s="2">
        <v>12.61</v>
      </c>
      <c r="AA26" s="6">
        <v>1781301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4426610</v>
      </c>
      <c r="F27" s="8">
        <v>4426610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4426610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399451</v>
      </c>
      <c r="F28" s="8">
        <v>399451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399451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75000</v>
      </c>
      <c r="F29" s="8">
        <v>75000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10000</v>
      </c>
      <c r="Y29" s="8">
        <v>-10000</v>
      </c>
      <c r="Z29" s="2">
        <v>-100</v>
      </c>
      <c r="AA29" s="6">
        <v>75000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787356</v>
      </c>
      <c r="F31" s="8">
        <v>787356</v>
      </c>
      <c r="G31" s="8">
        <v>14492</v>
      </c>
      <c r="H31" s="8">
        <v>56421</v>
      </c>
      <c r="I31" s="8">
        <v>0</v>
      </c>
      <c r="J31" s="8">
        <v>70913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70913</v>
      </c>
      <c r="X31" s="8">
        <v>196839</v>
      </c>
      <c r="Y31" s="8">
        <v>-125926</v>
      </c>
      <c r="Z31" s="2">
        <v>-63.97</v>
      </c>
      <c r="AA31" s="6">
        <v>787356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227843</v>
      </c>
      <c r="F32" s="8">
        <v>227843</v>
      </c>
      <c r="G32" s="8">
        <v>17980</v>
      </c>
      <c r="H32" s="8">
        <v>17980</v>
      </c>
      <c r="I32" s="8">
        <v>0</v>
      </c>
      <c r="J32" s="8">
        <v>35960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35960</v>
      </c>
      <c r="X32" s="8">
        <v>56961</v>
      </c>
      <c r="Y32" s="8">
        <v>-21001</v>
      </c>
      <c r="Z32" s="2">
        <v>-36.87</v>
      </c>
      <c r="AA32" s="6">
        <v>227843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1581428</v>
      </c>
      <c r="F33" s="8">
        <v>1581428</v>
      </c>
      <c r="G33" s="8">
        <v>72567</v>
      </c>
      <c r="H33" s="8">
        <v>78646</v>
      </c>
      <c r="I33" s="8">
        <v>0</v>
      </c>
      <c r="J33" s="8">
        <v>151213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151213</v>
      </c>
      <c r="X33" s="8">
        <v>395358</v>
      </c>
      <c r="Y33" s="8">
        <v>-244145</v>
      </c>
      <c r="Z33" s="2">
        <v>-61.75</v>
      </c>
      <c r="AA33" s="6">
        <v>1581428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5610684</v>
      </c>
      <c r="F34" s="8">
        <v>5610684</v>
      </c>
      <c r="G34" s="8">
        <v>-148584</v>
      </c>
      <c r="H34" s="8">
        <v>632072</v>
      </c>
      <c r="I34" s="8">
        <v>0</v>
      </c>
      <c r="J34" s="8">
        <v>483488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483488</v>
      </c>
      <c r="X34" s="8">
        <v>1402671</v>
      </c>
      <c r="Y34" s="8">
        <v>-919183</v>
      </c>
      <c r="Z34" s="2">
        <v>-65.53</v>
      </c>
      <c r="AA34" s="6">
        <v>5610684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24320475</v>
      </c>
      <c r="F36" s="39">
        <f t="shared" si="1"/>
        <v>24320475</v>
      </c>
      <c r="G36" s="39">
        <f t="shared" si="1"/>
        <v>862502</v>
      </c>
      <c r="H36" s="39">
        <f t="shared" si="1"/>
        <v>1671232</v>
      </c>
      <c r="I36" s="39">
        <f t="shared" si="1"/>
        <v>0</v>
      </c>
      <c r="J36" s="39">
        <f t="shared" si="1"/>
        <v>2533734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2533734</v>
      </c>
      <c r="X36" s="39">
        <f t="shared" si="1"/>
        <v>4864855</v>
      </c>
      <c r="Y36" s="39">
        <f t="shared" si="1"/>
        <v>-2331121</v>
      </c>
      <c r="Z36" s="40">
        <f>+IF(X36&lt;&gt;0,+(Y36/X36)*100,0)</f>
        <v>-47.91758438843501</v>
      </c>
      <c r="AA36" s="37">
        <f>SUM(AA25:AA35)</f>
        <v>24320475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886758</v>
      </c>
      <c r="F38" s="52">
        <f t="shared" si="2"/>
        <v>886758</v>
      </c>
      <c r="G38" s="52">
        <f t="shared" si="2"/>
        <v>5887363</v>
      </c>
      <c r="H38" s="52">
        <f t="shared" si="2"/>
        <v>-1413468</v>
      </c>
      <c r="I38" s="52">
        <f t="shared" si="2"/>
        <v>0</v>
      </c>
      <c r="J38" s="52">
        <f t="shared" si="2"/>
        <v>4473895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4473895</v>
      </c>
      <c r="X38" s="52">
        <f>IF(F22=F36,0,X22-X36)</f>
        <v>2784617</v>
      </c>
      <c r="Y38" s="52">
        <f t="shared" si="2"/>
        <v>1689278</v>
      </c>
      <c r="Z38" s="53">
        <f>+IF(X38&lt;&gt;0,+(Y38/X38)*100,0)</f>
        <v>60.66464436581405</v>
      </c>
      <c r="AA38" s="50">
        <f>+AA22-AA36</f>
        <v>886758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9492000</v>
      </c>
      <c r="F39" s="8">
        <v>9492000</v>
      </c>
      <c r="G39" s="8">
        <v>634976</v>
      </c>
      <c r="H39" s="8">
        <v>0</v>
      </c>
      <c r="I39" s="8">
        <v>0</v>
      </c>
      <c r="J39" s="8">
        <v>634976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634976</v>
      </c>
      <c r="X39" s="8">
        <v>2373000</v>
      </c>
      <c r="Y39" s="8">
        <v>-1738024</v>
      </c>
      <c r="Z39" s="2">
        <v>-73.24</v>
      </c>
      <c r="AA39" s="6">
        <v>9492000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10378758</v>
      </c>
      <c r="F42" s="61">
        <f t="shared" si="3"/>
        <v>10378758</v>
      </c>
      <c r="G42" s="61">
        <f t="shared" si="3"/>
        <v>6522339</v>
      </c>
      <c r="H42" s="61">
        <f t="shared" si="3"/>
        <v>-1413468</v>
      </c>
      <c r="I42" s="61">
        <f t="shared" si="3"/>
        <v>0</v>
      </c>
      <c r="J42" s="61">
        <f t="shared" si="3"/>
        <v>5108871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5108871</v>
      </c>
      <c r="X42" s="61">
        <f t="shared" si="3"/>
        <v>5157617</v>
      </c>
      <c r="Y42" s="61">
        <f t="shared" si="3"/>
        <v>-48746</v>
      </c>
      <c r="Z42" s="62">
        <f>+IF(X42&lt;&gt;0,+(Y42/X42)*100,0)</f>
        <v>-0.945126402367605</v>
      </c>
      <c r="AA42" s="59">
        <f>SUM(AA38:AA41)</f>
        <v>10378758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10378758</v>
      </c>
      <c r="F44" s="69">
        <f t="shared" si="4"/>
        <v>10378758</v>
      </c>
      <c r="G44" s="69">
        <f t="shared" si="4"/>
        <v>6522339</v>
      </c>
      <c r="H44" s="69">
        <f t="shared" si="4"/>
        <v>-1413468</v>
      </c>
      <c r="I44" s="69">
        <f t="shared" si="4"/>
        <v>0</v>
      </c>
      <c r="J44" s="69">
        <f t="shared" si="4"/>
        <v>5108871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5108871</v>
      </c>
      <c r="X44" s="69">
        <f t="shared" si="4"/>
        <v>5157617</v>
      </c>
      <c r="Y44" s="69">
        <f t="shared" si="4"/>
        <v>-48746</v>
      </c>
      <c r="Z44" s="70">
        <f>+IF(X44&lt;&gt;0,+(Y44/X44)*100,0)</f>
        <v>-0.945126402367605</v>
      </c>
      <c r="AA44" s="67">
        <f>+AA42-AA43</f>
        <v>10378758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10378758</v>
      </c>
      <c r="F46" s="61">
        <f t="shared" si="5"/>
        <v>10378758</v>
      </c>
      <c r="G46" s="61">
        <f t="shared" si="5"/>
        <v>6522339</v>
      </c>
      <c r="H46" s="61">
        <f t="shared" si="5"/>
        <v>-1413468</v>
      </c>
      <c r="I46" s="61">
        <f t="shared" si="5"/>
        <v>0</v>
      </c>
      <c r="J46" s="61">
        <f t="shared" si="5"/>
        <v>5108871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5108871</v>
      </c>
      <c r="X46" s="61">
        <f t="shared" si="5"/>
        <v>5157617</v>
      </c>
      <c r="Y46" s="61">
        <f t="shared" si="5"/>
        <v>-48746</v>
      </c>
      <c r="Z46" s="62">
        <f>+IF(X46&lt;&gt;0,+(Y46/X46)*100,0)</f>
        <v>-0.945126402367605</v>
      </c>
      <c r="AA46" s="59">
        <f>SUM(AA44:AA45)</f>
        <v>10378758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10378758</v>
      </c>
      <c r="F48" s="77">
        <f t="shared" si="6"/>
        <v>10378758</v>
      </c>
      <c r="G48" s="77">
        <f t="shared" si="6"/>
        <v>6522339</v>
      </c>
      <c r="H48" s="78">
        <f t="shared" si="6"/>
        <v>-1413468</v>
      </c>
      <c r="I48" s="78">
        <f t="shared" si="6"/>
        <v>0</v>
      </c>
      <c r="J48" s="78">
        <f t="shared" si="6"/>
        <v>5108871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5108871</v>
      </c>
      <c r="X48" s="78">
        <f t="shared" si="6"/>
        <v>5157617</v>
      </c>
      <c r="Y48" s="78">
        <f t="shared" si="6"/>
        <v>-48746</v>
      </c>
      <c r="Z48" s="79">
        <f>+IF(X48&lt;&gt;0,+(Y48/X48)*100,0)</f>
        <v>-0.945126402367605</v>
      </c>
      <c r="AA48" s="80">
        <f>SUM(AA46:AA47)</f>
        <v>10378758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24018845</v>
      </c>
      <c r="F5" s="8">
        <v>24018845</v>
      </c>
      <c r="G5" s="8">
        <v>23242941</v>
      </c>
      <c r="H5" s="8">
        <v>-77</v>
      </c>
      <c r="I5" s="8">
        <v>-590777</v>
      </c>
      <c r="J5" s="8">
        <v>22652087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22652087</v>
      </c>
      <c r="X5" s="8">
        <v>6004710</v>
      </c>
      <c r="Y5" s="8">
        <v>16647377</v>
      </c>
      <c r="Z5" s="2">
        <v>277.24</v>
      </c>
      <c r="AA5" s="6">
        <v>24018845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2000000</v>
      </c>
      <c r="F6" s="8">
        <v>2000000</v>
      </c>
      <c r="G6" s="8">
        <v>139345</v>
      </c>
      <c r="H6" s="8">
        <v>275725</v>
      </c>
      <c r="I6" s="8">
        <v>59284</v>
      </c>
      <c r="J6" s="8">
        <v>474354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474354</v>
      </c>
      <c r="X6" s="8">
        <v>500001</v>
      </c>
      <c r="Y6" s="8">
        <v>-25647</v>
      </c>
      <c r="Z6" s="2">
        <v>-5.13</v>
      </c>
      <c r="AA6" s="6">
        <v>2000000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61972990</v>
      </c>
      <c r="F7" s="8">
        <v>61972990</v>
      </c>
      <c r="G7" s="8">
        <v>4183392</v>
      </c>
      <c r="H7" s="8">
        <v>2459423</v>
      </c>
      <c r="I7" s="8">
        <v>3281242</v>
      </c>
      <c r="J7" s="8">
        <v>9924057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9924057</v>
      </c>
      <c r="X7" s="8">
        <v>15493248</v>
      </c>
      <c r="Y7" s="8">
        <v>-5569191</v>
      </c>
      <c r="Z7" s="2">
        <v>-35.95</v>
      </c>
      <c r="AA7" s="6">
        <v>61972990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13821000</v>
      </c>
      <c r="F8" s="8">
        <v>13821000</v>
      </c>
      <c r="G8" s="8">
        <v>928886</v>
      </c>
      <c r="H8" s="8">
        <v>403656</v>
      </c>
      <c r="I8" s="8">
        <v>921836</v>
      </c>
      <c r="J8" s="8">
        <v>2254378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2254378</v>
      </c>
      <c r="X8" s="8">
        <v>3450000</v>
      </c>
      <c r="Y8" s="8">
        <v>-1195622</v>
      </c>
      <c r="Z8" s="2">
        <v>-34.66</v>
      </c>
      <c r="AA8" s="6">
        <v>13821000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7516000</v>
      </c>
      <c r="F9" s="8">
        <v>7516000</v>
      </c>
      <c r="G9" s="8">
        <v>626515</v>
      </c>
      <c r="H9" s="8">
        <v>628857</v>
      </c>
      <c r="I9" s="8">
        <v>629389</v>
      </c>
      <c r="J9" s="8">
        <v>1884761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1884761</v>
      </c>
      <c r="X9" s="8">
        <v>1878999</v>
      </c>
      <c r="Y9" s="8">
        <v>5762</v>
      </c>
      <c r="Z9" s="2">
        <v>0.31</v>
      </c>
      <c r="AA9" s="6">
        <v>7516000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5300000</v>
      </c>
      <c r="F10" s="30">
        <v>5300000</v>
      </c>
      <c r="G10" s="30">
        <v>436754</v>
      </c>
      <c r="H10" s="30">
        <v>436884</v>
      </c>
      <c r="I10" s="30">
        <v>436380</v>
      </c>
      <c r="J10" s="30">
        <v>1310018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1310018</v>
      </c>
      <c r="X10" s="30">
        <v>1325001</v>
      </c>
      <c r="Y10" s="30">
        <v>-14983</v>
      </c>
      <c r="Z10" s="31">
        <v>-1.13</v>
      </c>
      <c r="AA10" s="32">
        <v>5300000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5250</v>
      </c>
      <c r="Y11" s="8">
        <v>-5250</v>
      </c>
      <c r="Z11" s="2">
        <v>-100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956143</v>
      </c>
      <c r="F12" s="8">
        <v>956143</v>
      </c>
      <c r="G12" s="8">
        <v>51419</v>
      </c>
      <c r="H12" s="8">
        <v>10665</v>
      </c>
      <c r="I12" s="8">
        <v>10177</v>
      </c>
      <c r="J12" s="8">
        <v>72261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72261</v>
      </c>
      <c r="X12" s="8">
        <v>239037</v>
      </c>
      <c r="Y12" s="8">
        <v>-166776</v>
      </c>
      <c r="Z12" s="2">
        <v>-69.77</v>
      </c>
      <c r="AA12" s="6">
        <v>956143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15750</v>
      </c>
      <c r="F13" s="8">
        <v>15750</v>
      </c>
      <c r="G13" s="8">
        <v>0</v>
      </c>
      <c r="H13" s="8">
        <v>6718</v>
      </c>
      <c r="I13" s="8">
        <v>1249</v>
      </c>
      <c r="J13" s="8">
        <v>7967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7967</v>
      </c>
      <c r="X13" s="8">
        <v>3939</v>
      </c>
      <c r="Y13" s="8">
        <v>4028</v>
      </c>
      <c r="Z13" s="2">
        <v>102.26</v>
      </c>
      <c r="AA13" s="6">
        <v>15750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8500000</v>
      </c>
      <c r="F14" s="8">
        <v>8500000</v>
      </c>
      <c r="G14" s="8">
        <v>754769</v>
      </c>
      <c r="H14" s="8">
        <v>770934</v>
      </c>
      <c r="I14" s="8">
        <v>736183</v>
      </c>
      <c r="J14" s="8">
        <v>2261886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2261886</v>
      </c>
      <c r="X14" s="8">
        <v>2124999</v>
      </c>
      <c r="Y14" s="8">
        <v>136887</v>
      </c>
      <c r="Z14" s="2">
        <v>6.44</v>
      </c>
      <c r="AA14" s="6">
        <v>8500000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58800</v>
      </c>
      <c r="F16" s="8">
        <v>58800</v>
      </c>
      <c r="G16" s="8">
        <v>6226</v>
      </c>
      <c r="H16" s="8">
        <v>2443</v>
      </c>
      <c r="I16" s="8">
        <v>5013</v>
      </c>
      <c r="J16" s="8">
        <v>13682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13682</v>
      </c>
      <c r="X16" s="8">
        <v>14700</v>
      </c>
      <c r="Y16" s="8">
        <v>-1018</v>
      </c>
      <c r="Z16" s="2">
        <v>-6.93</v>
      </c>
      <c r="AA16" s="6">
        <v>58800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476000</v>
      </c>
      <c r="F17" s="8">
        <v>476000</v>
      </c>
      <c r="G17" s="8">
        <v>60788</v>
      </c>
      <c r="H17" s="8">
        <v>40209</v>
      </c>
      <c r="I17" s="8">
        <v>47227</v>
      </c>
      <c r="J17" s="8">
        <v>148224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148224</v>
      </c>
      <c r="X17" s="8">
        <v>119001</v>
      </c>
      <c r="Y17" s="8">
        <v>29223</v>
      </c>
      <c r="Z17" s="2">
        <v>24.56</v>
      </c>
      <c r="AA17" s="6">
        <v>476000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6481820</v>
      </c>
      <c r="F18" s="8">
        <v>6481820</v>
      </c>
      <c r="G18" s="8">
        <v>724761</v>
      </c>
      <c r="H18" s="8">
        <v>422467</v>
      </c>
      <c r="I18" s="8">
        <v>739602</v>
      </c>
      <c r="J18" s="8">
        <v>1886830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1886830</v>
      </c>
      <c r="X18" s="8">
        <v>1620456</v>
      </c>
      <c r="Y18" s="8">
        <v>266374</v>
      </c>
      <c r="Z18" s="2">
        <v>16.44</v>
      </c>
      <c r="AA18" s="6">
        <v>6481820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54401000</v>
      </c>
      <c r="F19" s="8">
        <v>54401000</v>
      </c>
      <c r="G19" s="8">
        <v>19906828</v>
      </c>
      <c r="H19" s="8">
        <v>3286022</v>
      </c>
      <c r="I19" s="8">
        <v>524</v>
      </c>
      <c r="J19" s="8">
        <v>23193374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23193374</v>
      </c>
      <c r="X19" s="8">
        <v>13600251</v>
      </c>
      <c r="Y19" s="8">
        <v>9593123</v>
      </c>
      <c r="Z19" s="2">
        <v>70.54</v>
      </c>
      <c r="AA19" s="6">
        <v>54401000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553823</v>
      </c>
      <c r="F20" s="30">
        <v>553823</v>
      </c>
      <c r="G20" s="30">
        <v>57436</v>
      </c>
      <c r="H20" s="30">
        <v>29673</v>
      </c>
      <c r="I20" s="30">
        <v>29181</v>
      </c>
      <c r="J20" s="30">
        <v>116290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116290</v>
      </c>
      <c r="X20" s="30">
        <v>138456</v>
      </c>
      <c r="Y20" s="30">
        <v>-22166</v>
      </c>
      <c r="Z20" s="31">
        <v>-16.01</v>
      </c>
      <c r="AA20" s="32">
        <v>553823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186072171</v>
      </c>
      <c r="F22" s="39">
        <f t="shared" si="0"/>
        <v>186072171</v>
      </c>
      <c r="G22" s="39">
        <f t="shared" si="0"/>
        <v>51120060</v>
      </c>
      <c r="H22" s="39">
        <f t="shared" si="0"/>
        <v>8773599</v>
      </c>
      <c r="I22" s="39">
        <f t="shared" si="0"/>
        <v>6306510</v>
      </c>
      <c r="J22" s="39">
        <f t="shared" si="0"/>
        <v>66200169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66200169</v>
      </c>
      <c r="X22" s="39">
        <f t="shared" si="0"/>
        <v>46518048</v>
      </c>
      <c r="Y22" s="39">
        <f t="shared" si="0"/>
        <v>19682121</v>
      </c>
      <c r="Z22" s="40">
        <f>+IF(X22&lt;&gt;0,+(Y22/X22)*100,0)</f>
        <v>42.31071991670846</v>
      </c>
      <c r="AA22" s="37">
        <f>SUM(AA5:AA21)</f>
        <v>186072171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73480358</v>
      </c>
      <c r="F25" s="8">
        <v>73480358</v>
      </c>
      <c r="G25" s="8">
        <v>5315993</v>
      </c>
      <c r="H25" s="8">
        <v>5513600</v>
      </c>
      <c r="I25" s="8">
        <v>5923296</v>
      </c>
      <c r="J25" s="8">
        <v>16752889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16752889</v>
      </c>
      <c r="X25" s="8">
        <v>16957005</v>
      </c>
      <c r="Y25" s="8">
        <v>-204116</v>
      </c>
      <c r="Z25" s="2">
        <v>-1.2</v>
      </c>
      <c r="AA25" s="6">
        <v>73480358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4415000</v>
      </c>
      <c r="F26" s="8">
        <v>4415000</v>
      </c>
      <c r="G26" s="8">
        <v>391874</v>
      </c>
      <c r="H26" s="8">
        <v>429243</v>
      </c>
      <c r="I26" s="8">
        <v>410558</v>
      </c>
      <c r="J26" s="8">
        <v>1231675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1231675</v>
      </c>
      <c r="X26" s="8">
        <v>1103751</v>
      </c>
      <c r="Y26" s="8">
        <v>127924</v>
      </c>
      <c r="Z26" s="2">
        <v>11.59</v>
      </c>
      <c r="AA26" s="6">
        <v>4415000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20580000</v>
      </c>
      <c r="F27" s="8">
        <v>20580000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5145000</v>
      </c>
      <c r="Y27" s="8">
        <v>-5145000</v>
      </c>
      <c r="Z27" s="2">
        <v>-100</v>
      </c>
      <c r="AA27" s="6">
        <v>20580000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7255107</v>
      </c>
      <c r="F28" s="8">
        <v>7255107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1813776</v>
      </c>
      <c r="Y28" s="8">
        <v>-1813776</v>
      </c>
      <c r="Z28" s="2">
        <v>-100</v>
      </c>
      <c r="AA28" s="6">
        <v>7255107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1011000</v>
      </c>
      <c r="F29" s="8">
        <v>1011000</v>
      </c>
      <c r="G29" s="8">
        <v>0</v>
      </c>
      <c r="H29" s="8">
        <v>419</v>
      </c>
      <c r="I29" s="8">
        <v>0</v>
      </c>
      <c r="J29" s="8">
        <v>419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419</v>
      </c>
      <c r="X29" s="8">
        <v>252750</v>
      </c>
      <c r="Y29" s="8">
        <v>-252331</v>
      </c>
      <c r="Z29" s="2">
        <v>-99.83</v>
      </c>
      <c r="AA29" s="6">
        <v>1011000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44300000</v>
      </c>
      <c r="F30" s="8">
        <v>44300000</v>
      </c>
      <c r="G30" s="8">
        <v>4259443</v>
      </c>
      <c r="H30" s="8">
        <v>77562</v>
      </c>
      <c r="I30" s="8">
        <v>88833</v>
      </c>
      <c r="J30" s="8">
        <v>4425838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4425838</v>
      </c>
      <c r="X30" s="8">
        <v>11075001</v>
      </c>
      <c r="Y30" s="8">
        <v>-6649163</v>
      </c>
      <c r="Z30" s="2">
        <v>-60.04</v>
      </c>
      <c r="AA30" s="6">
        <v>44300000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4441000</v>
      </c>
      <c r="F31" s="8">
        <v>4441000</v>
      </c>
      <c r="G31" s="8">
        <v>28264</v>
      </c>
      <c r="H31" s="8">
        <v>154185</v>
      </c>
      <c r="I31" s="8">
        <v>152098</v>
      </c>
      <c r="J31" s="8">
        <v>334547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334547</v>
      </c>
      <c r="X31" s="8">
        <v>1110249</v>
      </c>
      <c r="Y31" s="8">
        <v>-775702</v>
      </c>
      <c r="Z31" s="2">
        <v>-69.87</v>
      </c>
      <c r="AA31" s="6">
        <v>4441000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5871200</v>
      </c>
      <c r="F32" s="8">
        <v>5871200</v>
      </c>
      <c r="G32" s="8">
        <v>447689</v>
      </c>
      <c r="H32" s="8">
        <v>543895</v>
      </c>
      <c r="I32" s="8">
        <v>455749</v>
      </c>
      <c r="J32" s="8">
        <v>1447333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1447333</v>
      </c>
      <c r="X32" s="8">
        <v>1467801</v>
      </c>
      <c r="Y32" s="8">
        <v>-20468</v>
      </c>
      <c r="Z32" s="2">
        <v>-1.39</v>
      </c>
      <c r="AA32" s="6">
        <v>5871200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4158000</v>
      </c>
      <c r="F33" s="8">
        <v>4158000</v>
      </c>
      <c r="G33" s="8">
        <v>657979</v>
      </c>
      <c r="H33" s="8">
        <v>944939</v>
      </c>
      <c r="I33" s="8">
        <v>668384</v>
      </c>
      <c r="J33" s="8">
        <v>2271302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2271302</v>
      </c>
      <c r="X33" s="8">
        <v>1039500</v>
      </c>
      <c r="Y33" s="8">
        <v>1231802</v>
      </c>
      <c r="Z33" s="2">
        <v>118.5</v>
      </c>
      <c r="AA33" s="6">
        <v>4158000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22519200</v>
      </c>
      <c r="F34" s="8">
        <v>22519200</v>
      </c>
      <c r="G34" s="8">
        <v>621099</v>
      </c>
      <c r="H34" s="8">
        <v>1581181</v>
      </c>
      <c r="I34" s="8">
        <v>618948</v>
      </c>
      <c r="J34" s="8">
        <v>2821228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2821228</v>
      </c>
      <c r="X34" s="8">
        <v>5629800</v>
      </c>
      <c r="Y34" s="8">
        <v>-2808572</v>
      </c>
      <c r="Z34" s="2">
        <v>-49.89</v>
      </c>
      <c r="AA34" s="6">
        <v>22519200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188030865</v>
      </c>
      <c r="F36" s="39">
        <f t="shared" si="1"/>
        <v>188030865</v>
      </c>
      <c r="G36" s="39">
        <f t="shared" si="1"/>
        <v>11722341</v>
      </c>
      <c r="H36" s="39">
        <f t="shared" si="1"/>
        <v>9245024</v>
      </c>
      <c r="I36" s="39">
        <f t="shared" si="1"/>
        <v>8317866</v>
      </c>
      <c r="J36" s="39">
        <f t="shared" si="1"/>
        <v>29285231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29285231</v>
      </c>
      <c r="X36" s="39">
        <f t="shared" si="1"/>
        <v>45594633</v>
      </c>
      <c r="Y36" s="39">
        <f t="shared" si="1"/>
        <v>-16309402</v>
      </c>
      <c r="Z36" s="40">
        <f>+IF(X36&lt;&gt;0,+(Y36/X36)*100,0)</f>
        <v>-35.77044254309493</v>
      </c>
      <c r="AA36" s="37">
        <f>SUM(AA25:AA35)</f>
        <v>188030865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-1958694</v>
      </c>
      <c r="F38" s="52">
        <f t="shared" si="2"/>
        <v>-1958694</v>
      </c>
      <c r="G38" s="52">
        <f t="shared" si="2"/>
        <v>39397719</v>
      </c>
      <c r="H38" s="52">
        <f t="shared" si="2"/>
        <v>-471425</v>
      </c>
      <c r="I38" s="52">
        <f t="shared" si="2"/>
        <v>-2011356</v>
      </c>
      <c r="J38" s="52">
        <f t="shared" si="2"/>
        <v>36914938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36914938</v>
      </c>
      <c r="X38" s="52">
        <f>IF(F22=F36,0,X22-X36)</f>
        <v>923415</v>
      </c>
      <c r="Y38" s="52">
        <f t="shared" si="2"/>
        <v>35991523</v>
      </c>
      <c r="Z38" s="53">
        <f>+IF(X38&lt;&gt;0,+(Y38/X38)*100,0)</f>
        <v>3897.6541425036417</v>
      </c>
      <c r="AA38" s="50">
        <f>+AA22-AA36</f>
        <v>-1958694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21178000</v>
      </c>
      <c r="F39" s="8">
        <v>21178000</v>
      </c>
      <c r="G39" s="8">
        <v>0</v>
      </c>
      <c r="H39" s="8">
        <v>17503000</v>
      </c>
      <c r="I39" s="8">
        <v>0</v>
      </c>
      <c r="J39" s="8">
        <v>17503000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17503000</v>
      </c>
      <c r="X39" s="8">
        <v>8894760</v>
      </c>
      <c r="Y39" s="8">
        <v>8608240</v>
      </c>
      <c r="Z39" s="2">
        <v>96.78</v>
      </c>
      <c r="AA39" s="6">
        <v>21178000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19219306</v>
      </c>
      <c r="F42" s="61">
        <f t="shared" si="3"/>
        <v>19219306</v>
      </c>
      <c r="G42" s="61">
        <f t="shared" si="3"/>
        <v>39397719</v>
      </c>
      <c r="H42" s="61">
        <f t="shared" si="3"/>
        <v>17031575</v>
      </c>
      <c r="I42" s="61">
        <f t="shared" si="3"/>
        <v>-2011356</v>
      </c>
      <c r="J42" s="61">
        <f t="shared" si="3"/>
        <v>54417938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54417938</v>
      </c>
      <c r="X42" s="61">
        <f t="shared" si="3"/>
        <v>9818175</v>
      </c>
      <c r="Y42" s="61">
        <f t="shared" si="3"/>
        <v>44599763</v>
      </c>
      <c r="Z42" s="62">
        <f>+IF(X42&lt;&gt;0,+(Y42/X42)*100,0)</f>
        <v>454.25716082673205</v>
      </c>
      <c r="AA42" s="59">
        <f>SUM(AA38:AA41)</f>
        <v>19219306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19219306</v>
      </c>
      <c r="F44" s="69">
        <f t="shared" si="4"/>
        <v>19219306</v>
      </c>
      <c r="G44" s="69">
        <f t="shared" si="4"/>
        <v>39397719</v>
      </c>
      <c r="H44" s="69">
        <f t="shared" si="4"/>
        <v>17031575</v>
      </c>
      <c r="I44" s="69">
        <f t="shared" si="4"/>
        <v>-2011356</v>
      </c>
      <c r="J44" s="69">
        <f t="shared" si="4"/>
        <v>54417938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54417938</v>
      </c>
      <c r="X44" s="69">
        <f t="shared" si="4"/>
        <v>9818175</v>
      </c>
      <c r="Y44" s="69">
        <f t="shared" si="4"/>
        <v>44599763</v>
      </c>
      <c r="Z44" s="70">
        <f>+IF(X44&lt;&gt;0,+(Y44/X44)*100,0)</f>
        <v>454.25716082673205</v>
      </c>
      <c r="AA44" s="67">
        <f>+AA42-AA43</f>
        <v>19219306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19219306</v>
      </c>
      <c r="F46" s="61">
        <f t="shared" si="5"/>
        <v>19219306</v>
      </c>
      <c r="G46" s="61">
        <f t="shared" si="5"/>
        <v>39397719</v>
      </c>
      <c r="H46" s="61">
        <f t="shared" si="5"/>
        <v>17031575</v>
      </c>
      <c r="I46" s="61">
        <f t="shared" si="5"/>
        <v>-2011356</v>
      </c>
      <c r="J46" s="61">
        <f t="shared" si="5"/>
        <v>54417938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54417938</v>
      </c>
      <c r="X46" s="61">
        <f t="shared" si="5"/>
        <v>9818175</v>
      </c>
      <c r="Y46" s="61">
        <f t="shared" si="5"/>
        <v>44599763</v>
      </c>
      <c r="Z46" s="62">
        <f>+IF(X46&lt;&gt;0,+(Y46/X46)*100,0)</f>
        <v>454.25716082673205</v>
      </c>
      <c r="AA46" s="59">
        <f>SUM(AA44:AA45)</f>
        <v>19219306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19219306</v>
      </c>
      <c r="F48" s="77">
        <f t="shared" si="6"/>
        <v>19219306</v>
      </c>
      <c r="G48" s="77">
        <f t="shared" si="6"/>
        <v>39397719</v>
      </c>
      <c r="H48" s="78">
        <f t="shared" si="6"/>
        <v>17031575</v>
      </c>
      <c r="I48" s="78">
        <f t="shared" si="6"/>
        <v>-2011356</v>
      </c>
      <c r="J48" s="78">
        <f t="shared" si="6"/>
        <v>54417938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54417938</v>
      </c>
      <c r="X48" s="78">
        <f t="shared" si="6"/>
        <v>9818175</v>
      </c>
      <c r="Y48" s="78">
        <f t="shared" si="6"/>
        <v>44599763</v>
      </c>
      <c r="Z48" s="79">
        <f>+IF(X48&lt;&gt;0,+(Y48/X48)*100,0)</f>
        <v>454.25716082673205</v>
      </c>
      <c r="AA48" s="80">
        <f>SUM(AA46:AA47)</f>
        <v>19219306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58864646</v>
      </c>
      <c r="D5" s="6">
        <v>0</v>
      </c>
      <c r="E5" s="7">
        <v>65415543</v>
      </c>
      <c r="F5" s="8">
        <v>65415543</v>
      </c>
      <c r="G5" s="8">
        <v>18130677</v>
      </c>
      <c r="H5" s="8">
        <v>4253866</v>
      </c>
      <c r="I5" s="8">
        <v>3485230</v>
      </c>
      <c r="J5" s="8">
        <v>25869773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25869773</v>
      </c>
      <c r="X5" s="8">
        <v>16353885</v>
      </c>
      <c r="Y5" s="8">
        <v>9515888</v>
      </c>
      <c r="Z5" s="2">
        <v>58.19</v>
      </c>
      <c r="AA5" s="6">
        <v>65415543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206388232</v>
      </c>
      <c r="D7" s="6">
        <v>0</v>
      </c>
      <c r="E7" s="7">
        <v>221832139</v>
      </c>
      <c r="F7" s="8">
        <v>221832139</v>
      </c>
      <c r="G7" s="8">
        <v>18069934</v>
      </c>
      <c r="H7" s="8">
        <v>20727722</v>
      </c>
      <c r="I7" s="8">
        <v>19400727</v>
      </c>
      <c r="J7" s="8">
        <v>58198383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58198383</v>
      </c>
      <c r="X7" s="8">
        <v>55458036</v>
      </c>
      <c r="Y7" s="8">
        <v>2740347</v>
      </c>
      <c r="Z7" s="2">
        <v>4.94</v>
      </c>
      <c r="AA7" s="6">
        <v>221832139</v>
      </c>
    </row>
    <row r="8" spans="1:27" ht="13.5">
      <c r="A8" s="29" t="s">
        <v>35</v>
      </c>
      <c r="B8" s="28"/>
      <c r="C8" s="6">
        <v>46392069</v>
      </c>
      <c r="D8" s="6">
        <v>0</v>
      </c>
      <c r="E8" s="7">
        <v>47377813</v>
      </c>
      <c r="F8" s="8">
        <v>47377813</v>
      </c>
      <c r="G8" s="8">
        <v>2990431</v>
      </c>
      <c r="H8" s="8">
        <v>3297072</v>
      </c>
      <c r="I8" s="8">
        <v>3572699</v>
      </c>
      <c r="J8" s="8">
        <v>9860202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9860202</v>
      </c>
      <c r="X8" s="8">
        <v>11844453</v>
      </c>
      <c r="Y8" s="8">
        <v>-1984251</v>
      </c>
      <c r="Z8" s="2">
        <v>-16.75</v>
      </c>
      <c r="AA8" s="6">
        <v>47377813</v>
      </c>
    </row>
    <row r="9" spans="1:27" ht="13.5">
      <c r="A9" s="29" t="s">
        <v>36</v>
      </c>
      <c r="B9" s="28"/>
      <c r="C9" s="6">
        <v>27883612</v>
      </c>
      <c r="D9" s="6">
        <v>0</v>
      </c>
      <c r="E9" s="7">
        <v>28725373</v>
      </c>
      <c r="F9" s="8">
        <v>28725373</v>
      </c>
      <c r="G9" s="8">
        <v>2238429</v>
      </c>
      <c r="H9" s="8">
        <v>2606388</v>
      </c>
      <c r="I9" s="8">
        <v>2577040</v>
      </c>
      <c r="J9" s="8">
        <v>7421857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7421857</v>
      </c>
      <c r="X9" s="8">
        <v>7181343</v>
      </c>
      <c r="Y9" s="8">
        <v>240514</v>
      </c>
      <c r="Z9" s="2">
        <v>3.35</v>
      </c>
      <c r="AA9" s="6">
        <v>28725373</v>
      </c>
    </row>
    <row r="10" spans="1:27" ht="13.5">
      <c r="A10" s="29" t="s">
        <v>37</v>
      </c>
      <c r="B10" s="28"/>
      <c r="C10" s="6">
        <v>26356726</v>
      </c>
      <c r="D10" s="6">
        <v>0</v>
      </c>
      <c r="E10" s="7">
        <v>26698341</v>
      </c>
      <c r="F10" s="30">
        <v>26698341</v>
      </c>
      <c r="G10" s="30">
        <v>1939631</v>
      </c>
      <c r="H10" s="30">
        <v>2475012</v>
      </c>
      <c r="I10" s="30">
        <v>2409452</v>
      </c>
      <c r="J10" s="30">
        <v>6824095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6824095</v>
      </c>
      <c r="X10" s="30">
        <v>6674586</v>
      </c>
      <c r="Y10" s="30">
        <v>149509</v>
      </c>
      <c r="Z10" s="31">
        <v>2.24</v>
      </c>
      <c r="AA10" s="32">
        <v>26698341</v>
      </c>
    </row>
    <row r="11" spans="1:27" ht="13.5">
      <c r="A11" s="29" t="s">
        <v>38</v>
      </c>
      <c r="B11" s="33"/>
      <c r="C11" s="6">
        <v>-2441737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8123688</v>
      </c>
      <c r="D12" s="6">
        <v>0</v>
      </c>
      <c r="E12" s="7">
        <v>8004982</v>
      </c>
      <c r="F12" s="8">
        <v>8004982</v>
      </c>
      <c r="G12" s="8">
        <v>704462</v>
      </c>
      <c r="H12" s="8">
        <v>560956</v>
      </c>
      <c r="I12" s="8">
        <v>447268</v>
      </c>
      <c r="J12" s="8">
        <v>1712686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1712686</v>
      </c>
      <c r="X12" s="8">
        <v>2001246</v>
      </c>
      <c r="Y12" s="8">
        <v>-288560</v>
      </c>
      <c r="Z12" s="2">
        <v>-14.42</v>
      </c>
      <c r="AA12" s="6">
        <v>8004982</v>
      </c>
    </row>
    <row r="13" spans="1:27" ht="13.5">
      <c r="A13" s="27" t="s">
        <v>40</v>
      </c>
      <c r="B13" s="33"/>
      <c r="C13" s="6">
        <v>1164803</v>
      </c>
      <c r="D13" s="6">
        <v>0</v>
      </c>
      <c r="E13" s="7">
        <v>1230674</v>
      </c>
      <c r="F13" s="8">
        <v>1230674</v>
      </c>
      <c r="G13" s="8">
        <v>55041</v>
      </c>
      <c r="H13" s="8">
        <v>32754</v>
      </c>
      <c r="I13" s="8">
        <v>73334</v>
      </c>
      <c r="J13" s="8">
        <v>161129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161129</v>
      </c>
      <c r="X13" s="8">
        <v>307668</v>
      </c>
      <c r="Y13" s="8">
        <v>-146539</v>
      </c>
      <c r="Z13" s="2">
        <v>-47.63</v>
      </c>
      <c r="AA13" s="6">
        <v>1230674</v>
      </c>
    </row>
    <row r="14" spans="1:27" ht="13.5">
      <c r="A14" s="27" t="s">
        <v>41</v>
      </c>
      <c r="B14" s="33"/>
      <c r="C14" s="6">
        <v>1996524</v>
      </c>
      <c r="D14" s="6">
        <v>0</v>
      </c>
      <c r="E14" s="7">
        <v>1977704</v>
      </c>
      <c r="F14" s="8">
        <v>1977704</v>
      </c>
      <c r="G14" s="8">
        <v>160850</v>
      </c>
      <c r="H14" s="8">
        <v>185190</v>
      </c>
      <c r="I14" s="8">
        <v>195748</v>
      </c>
      <c r="J14" s="8">
        <v>541788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541788</v>
      </c>
      <c r="X14" s="8">
        <v>494427</v>
      </c>
      <c r="Y14" s="8">
        <v>47361</v>
      </c>
      <c r="Z14" s="2">
        <v>9.58</v>
      </c>
      <c r="AA14" s="6">
        <v>1977704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873270</v>
      </c>
      <c r="D16" s="6">
        <v>0</v>
      </c>
      <c r="E16" s="7">
        <v>1632411</v>
      </c>
      <c r="F16" s="8">
        <v>1632411</v>
      </c>
      <c r="G16" s="8">
        <v>23328</v>
      </c>
      <c r="H16" s="8">
        <v>22321</v>
      </c>
      <c r="I16" s="8">
        <v>33216</v>
      </c>
      <c r="J16" s="8">
        <v>78865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78865</v>
      </c>
      <c r="X16" s="8">
        <v>408102</v>
      </c>
      <c r="Y16" s="8">
        <v>-329237</v>
      </c>
      <c r="Z16" s="2">
        <v>-80.68</v>
      </c>
      <c r="AA16" s="6">
        <v>1632411</v>
      </c>
    </row>
    <row r="17" spans="1:27" ht="13.5">
      <c r="A17" s="27" t="s">
        <v>44</v>
      </c>
      <c r="B17" s="33"/>
      <c r="C17" s="6">
        <v>1642016</v>
      </c>
      <c r="D17" s="6">
        <v>0</v>
      </c>
      <c r="E17" s="7">
        <v>1668581</v>
      </c>
      <c r="F17" s="8">
        <v>1668581</v>
      </c>
      <c r="G17" s="8">
        <v>174430</v>
      </c>
      <c r="H17" s="8">
        <v>132641</v>
      </c>
      <c r="I17" s="8">
        <v>155226</v>
      </c>
      <c r="J17" s="8">
        <v>462297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462297</v>
      </c>
      <c r="X17" s="8">
        <v>417144</v>
      </c>
      <c r="Y17" s="8">
        <v>45153</v>
      </c>
      <c r="Z17" s="2">
        <v>10.82</v>
      </c>
      <c r="AA17" s="6">
        <v>1668581</v>
      </c>
    </row>
    <row r="18" spans="1:27" ht="13.5">
      <c r="A18" s="29" t="s">
        <v>45</v>
      </c>
      <c r="B18" s="28"/>
      <c r="C18" s="6">
        <v>3457704</v>
      </c>
      <c r="D18" s="6">
        <v>0</v>
      </c>
      <c r="E18" s="7">
        <v>3497000</v>
      </c>
      <c r="F18" s="8">
        <v>3497000</v>
      </c>
      <c r="G18" s="8">
        <v>336048</v>
      </c>
      <c r="H18" s="8">
        <v>296282</v>
      </c>
      <c r="I18" s="8">
        <v>300644</v>
      </c>
      <c r="J18" s="8">
        <v>932974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932974</v>
      </c>
      <c r="X18" s="8">
        <v>874251</v>
      </c>
      <c r="Y18" s="8">
        <v>58723</v>
      </c>
      <c r="Z18" s="2">
        <v>6.72</v>
      </c>
      <c r="AA18" s="6">
        <v>3497000</v>
      </c>
    </row>
    <row r="19" spans="1:27" ht="13.5">
      <c r="A19" s="27" t="s">
        <v>46</v>
      </c>
      <c r="B19" s="33"/>
      <c r="C19" s="6">
        <v>69642639</v>
      </c>
      <c r="D19" s="6">
        <v>0</v>
      </c>
      <c r="E19" s="7">
        <v>64572070</v>
      </c>
      <c r="F19" s="8">
        <v>64572070</v>
      </c>
      <c r="G19" s="8">
        <v>22232664</v>
      </c>
      <c r="H19" s="8">
        <v>40191</v>
      </c>
      <c r="I19" s="8">
        <v>1104904</v>
      </c>
      <c r="J19" s="8">
        <v>23377759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23377759</v>
      </c>
      <c r="X19" s="8">
        <v>16143018</v>
      </c>
      <c r="Y19" s="8">
        <v>7234741</v>
      </c>
      <c r="Z19" s="2">
        <v>44.82</v>
      </c>
      <c r="AA19" s="6">
        <v>64572070</v>
      </c>
    </row>
    <row r="20" spans="1:27" ht="13.5">
      <c r="A20" s="27" t="s">
        <v>47</v>
      </c>
      <c r="B20" s="33"/>
      <c r="C20" s="6">
        <v>29289704</v>
      </c>
      <c r="D20" s="6">
        <v>0</v>
      </c>
      <c r="E20" s="7">
        <v>9338040</v>
      </c>
      <c r="F20" s="30">
        <v>9338040</v>
      </c>
      <c r="G20" s="30">
        <v>568363</v>
      </c>
      <c r="H20" s="30">
        <v>569705</v>
      </c>
      <c r="I20" s="30">
        <v>1933555</v>
      </c>
      <c r="J20" s="30">
        <v>3071623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3071623</v>
      </c>
      <c r="X20" s="30">
        <v>2334510</v>
      </c>
      <c r="Y20" s="30">
        <v>737113</v>
      </c>
      <c r="Z20" s="31">
        <v>31.57</v>
      </c>
      <c r="AA20" s="32">
        <v>9338040</v>
      </c>
    </row>
    <row r="21" spans="1:27" ht="13.5">
      <c r="A21" s="27" t="s">
        <v>48</v>
      </c>
      <c r="B21" s="33"/>
      <c r="C21" s="6">
        <v>3076237</v>
      </c>
      <c r="D21" s="6">
        <v>0</v>
      </c>
      <c r="E21" s="7">
        <v>15200000</v>
      </c>
      <c r="F21" s="8">
        <v>15200000</v>
      </c>
      <c r="G21" s="8">
        <v>1</v>
      </c>
      <c r="H21" s="8">
        <v>15375</v>
      </c>
      <c r="I21" s="34">
        <v>0</v>
      </c>
      <c r="J21" s="8">
        <v>15376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15376</v>
      </c>
      <c r="X21" s="8">
        <v>3800001</v>
      </c>
      <c r="Y21" s="8">
        <v>-3784625</v>
      </c>
      <c r="Z21" s="2">
        <v>-99.6</v>
      </c>
      <c r="AA21" s="6">
        <v>15200000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482710133</v>
      </c>
      <c r="D22" s="37">
        <f>SUM(D5:D21)</f>
        <v>0</v>
      </c>
      <c r="E22" s="38">
        <f t="shared" si="0"/>
        <v>497170671</v>
      </c>
      <c r="F22" s="39">
        <f t="shared" si="0"/>
        <v>497170671</v>
      </c>
      <c r="G22" s="39">
        <f t="shared" si="0"/>
        <v>67624289</v>
      </c>
      <c r="H22" s="39">
        <f t="shared" si="0"/>
        <v>35215475</v>
      </c>
      <c r="I22" s="39">
        <f t="shared" si="0"/>
        <v>35689043</v>
      </c>
      <c r="J22" s="39">
        <f t="shared" si="0"/>
        <v>138528807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138528807</v>
      </c>
      <c r="X22" s="39">
        <f t="shared" si="0"/>
        <v>124292670</v>
      </c>
      <c r="Y22" s="39">
        <f t="shared" si="0"/>
        <v>14236137</v>
      </c>
      <c r="Z22" s="40">
        <f>+IF(X22&lt;&gt;0,+(Y22/X22)*100,0)</f>
        <v>11.453722089967172</v>
      </c>
      <c r="AA22" s="37">
        <f>SUM(AA5:AA21)</f>
        <v>497170671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198424072</v>
      </c>
      <c r="D25" s="6">
        <v>0</v>
      </c>
      <c r="E25" s="7">
        <v>211756719</v>
      </c>
      <c r="F25" s="8">
        <v>211756719</v>
      </c>
      <c r="G25" s="8">
        <v>15974911</v>
      </c>
      <c r="H25" s="8">
        <v>15710921</v>
      </c>
      <c r="I25" s="8">
        <v>15852752</v>
      </c>
      <c r="J25" s="8">
        <v>47538584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47538584</v>
      </c>
      <c r="X25" s="8">
        <v>52939179</v>
      </c>
      <c r="Y25" s="8">
        <v>-5400595</v>
      </c>
      <c r="Z25" s="2">
        <v>-10.2</v>
      </c>
      <c r="AA25" s="6">
        <v>211756719</v>
      </c>
    </row>
    <row r="26" spans="1:27" ht="13.5">
      <c r="A26" s="29" t="s">
        <v>52</v>
      </c>
      <c r="B26" s="28"/>
      <c r="C26" s="6">
        <v>7120448</v>
      </c>
      <c r="D26" s="6">
        <v>0</v>
      </c>
      <c r="E26" s="7">
        <v>7981288</v>
      </c>
      <c r="F26" s="8">
        <v>7981288</v>
      </c>
      <c r="G26" s="8">
        <v>576051</v>
      </c>
      <c r="H26" s="8">
        <v>576051</v>
      </c>
      <c r="I26" s="8">
        <v>594736</v>
      </c>
      <c r="J26" s="8">
        <v>1746838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1746838</v>
      </c>
      <c r="X26" s="8">
        <v>1995321</v>
      </c>
      <c r="Y26" s="8">
        <v>-248483</v>
      </c>
      <c r="Z26" s="2">
        <v>-12.45</v>
      </c>
      <c r="AA26" s="6">
        <v>7981288</v>
      </c>
    </row>
    <row r="27" spans="1:27" ht="13.5">
      <c r="A27" s="29" t="s">
        <v>53</v>
      </c>
      <c r="B27" s="28"/>
      <c r="C27" s="6">
        <v>240590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500001</v>
      </c>
      <c r="Y27" s="8">
        <v>-500001</v>
      </c>
      <c r="Z27" s="2">
        <v>-100</v>
      </c>
      <c r="AA27" s="6">
        <v>2000000</v>
      </c>
    </row>
    <row r="28" spans="1:27" ht="13.5">
      <c r="A28" s="29" t="s">
        <v>54</v>
      </c>
      <c r="B28" s="28"/>
      <c r="C28" s="6">
        <v>94543651</v>
      </c>
      <c r="D28" s="6">
        <v>0</v>
      </c>
      <c r="E28" s="7">
        <v>110733857</v>
      </c>
      <c r="F28" s="8">
        <v>110733857</v>
      </c>
      <c r="G28" s="8">
        <v>0</v>
      </c>
      <c r="H28" s="8">
        <v>0</v>
      </c>
      <c r="I28" s="8">
        <v>18452388</v>
      </c>
      <c r="J28" s="8">
        <v>18452388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18452388</v>
      </c>
      <c r="X28" s="8">
        <v>27683463</v>
      </c>
      <c r="Y28" s="8">
        <v>-9231075</v>
      </c>
      <c r="Z28" s="2">
        <v>-33.35</v>
      </c>
      <c r="AA28" s="6">
        <v>110733857</v>
      </c>
    </row>
    <row r="29" spans="1:27" ht="13.5">
      <c r="A29" s="29" t="s">
        <v>55</v>
      </c>
      <c r="B29" s="28"/>
      <c r="C29" s="6">
        <v>17198460</v>
      </c>
      <c r="D29" s="6">
        <v>0</v>
      </c>
      <c r="E29" s="7">
        <v>16658043</v>
      </c>
      <c r="F29" s="8">
        <v>16658043</v>
      </c>
      <c r="G29" s="8">
        <v>227510</v>
      </c>
      <c r="H29" s="8">
        <v>211554</v>
      </c>
      <c r="I29" s="8">
        <v>288585</v>
      </c>
      <c r="J29" s="8">
        <v>727649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727649</v>
      </c>
      <c r="X29" s="8">
        <v>4164510</v>
      </c>
      <c r="Y29" s="8">
        <v>-3436861</v>
      </c>
      <c r="Z29" s="2">
        <v>-82.53</v>
      </c>
      <c r="AA29" s="6">
        <v>16658043</v>
      </c>
    </row>
    <row r="30" spans="1:27" ht="13.5">
      <c r="A30" s="29" t="s">
        <v>56</v>
      </c>
      <c r="B30" s="28"/>
      <c r="C30" s="6">
        <v>136031708</v>
      </c>
      <c r="D30" s="6">
        <v>0</v>
      </c>
      <c r="E30" s="7">
        <v>150166696</v>
      </c>
      <c r="F30" s="8">
        <v>150166696</v>
      </c>
      <c r="G30" s="8">
        <v>15486646</v>
      </c>
      <c r="H30" s="8">
        <v>17905512</v>
      </c>
      <c r="I30" s="8">
        <v>16214884</v>
      </c>
      <c r="J30" s="8">
        <v>49607042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49607042</v>
      </c>
      <c r="X30" s="8">
        <v>37541673</v>
      </c>
      <c r="Y30" s="8">
        <v>12065369</v>
      </c>
      <c r="Z30" s="2">
        <v>32.14</v>
      </c>
      <c r="AA30" s="6">
        <v>150166696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15953851</v>
      </c>
      <c r="D32" s="6">
        <v>0</v>
      </c>
      <c r="E32" s="7">
        <v>14773304</v>
      </c>
      <c r="F32" s="8">
        <v>14773304</v>
      </c>
      <c r="G32" s="8">
        <v>87818</v>
      </c>
      <c r="H32" s="8">
        <v>697369</v>
      </c>
      <c r="I32" s="8">
        <v>728209</v>
      </c>
      <c r="J32" s="8">
        <v>1513396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1513396</v>
      </c>
      <c r="X32" s="8">
        <v>3693327</v>
      </c>
      <c r="Y32" s="8">
        <v>-2179931</v>
      </c>
      <c r="Z32" s="2">
        <v>-59.02</v>
      </c>
      <c r="AA32" s="6">
        <v>14773304</v>
      </c>
    </row>
    <row r="33" spans="1:27" ht="13.5">
      <c r="A33" s="29" t="s">
        <v>59</v>
      </c>
      <c r="B33" s="28"/>
      <c r="C33" s="6">
        <v>27209537</v>
      </c>
      <c r="D33" s="6">
        <v>0</v>
      </c>
      <c r="E33" s="7">
        <v>25117000</v>
      </c>
      <c r="F33" s="8">
        <v>25117000</v>
      </c>
      <c r="G33" s="8">
        <v>874000</v>
      </c>
      <c r="H33" s="8">
        <v>1998652</v>
      </c>
      <c r="I33" s="8">
        <v>2228957</v>
      </c>
      <c r="J33" s="8">
        <v>5101609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5101609</v>
      </c>
      <c r="X33" s="8">
        <v>6279249</v>
      </c>
      <c r="Y33" s="8">
        <v>-1177640</v>
      </c>
      <c r="Z33" s="2">
        <v>-18.75</v>
      </c>
      <c r="AA33" s="6">
        <v>25117000</v>
      </c>
    </row>
    <row r="34" spans="1:27" ht="13.5">
      <c r="A34" s="29" t="s">
        <v>60</v>
      </c>
      <c r="B34" s="28"/>
      <c r="C34" s="6">
        <v>60235492</v>
      </c>
      <c r="D34" s="6">
        <v>0</v>
      </c>
      <c r="E34" s="7">
        <v>76977325</v>
      </c>
      <c r="F34" s="8">
        <v>76977325</v>
      </c>
      <c r="G34" s="8">
        <v>1783505</v>
      </c>
      <c r="H34" s="8">
        <v>5549238</v>
      </c>
      <c r="I34" s="8">
        <v>4304158</v>
      </c>
      <c r="J34" s="8">
        <v>11636901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11636901</v>
      </c>
      <c r="X34" s="8">
        <v>19244331</v>
      </c>
      <c r="Y34" s="8">
        <v>-7607430</v>
      </c>
      <c r="Z34" s="2">
        <v>-39.53</v>
      </c>
      <c r="AA34" s="6">
        <v>76977325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556957809</v>
      </c>
      <c r="D36" s="37">
        <f>SUM(D25:D35)</f>
        <v>0</v>
      </c>
      <c r="E36" s="38">
        <f t="shared" si="1"/>
        <v>616164232</v>
      </c>
      <c r="F36" s="39">
        <f t="shared" si="1"/>
        <v>616164232</v>
      </c>
      <c r="G36" s="39">
        <f t="shared" si="1"/>
        <v>35010441</v>
      </c>
      <c r="H36" s="39">
        <f t="shared" si="1"/>
        <v>42649297</v>
      </c>
      <c r="I36" s="39">
        <f t="shared" si="1"/>
        <v>58664669</v>
      </c>
      <c r="J36" s="39">
        <f t="shared" si="1"/>
        <v>136324407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136324407</v>
      </c>
      <c r="X36" s="39">
        <f t="shared" si="1"/>
        <v>154041054</v>
      </c>
      <c r="Y36" s="39">
        <f t="shared" si="1"/>
        <v>-17716647</v>
      </c>
      <c r="Z36" s="40">
        <f>+IF(X36&lt;&gt;0,+(Y36/X36)*100,0)</f>
        <v>-11.501250179708586</v>
      </c>
      <c r="AA36" s="37">
        <f>SUM(AA25:AA35)</f>
        <v>616164232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-74247676</v>
      </c>
      <c r="D38" s="50">
        <f>+D22-D36</f>
        <v>0</v>
      </c>
      <c r="E38" s="51">
        <f t="shared" si="2"/>
        <v>-118993561</v>
      </c>
      <c r="F38" s="52">
        <f t="shared" si="2"/>
        <v>-118993561</v>
      </c>
      <c r="G38" s="52">
        <f t="shared" si="2"/>
        <v>32613848</v>
      </c>
      <c r="H38" s="52">
        <f t="shared" si="2"/>
        <v>-7433822</v>
      </c>
      <c r="I38" s="52">
        <f t="shared" si="2"/>
        <v>-22975626</v>
      </c>
      <c r="J38" s="52">
        <f t="shared" si="2"/>
        <v>2204400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2204400</v>
      </c>
      <c r="X38" s="52">
        <f>IF(F22=F36,0,X22-X36)</f>
        <v>-29748384</v>
      </c>
      <c r="Y38" s="52">
        <f t="shared" si="2"/>
        <v>31952784</v>
      </c>
      <c r="Z38" s="53">
        <f>+IF(X38&lt;&gt;0,+(Y38/X38)*100,0)</f>
        <v>-107.41015041354851</v>
      </c>
      <c r="AA38" s="50">
        <f>+AA22-AA36</f>
        <v>-118993561</v>
      </c>
    </row>
    <row r="39" spans="1:27" ht="13.5">
      <c r="A39" s="27" t="s">
        <v>64</v>
      </c>
      <c r="B39" s="33"/>
      <c r="C39" s="6">
        <v>52910396</v>
      </c>
      <c r="D39" s="6">
        <v>0</v>
      </c>
      <c r="E39" s="7">
        <v>22508246</v>
      </c>
      <c r="F39" s="8">
        <v>22508246</v>
      </c>
      <c r="G39" s="8">
        <v>0</v>
      </c>
      <c r="H39" s="8">
        <v>0</v>
      </c>
      <c r="I39" s="8">
        <v>1595966</v>
      </c>
      <c r="J39" s="8">
        <v>1595966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1595966</v>
      </c>
      <c r="X39" s="8">
        <v>5627061</v>
      </c>
      <c r="Y39" s="8">
        <v>-4031095</v>
      </c>
      <c r="Z39" s="2">
        <v>-71.64</v>
      </c>
      <c r="AA39" s="6">
        <v>22508246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-21337280</v>
      </c>
      <c r="D42" s="59">
        <f>SUM(D38:D41)</f>
        <v>0</v>
      </c>
      <c r="E42" s="60">
        <f t="shared" si="3"/>
        <v>-96485315</v>
      </c>
      <c r="F42" s="61">
        <f t="shared" si="3"/>
        <v>-96485315</v>
      </c>
      <c r="G42" s="61">
        <f t="shared" si="3"/>
        <v>32613848</v>
      </c>
      <c r="H42" s="61">
        <f t="shared" si="3"/>
        <v>-7433822</v>
      </c>
      <c r="I42" s="61">
        <f t="shared" si="3"/>
        <v>-21379660</v>
      </c>
      <c r="J42" s="61">
        <f t="shared" si="3"/>
        <v>3800366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3800366</v>
      </c>
      <c r="X42" s="61">
        <f t="shared" si="3"/>
        <v>-24121323</v>
      </c>
      <c r="Y42" s="61">
        <f t="shared" si="3"/>
        <v>27921689</v>
      </c>
      <c r="Z42" s="62">
        <f>+IF(X42&lt;&gt;0,+(Y42/X42)*100,0)</f>
        <v>-115.75521375838298</v>
      </c>
      <c r="AA42" s="59">
        <f>SUM(AA38:AA41)</f>
        <v>-96485315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-21337280</v>
      </c>
      <c r="D44" s="67">
        <f>+D42-D43</f>
        <v>0</v>
      </c>
      <c r="E44" s="68">
        <f t="shared" si="4"/>
        <v>-96485315</v>
      </c>
      <c r="F44" s="69">
        <f t="shared" si="4"/>
        <v>-96485315</v>
      </c>
      <c r="G44" s="69">
        <f t="shared" si="4"/>
        <v>32613848</v>
      </c>
      <c r="H44" s="69">
        <f t="shared" si="4"/>
        <v>-7433822</v>
      </c>
      <c r="I44" s="69">
        <f t="shared" si="4"/>
        <v>-21379660</v>
      </c>
      <c r="J44" s="69">
        <f t="shared" si="4"/>
        <v>3800366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3800366</v>
      </c>
      <c r="X44" s="69">
        <f t="shared" si="4"/>
        <v>-24121323</v>
      </c>
      <c r="Y44" s="69">
        <f t="shared" si="4"/>
        <v>27921689</v>
      </c>
      <c r="Z44" s="70">
        <f>+IF(X44&lt;&gt;0,+(Y44/X44)*100,0)</f>
        <v>-115.75521375838298</v>
      </c>
      <c r="AA44" s="67">
        <f>+AA42-AA43</f>
        <v>-96485315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-21337280</v>
      </c>
      <c r="D46" s="59">
        <f>SUM(D44:D45)</f>
        <v>0</v>
      </c>
      <c r="E46" s="60">
        <f t="shared" si="5"/>
        <v>-96485315</v>
      </c>
      <c r="F46" s="61">
        <f t="shared" si="5"/>
        <v>-96485315</v>
      </c>
      <c r="G46" s="61">
        <f t="shared" si="5"/>
        <v>32613848</v>
      </c>
      <c r="H46" s="61">
        <f t="shared" si="5"/>
        <v>-7433822</v>
      </c>
      <c r="I46" s="61">
        <f t="shared" si="5"/>
        <v>-21379660</v>
      </c>
      <c r="J46" s="61">
        <f t="shared" si="5"/>
        <v>3800366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3800366</v>
      </c>
      <c r="X46" s="61">
        <f t="shared" si="5"/>
        <v>-24121323</v>
      </c>
      <c r="Y46" s="61">
        <f t="shared" si="5"/>
        <v>27921689</v>
      </c>
      <c r="Z46" s="62">
        <f>+IF(X46&lt;&gt;0,+(Y46/X46)*100,0)</f>
        <v>-115.75521375838298</v>
      </c>
      <c r="AA46" s="59">
        <f>SUM(AA44:AA45)</f>
        <v>-96485315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-21337280</v>
      </c>
      <c r="D48" s="75">
        <f>SUM(D46:D47)</f>
        <v>0</v>
      </c>
      <c r="E48" s="76">
        <f t="shared" si="6"/>
        <v>-96485315</v>
      </c>
      <c r="F48" s="77">
        <f t="shared" si="6"/>
        <v>-96485315</v>
      </c>
      <c r="G48" s="77">
        <f t="shared" si="6"/>
        <v>32613848</v>
      </c>
      <c r="H48" s="78">
        <f t="shared" si="6"/>
        <v>-7433822</v>
      </c>
      <c r="I48" s="78">
        <f t="shared" si="6"/>
        <v>-21379660</v>
      </c>
      <c r="J48" s="78">
        <f t="shared" si="6"/>
        <v>3800366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3800366</v>
      </c>
      <c r="X48" s="78">
        <f t="shared" si="6"/>
        <v>-24121323</v>
      </c>
      <c r="Y48" s="78">
        <f t="shared" si="6"/>
        <v>27921689</v>
      </c>
      <c r="Z48" s="79">
        <f>+IF(X48&lt;&gt;0,+(Y48/X48)*100,0)</f>
        <v>-115.75521375838298</v>
      </c>
      <c r="AA48" s="80">
        <f>SUM(AA46:AA47)</f>
        <v>-96485315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3165000</v>
      </c>
      <c r="F5" s="8">
        <v>3165000</v>
      </c>
      <c r="G5" s="8">
        <v>72097</v>
      </c>
      <c r="H5" s="8">
        <v>40275</v>
      </c>
      <c r="I5" s="8">
        <v>40275</v>
      </c>
      <c r="J5" s="8">
        <v>152647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152647</v>
      </c>
      <c r="X5" s="8">
        <v>1708420</v>
      </c>
      <c r="Y5" s="8">
        <v>-1555773</v>
      </c>
      <c r="Z5" s="2">
        <v>-91.07</v>
      </c>
      <c r="AA5" s="6">
        <v>3165000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166000</v>
      </c>
      <c r="F6" s="8">
        <v>166000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166000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4089000</v>
      </c>
      <c r="F8" s="8">
        <v>4089000</v>
      </c>
      <c r="G8" s="8">
        <v>273767</v>
      </c>
      <c r="H8" s="8">
        <v>288606</v>
      </c>
      <c r="I8" s="8">
        <v>254467</v>
      </c>
      <c r="J8" s="8">
        <v>816840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816840</v>
      </c>
      <c r="X8" s="8">
        <v>854325</v>
      </c>
      <c r="Y8" s="8">
        <v>-37485</v>
      </c>
      <c r="Z8" s="2">
        <v>-4.39</v>
      </c>
      <c r="AA8" s="6">
        <v>4089000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1679000</v>
      </c>
      <c r="F9" s="8">
        <v>1679000</v>
      </c>
      <c r="G9" s="8">
        <v>156890</v>
      </c>
      <c r="H9" s="8">
        <v>155039</v>
      </c>
      <c r="I9" s="8">
        <v>154385</v>
      </c>
      <c r="J9" s="8">
        <v>466314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466314</v>
      </c>
      <c r="X9" s="8">
        <v>361311</v>
      </c>
      <c r="Y9" s="8">
        <v>105003</v>
      </c>
      <c r="Z9" s="2">
        <v>29.06</v>
      </c>
      <c r="AA9" s="6">
        <v>1679000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2298000</v>
      </c>
      <c r="F10" s="30">
        <v>2298000</v>
      </c>
      <c r="G10" s="30">
        <v>217805</v>
      </c>
      <c r="H10" s="30">
        <v>217805</v>
      </c>
      <c r="I10" s="30">
        <v>215469</v>
      </c>
      <c r="J10" s="30">
        <v>651079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651079</v>
      </c>
      <c r="X10" s="30">
        <v>479637</v>
      </c>
      <c r="Y10" s="30">
        <v>171442</v>
      </c>
      <c r="Z10" s="31">
        <v>35.74</v>
      </c>
      <c r="AA10" s="32">
        <v>2298000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514000</v>
      </c>
      <c r="F12" s="8">
        <v>514000</v>
      </c>
      <c r="G12" s="8">
        <v>44167</v>
      </c>
      <c r="H12" s="8">
        <v>44632</v>
      </c>
      <c r="I12" s="8">
        <v>47446</v>
      </c>
      <c r="J12" s="8">
        <v>136245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136245</v>
      </c>
      <c r="X12" s="8">
        <v>121047</v>
      </c>
      <c r="Y12" s="8">
        <v>15198</v>
      </c>
      <c r="Z12" s="2">
        <v>12.56</v>
      </c>
      <c r="AA12" s="6">
        <v>514000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41000</v>
      </c>
      <c r="F13" s="8">
        <v>41000</v>
      </c>
      <c r="G13" s="8">
        <v>0</v>
      </c>
      <c r="H13" s="8">
        <v>0</v>
      </c>
      <c r="I13" s="8">
        <v>17241</v>
      </c>
      <c r="J13" s="8">
        <v>17241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17241</v>
      </c>
      <c r="X13" s="8">
        <v>77574</v>
      </c>
      <c r="Y13" s="8">
        <v>-60333</v>
      </c>
      <c r="Z13" s="2">
        <v>-77.77</v>
      </c>
      <c r="AA13" s="6">
        <v>41000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1707000</v>
      </c>
      <c r="F14" s="8">
        <v>1707000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441816</v>
      </c>
      <c r="Y14" s="8">
        <v>-441816</v>
      </c>
      <c r="Z14" s="2">
        <v>-100</v>
      </c>
      <c r="AA14" s="6">
        <v>1707000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14000</v>
      </c>
      <c r="F16" s="8">
        <v>14000</v>
      </c>
      <c r="G16" s="8">
        <v>3669</v>
      </c>
      <c r="H16" s="8">
        <v>4104</v>
      </c>
      <c r="I16" s="8">
        <v>4410</v>
      </c>
      <c r="J16" s="8">
        <v>12183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12183</v>
      </c>
      <c r="X16" s="8">
        <v>993</v>
      </c>
      <c r="Y16" s="8">
        <v>11190</v>
      </c>
      <c r="Z16" s="2">
        <v>1126.89</v>
      </c>
      <c r="AA16" s="6">
        <v>14000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2353</v>
      </c>
      <c r="H17" s="8">
        <v>315</v>
      </c>
      <c r="I17" s="8">
        <v>3120</v>
      </c>
      <c r="J17" s="8">
        <v>5788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5788</v>
      </c>
      <c r="X17" s="8">
        <v>648</v>
      </c>
      <c r="Y17" s="8">
        <v>5140</v>
      </c>
      <c r="Z17" s="2">
        <v>793.21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930000</v>
      </c>
      <c r="F18" s="8">
        <v>930000</v>
      </c>
      <c r="G18" s="8">
        <v>141060</v>
      </c>
      <c r="H18" s="8">
        <v>120715</v>
      </c>
      <c r="I18" s="8">
        <v>116711</v>
      </c>
      <c r="J18" s="8">
        <v>378486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378486</v>
      </c>
      <c r="X18" s="8">
        <v>42852</v>
      </c>
      <c r="Y18" s="8">
        <v>335634</v>
      </c>
      <c r="Z18" s="2">
        <v>783.24</v>
      </c>
      <c r="AA18" s="6">
        <v>930000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21277000</v>
      </c>
      <c r="F19" s="8">
        <v>21277000</v>
      </c>
      <c r="G19" s="8">
        <v>8909000</v>
      </c>
      <c r="H19" s="8">
        <v>26365</v>
      </c>
      <c r="I19" s="8">
        <v>934000</v>
      </c>
      <c r="J19" s="8">
        <v>9869365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9869365</v>
      </c>
      <c r="X19" s="8">
        <v>2872000</v>
      </c>
      <c r="Y19" s="8">
        <v>6997365</v>
      </c>
      <c r="Z19" s="2">
        <v>243.64</v>
      </c>
      <c r="AA19" s="6">
        <v>21277000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738000</v>
      </c>
      <c r="F20" s="30">
        <v>738000</v>
      </c>
      <c r="G20" s="30">
        <v>64869</v>
      </c>
      <c r="H20" s="30">
        <v>17160</v>
      </c>
      <c r="I20" s="30">
        <v>22514</v>
      </c>
      <c r="J20" s="30">
        <v>104543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104543</v>
      </c>
      <c r="X20" s="30">
        <v>5499</v>
      </c>
      <c r="Y20" s="30">
        <v>99044</v>
      </c>
      <c r="Z20" s="31">
        <v>1801.13</v>
      </c>
      <c r="AA20" s="32">
        <v>738000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95514</v>
      </c>
      <c r="Y21" s="8">
        <v>-95514</v>
      </c>
      <c r="Z21" s="2">
        <v>-100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36618000</v>
      </c>
      <c r="F22" s="39">
        <f t="shared" si="0"/>
        <v>36618000</v>
      </c>
      <c r="G22" s="39">
        <f t="shared" si="0"/>
        <v>9885677</v>
      </c>
      <c r="H22" s="39">
        <f t="shared" si="0"/>
        <v>915016</v>
      </c>
      <c r="I22" s="39">
        <f t="shared" si="0"/>
        <v>1810038</v>
      </c>
      <c r="J22" s="39">
        <f t="shared" si="0"/>
        <v>12610731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12610731</v>
      </c>
      <c r="X22" s="39">
        <f t="shared" si="0"/>
        <v>7061636</v>
      </c>
      <c r="Y22" s="39">
        <f t="shared" si="0"/>
        <v>5549095</v>
      </c>
      <c r="Z22" s="40">
        <f>+IF(X22&lt;&gt;0,+(Y22/X22)*100,0)</f>
        <v>78.58086992872472</v>
      </c>
      <c r="AA22" s="37">
        <f>SUM(AA5:AA21)</f>
        <v>36618000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18873000</v>
      </c>
      <c r="F25" s="8">
        <v>18873000</v>
      </c>
      <c r="G25" s="8">
        <v>947685</v>
      </c>
      <c r="H25" s="8">
        <v>1028170</v>
      </c>
      <c r="I25" s="8">
        <v>1155253</v>
      </c>
      <c r="J25" s="8">
        <v>3131108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3131108</v>
      </c>
      <c r="X25" s="8">
        <v>0</v>
      </c>
      <c r="Y25" s="8">
        <v>3131108</v>
      </c>
      <c r="Z25" s="2">
        <v>0</v>
      </c>
      <c r="AA25" s="6">
        <v>18873000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2037000</v>
      </c>
      <c r="F26" s="8">
        <v>2037000</v>
      </c>
      <c r="G26" s="8">
        <v>111600</v>
      </c>
      <c r="H26" s="8">
        <v>110759</v>
      </c>
      <c r="I26" s="8">
        <v>164403</v>
      </c>
      <c r="J26" s="8">
        <v>386762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386762</v>
      </c>
      <c r="X26" s="8">
        <v>0</v>
      </c>
      <c r="Y26" s="8">
        <v>386762</v>
      </c>
      <c r="Z26" s="2">
        <v>0</v>
      </c>
      <c r="AA26" s="6">
        <v>2037000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4926000</v>
      </c>
      <c r="F27" s="8">
        <v>4926000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4926000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10282000</v>
      </c>
      <c r="F28" s="8">
        <v>10282000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10282000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581000</v>
      </c>
      <c r="F29" s="8">
        <v>581000</v>
      </c>
      <c r="G29" s="8">
        <v>159881</v>
      </c>
      <c r="H29" s="8">
        <v>0</v>
      </c>
      <c r="I29" s="8">
        <v>0</v>
      </c>
      <c r="J29" s="8">
        <v>159881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159881</v>
      </c>
      <c r="X29" s="8">
        <v>0</v>
      </c>
      <c r="Y29" s="8">
        <v>159881</v>
      </c>
      <c r="Z29" s="2">
        <v>0</v>
      </c>
      <c r="AA29" s="6">
        <v>581000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899000</v>
      </c>
      <c r="F30" s="8">
        <v>899000</v>
      </c>
      <c r="G30" s="8">
        <v>138458</v>
      </c>
      <c r="H30" s="8">
        <v>69974</v>
      </c>
      <c r="I30" s="8">
        <v>69974</v>
      </c>
      <c r="J30" s="8">
        <v>278406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278406</v>
      </c>
      <c r="X30" s="8">
        <v>0</v>
      </c>
      <c r="Y30" s="8">
        <v>278406</v>
      </c>
      <c r="Z30" s="2">
        <v>0</v>
      </c>
      <c r="AA30" s="6">
        <v>899000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3063000</v>
      </c>
      <c r="F31" s="8">
        <v>3063000</v>
      </c>
      <c r="G31" s="8">
        <v>24626</v>
      </c>
      <c r="H31" s="8">
        <v>9482</v>
      </c>
      <c r="I31" s="8">
        <v>20627</v>
      </c>
      <c r="J31" s="8">
        <v>54735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54735</v>
      </c>
      <c r="X31" s="8">
        <v>0</v>
      </c>
      <c r="Y31" s="8">
        <v>54735</v>
      </c>
      <c r="Z31" s="2">
        <v>0</v>
      </c>
      <c r="AA31" s="6">
        <v>3063000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1905000</v>
      </c>
      <c r="F33" s="8">
        <v>1905000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1905000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13592000</v>
      </c>
      <c r="F34" s="8">
        <v>13592000</v>
      </c>
      <c r="G34" s="8">
        <v>6499397</v>
      </c>
      <c r="H34" s="8">
        <v>1161170</v>
      </c>
      <c r="I34" s="8">
        <v>1777787</v>
      </c>
      <c r="J34" s="8">
        <v>9438354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9438354</v>
      </c>
      <c r="X34" s="8">
        <v>0</v>
      </c>
      <c r="Y34" s="8">
        <v>9438354</v>
      </c>
      <c r="Z34" s="2">
        <v>0</v>
      </c>
      <c r="AA34" s="6">
        <v>13592000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56158000</v>
      </c>
      <c r="F36" s="39">
        <f t="shared" si="1"/>
        <v>56158000</v>
      </c>
      <c r="G36" s="39">
        <f t="shared" si="1"/>
        <v>7881647</v>
      </c>
      <c r="H36" s="39">
        <f t="shared" si="1"/>
        <v>2379555</v>
      </c>
      <c r="I36" s="39">
        <f t="shared" si="1"/>
        <v>3188044</v>
      </c>
      <c r="J36" s="39">
        <f t="shared" si="1"/>
        <v>13449246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13449246</v>
      </c>
      <c r="X36" s="39">
        <f t="shared" si="1"/>
        <v>0</v>
      </c>
      <c r="Y36" s="39">
        <f t="shared" si="1"/>
        <v>13449246</v>
      </c>
      <c r="Z36" s="40">
        <f>+IF(X36&lt;&gt;0,+(Y36/X36)*100,0)</f>
        <v>0</v>
      </c>
      <c r="AA36" s="37">
        <f>SUM(AA25:AA35)</f>
        <v>56158000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-19540000</v>
      </c>
      <c r="F38" s="52">
        <f t="shared" si="2"/>
        <v>-19540000</v>
      </c>
      <c r="G38" s="52">
        <f t="shared" si="2"/>
        <v>2004030</v>
      </c>
      <c r="H38" s="52">
        <f t="shared" si="2"/>
        <v>-1464539</v>
      </c>
      <c r="I38" s="52">
        <f t="shared" si="2"/>
        <v>-1378006</v>
      </c>
      <c r="J38" s="52">
        <f t="shared" si="2"/>
        <v>-838515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-838515</v>
      </c>
      <c r="X38" s="52">
        <f>IF(F22=F36,0,X22-X36)</f>
        <v>7061636</v>
      </c>
      <c r="Y38" s="52">
        <f t="shared" si="2"/>
        <v>-7900151</v>
      </c>
      <c r="Z38" s="53">
        <f>+IF(X38&lt;&gt;0,+(Y38/X38)*100,0)</f>
        <v>-111.87423141039838</v>
      </c>
      <c r="AA38" s="50">
        <f>+AA22-AA36</f>
        <v>-19540000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19562000</v>
      </c>
      <c r="F39" s="8">
        <v>19562000</v>
      </c>
      <c r="G39" s="8">
        <v>3834000</v>
      </c>
      <c r="H39" s="8">
        <v>0</v>
      </c>
      <c r="I39" s="8">
        <v>400000</v>
      </c>
      <c r="J39" s="8">
        <v>4234000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4234000</v>
      </c>
      <c r="X39" s="8">
        <v>0</v>
      </c>
      <c r="Y39" s="8">
        <v>4234000</v>
      </c>
      <c r="Z39" s="2">
        <v>0</v>
      </c>
      <c r="AA39" s="6">
        <v>19562000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22000</v>
      </c>
      <c r="F42" s="61">
        <f t="shared" si="3"/>
        <v>22000</v>
      </c>
      <c r="G42" s="61">
        <f t="shared" si="3"/>
        <v>5838030</v>
      </c>
      <c r="H42" s="61">
        <f t="shared" si="3"/>
        <v>-1464539</v>
      </c>
      <c r="I42" s="61">
        <f t="shared" si="3"/>
        <v>-978006</v>
      </c>
      <c r="J42" s="61">
        <f t="shared" si="3"/>
        <v>3395485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3395485</v>
      </c>
      <c r="X42" s="61">
        <f t="shared" si="3"/>
        <v>7061636</v>
      </c>
      <c r="Y42" s="61">
        <f t="shared" si="3"/>
        <v>-3666151</v>
      </c>
      <c r="Z42" s="62">
        <f>+IF(X42&lt;&gt;0,+(Y42/X42)*100,0)</f>
        <v>-51.91645392087613</v>
      </c>
      <c r="AA42" s="59">
        <f>SUM(AA38:AA41)</f>
        <v>22000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22000</v>
      </c>
      <c r="F44" s="69">
        <f t="shared" si="4"/>
        <v>22000</v>
      </c>
      <c r="G44" s="69">
        <f t="shared" si="4"/>
        <v>5838030</v>
      </c>
      <c r="H44" s="69">
        <f t="shared" si="4"/>
        <v>-1464539</v>
      </c>
      <c r="I44" s="69">
        <f t="shared" si="4"/>
        <v>-978006</v>
      </c>
      <c r="J44" s="69">
        <f t="shared" si="4"/>
        <v>3395485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3395485</v>
      </c>
      <c r="X44" s="69">
        <f t="shared" si="4"/>
        <v>7061636</v>
      </c>
      <c r="Y44" s="69">
        <f t="shared" si="4"/>
        <v>-3666151</v>
      </c>
      <c r="Z44" s="70">
        <f>+IF(X44&lt;&gt;0,+(Y44/X44)*100,0)</f>
        <v>-51.91645392087613</v>
      </c>
      <c r="AA44" s="67">
        <f>+AA42-AA43</f>
        <v>22000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22000</v>
      </c>
      <c r="F46" s="61">
        <f t="shared" si="5"/>
        <v>22000</v>
      </c>
      <c r="G46" s="61">
        <f t="shared" si="5"/>
        <v>5838030</v>
      </c>
      <c r="H46" s="61">
        <f t="shared" si="5"/>
        <v>-1464539</v>
      </c>
      <c r="I46" s="61">
        <f t="shared" si="5"/>
        <v>-978006</v>
      </c>
      <c r="J46" s="61">
        <f t="shared" si="5"/>
        <v>3395485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3395485</v>
      </c>
      <c r="X46" s="61">
        <f t="shared" si="5"/>
        <v>7061636</v>
      </c>
      <c r="Y46" s="61">
        <f t="shared" si="5"/>
        <v>-3666151</v>
      </c>
      <c r="Z46" s="62">
        <f>+IF(X46&lt;&gt;0,+(Y46/X46)*100,0)</f>
        <v>-51.91645392087613</v>
      </c>
      <c r="AA46" s="59">
        <f>SUM(AA44:AA45)</f>
        <v>22000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22000</v>
      </c>
      <c r="F48" s="77">
        <f t="shared" si="6"/>
        <v>22000</v>
      </c>
      <c r="G48" s="77">
        <f t="shared" si="6"/>
        <v>5838030</v>
      </c>
      <c r="H48" s="78">
        <f t="shared" si="6"/>
        <v>-1464539</v>
      </c>
      <c r="I48" s="78">
        <f t="shared" si="6"/>
        <v>-978006</v>
      </c>
      <c r="J48" s="78">
        <f t="shared" si="6"/>
        <v>3395485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3395485</v>
      </c>
      <c r="X48" s="78">
        <f t="shared" si="6"/>
        <v>7061636</v>
      </c>
      <c r="Y48" s="78">
        <f t="shared" si="6"/>
        <v>-3666151</v>
      </c>
      <c r="Z48" s="79">
        <f>+IF(X48&lt;&gt;0,+(Y48/X48)*100,0)</f>
        <v>-51.91645392087613</v>
      </c>
      <c r="AA48" s="80">
        <f>SUM(AA46:AA47)</f>
        <v>22000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21447000</v>
      </c>
      <c r="F5" s="8">
        <v>21447000</v>
      </c>
      <c r="G5" s="8">
        <v>1317874</v>
      </c>
      <c r="H5" s="8">
        <v>550354</v>
      </c>
      <c r="I5" s="8">
        <v>550982</v>
      </c>
      <c r="J5" s="8">
        <v>2419210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2419210</v>
      </c>
      <c r="X5" s="8">
        <v>11858000</v>
      </c>
      <c r="Y5" s="8">
        <v>-9438790</v>
      </c>
      <c r="Z5" s="2">
        <v>-79.6</v>
      </c>
      <c r="AA5" s="6">
        <v>21447000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42295000</v>
      </c>
      <c r="F7" s="8">
        <v>42295000</v>
      </c>
      <c r="G7" s="8">
        <v>3191357</v>
      </c>
      <c r="H7" s="8">
        <v>3042263</v>
      </c>
      <c r="I7" s="8">
        <v>5230400</v>
      </c>
      <c r="J7" s="8">
        <v>11464020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11464020</v>
      </c>
      <c r="X7" s="8">
        <v>11741000</v>
      </c>
      <c r="Y7" s="8">
        <v>-276980</v>
      </c>
      <c r="Z7" s="2">
        <v>-2.36</v>
      </c>
      <c r="AA7" s="6">
        <v>42295000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32315000</v>
      </c>
      <c r="F8" s="8">
        <v>32315000</v>
      </c>
      <c r="G8" s="8">
        <v>1539542</v>
      </c>
      <c r="H8" s="8">
        <v>1164959</v>
      </c>
      <c r="I8" s="8">
        <v>1557593</v>
      </c>
      <c r="J8" s="8">
        <v>4262094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4262094</v>
      </c>
      <c r="X8" s="8">
        <v>8001000</v>
      </c>
      <c r="Y8" s="8">
        <v>-3738906</v>
      </c>
      <c r="Z8" s="2">
        <v>-46.73</v>
      </c>
      <c r="AA8" s="6">
        <v>32315000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7000000</v>
      </c>
      <c r="F9" s="8">
        <v>7000000</v>
      </c>
      <c r="G9" s="8">
        <v>1016218</v>
      </c>
      <c r="H9" s="8">
        <v>1153888</v>
      </c>
      <c r="I9" s="8">
        <v>1158890</v>
      </c>
      <c r="J9" s="8">
        <v>3328996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3328996</v>
      </c>
      <c r="X9" s="8">
        <v>1748000</v>
      </c>
      <c r="Y9" s="8">
        <v>1580996</v>
      </c>
      <c r="Z9" s="2">
        <v>90.45</v>
      </c>
      <c r="AA9" s="6">
        <v>7000000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5917000</v>
      </c>
      <c r="F10" s="30">
        <v>5917000</v>
      </c>
      <c r="G10" s="30">
        <v>1845054</v>
      </c>
      <c r="H10" s="30">
        <v>839749</v>
      </c>
      <c r="I10" s="30">
        <v>857044</v>
      </c>
      <c r="J10" s="30">
        <v>3541847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3541847</v>
      </c>
      <c r="X10" s="30">
        <v>1469000</v>
      </c>
      <c r="Y10" s="30">
        <v>2072847</v>
      </c>
      <c r="Z10" s="31">
        <v>141.11</v>
      </c>
      <c r="AA10" s="32">
        <v>5917000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304000</v>
      </c>
      <c r="F12" s="8">
        <v>304000</v>
      </c>
      <c r="G12" s="8">
        <v>19312</v>
      </c>
      <c r="H12" s="8">
        <v>18159</v>
      </c>
      <c r="I12" s="8">
        <v>20314</v>
      </c>
      <c r="J12" s="8">
        <v>57785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57785</v>
      </c>
      <c r="X12" s="8">
        <v>64000</v>
      </c>
      <c r="Y12" s="8">
        <v>-6215</v>
      </c>
      <c r="Z12" s="2">
        <v>-9.71</v>
      </c>
      <c r="AA12" s="6">
        <v>304000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265000</v>
      </c>
      <c r="F13" s="8">
        <v>265000</v>
      </c>
      <c r="G13" s="8">
        <v>30985</v>
      </c>
      <c r="H13" s="8">
        <v>50874</v>
      </c>
      <c r="I13" s="8">
        <v>3274</v>
      </c>
      <c r="J13" s="8">
        <v>85133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85133</v>
      </c>
      <c r="X13" s="8">
        <v>66000</v>
      </c>
      <c r="Y13" s="8">
        <v>19133</v>
      </c>
      <c r="Z13" s="2">
        <v>28.99</v>
      </c>
      <c r="AA13" s="6">
        <v>265000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290000</v>
      </c>
      <c r="F16" s="8">
        <v>290000</v>
      </c>
      <c r="G16" s="8">
        <v>17100</v>
      </c>
      <c r="H16" s="8">
        <v>0</v>
      </c>
      <c r="I16" s="8">
        <v>0</v>
      </c>
      <c r="J16" s="8">
        <v>17100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17100</v>
      </c>
      <c r="X16" s="8">
        <v>72000</v>
      </c>
      <c r="Y16" s="8">
        <v>-54900</v>
      </c>
      <c r="Z16" s="2">
        <v>-76.25</v>
      </c>
      <c r="AA16" s="6">
        <v>290000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385000</v>
      </c>
      <c r="F17" s="8">
        <v>385000</v>
      </c>
      <c r="G17" s="8">
        <v>94593</v>
      </c>
      <c r="H17" s="8">
        <v>60</v>
      </c>
      <c r="I17" s="8">
        <v>3492</v>
      </c>
      <c r="J17" s="8">
        <v>98145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98145</v>
      </c>
      <c r="X17" s="8">
        <v>95000</v>
      </c>
      <c r="Y17" s="8">
        <v>3145</v>
      </c>
      <c r="Z17" s="2">
        <v>3.31</v>
      </c>
      <c r="AA17" s="6">
        <v>385000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650000</v>
      </c>
      <c r="F18" s="8">
        <v>650000</v>
      </c>
      <c r="G18" s="8">
        <v>223859</v>
      </c>
      <c r="H18" s="8">
        <v>0</v>
      </c>
      <c r="I18" s="8">
        <v>0</v>
      </c>
      <c r="J18" s="8">
        <v>223859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223859</v>
      </c>
      <c r="X18" s="8">
        <v>159000</v>
      </c>
      <c r="Y18" s="8">
        <v>64859</v>
      </c>
      <c r="Z18" s="2">
        <v>40.79</v>
      </c>
      <c r="AA18" s="6">
        <v>650000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32303000</v>
      </c>
      <c r="F19" s="8">
        <v>32303000</v>
      </c>
      <c r="G19" s="8">
        <v>12544000</v>
      </c>
      <c r="H19" s="8">
        <v>17567</v>
      </c>
      <c r="I19" s="8">
        <v>12903</v>
      </c>
      <c r="J19" s="8">
        <v>12574470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12574470</v>
      </c>
      <c r="X19" s="8">
        <v>11804000</v>
      </c>
      <c r="Y19" s="8">
        <v>770470</v>
      </c>
      <c r="Z19" s="2">
        <v>6.53</v>
      </c>
      <c r="AA19" s="6">
        <v>32303000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12220000</v>
      </c>
      <c r="F20" s="30">
        <v>12220000</v>
      </c>
      <c r="G20" s="30">
        <v>419876</v>
      </c>
      <c r="H20" s="30">
        <v>64232</v>
      </c>
      <c r="I20" s="30">
        <v>167866</v>
      </c>
      <c r="J20" s="30">
        <v>651974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651974</v>
      </c>
      <c r="X20" s="30">
        <v>3018000</v>
      </c>
      <c r="Y20" s="30">
        <v>-2366026</v>
      </c>
      <c r="Z20" s="31">
        <v>-78.4</v>
      </c>
      <c r="AA20" s="32">
        <v>12220000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30000000</v>
      </c>
      <c r="F21" s="8">
        <v>30000000</v>
      </c>
      <c r="G21" s="8">
        <v>0</v>
      </c>
      <c r="H21" s="8">
        <v>0</v>
      </c>
      <c r="I21" s="34">
        <v>1890646</v>
      </c>
      <c r="J21" s="8">
        <v>1890646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1890646</v>
      </c>
      <c r="X21" s="8">
        <v>0</v>
      </c>
      <c r="Y21" s="8">
        <v>1890646</v>
      </c>
      <c r="Z21" s="2">
        <v>0</v>
      </c>
      <c r="AA21" s="6">
        <v>30000000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185391000</v>
      </c>
      <c r="F22" s="39">
        <f t="shared" si="0"/>
        <v>185391000</v>
      </c>
      <c r="G22" s="39">
        <f t="shared" si="0"/>
        <v>22259770</v>
      </c>
      <c r="H22" s="39">
        <f t="shared" si="0"/>
        <v>6902105</v>
      </c>
      <c r="I22" s="39">
        <f t="shared" si="0"/>
        <v>11453404</v>
      </c>
      <c r="J22" s="39">
        <f t="shared" si="0"/>
        <v>40615279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40615279</v>
      </c>
      <c r="X22" s="39">
        <f t="shared" si="0"/>
        <v>50095000</v>
      </c>
      <c r="Y22" s="39">
        <f t="shared" si="0"/>
        <v>-9479721</v>
      </c>
      <c r="Z22" s="40">
        <f>+IF(X22&lt;&gt;0,+(Y22/X22)*100,0)</f>
        <v>-18.92348737398942</v>
      </c>
      <c r="AA22" s="37">
        <f>SUM(AA5:AA21)</f>
        <v>185391000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57707000</v>
      </c>
      <c r="F25" s="8">
        <v>57707000</v>
      </c>
      <c r="G25" s="8">
        <v>3957643</v>
      </c>
      <c r="H25" s="8">
        <v>4522289</v>
      </c>
      <c r="I25" s="8">
        <v>4433027</v>
      </c>
      <c r="J25" s="8">
        <v>12912959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12912959</v>
      </c>
      <c r="X25" s="8">
        <v>13283000</v>
      </c>
      <c r="Y25" s="8">
        <v>-370041</v>
      </c>
      <c r="Z25" s="2">
        <v>-2.79</v>
      </c>
      <c r="AA25" s="6">
        <v>57707000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2892000</v>
      </c>
      <c r="F26" s="8">
        <v>2892000</v>
      </c>
      <c r="G26" s="8">
        <v>218135</v>
      </c>
      <c r="H26" s="8">
        <v>0</v>
      </c>
      <c r="I26" s="8">
        <v>0</v>
      </c>
      <c r="J26" s="8">
        <v>218135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218135</v>
      </c>
      <c r="X26" s="8">
        <v>654000</v>
      </c>
      <c r="Y26" s="8">
        <v>-435865</v>
      </c>
      <c r="Z26" s="2">
        <v>-66.65</v>
      </c>
      <c r="AA26" s="6">
        <v>2892000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18792000</v>
      </c>
      <c r="F27" s="8">
        <v>18792000</v>
      </c>
      <c r="G27" s="8">
        <v>0</v>
      </c>
      <c r="H27" s="8">
        <v>0</v>
      </c>
      <c r="I27" s="8">
        <v>698109</v>
      </c>
      <c r="J27" s="8">
        <v>698109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698109</v>
      </c>
      <c r="X27" s="8">
        <v>4698000</v>
      </c>
      <c r="Y27" s="8">
        <v>-3999891</v>
      </c>
      <c r="Z27" s="2">
        <v>-85.14</v>
      </c>
      <c r="AA27" s="6">
        <v>18792000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30125000</v>
      </c>
      <c r="F28" s="8">
        <v>30125000</v>
      </c>
      <c r="G28" s="8">
        <v>0</v>
      </c>
      <c r="H28" s="8">
        <v>0</v>
      </c>
      <c r="I28" s="8">
        <v>7531325</v>
      </c>
      <c r="J28" s="8">
        <v>7531325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7531325</v>
      </c>
      <c r="X28" s="8">
        <v>7531000</v>
      </c>
      <c r="Y28" s="8">
        <v>325</v>
      </c>
      <c r="Z28" s="2">
        <v>0</v>
      </c>
      <c r="AA28" s="6">
        <v>30125000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388000</v>
      </c>
      <c r="F29" s="8">
        <v>388000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97000</v>
      </c>
      <c r="Y29" s="8">
        <v>-97000</v>
      </c>
      <c r="Z29" s="2">
        <v>-100</v>
      </c>
      <c r="AA29" s="6">
        <v>388000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32800000</v>
      </c>
      <c r="F30" s="8">
        <v>32800000</v>
      </c>
      <c r="G30" s="8">
        <v>5273019</v>
      </c>
      <c r="H30" s="8">
        <v>4640002</v>
      </c>
      <c r="I30" s="8">
        <v>1704457</v>
      </c>
      <c r="J30" s="8">
        <v>11617478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11617478</v>
      </c>
      <c r="X30" s="8">
        <v>8423000</v>
      </c>
      <c r="Y30" s="8">
        <v>3194478</v>
      </c>
      <c r="Z30" s="2">
        <v>37.93</v>
      </c>
      <c r="AA30" s="6">
        <v>32800000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198614</v>
      </c>
      <c r="I31" s="8">
        <v>0</v>
      </c>
      <c r="J31" s="8">
        <v>198614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198614</v>
      </c>
      <c r="X31" s="8">
        <v>0</v>
      </c>
      <c r="Y31" s="8">
        <v>198614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1670621</v>
      </c>
      <c r="H32" s="8">
        <v>64355</v>
      </c>
      <c r="I32" s="8">
        <v>389403</v>
      </c>
      <c r="J32" s="8">
        <v>2124379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2124379</v>
      </c>
      <c r="X32" s="8">
        <v>0</v>
      </c>
      <c r="Y32" s="8">
        <v>2124379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889733</v>
      </c>
      <c r="H33" s="8">
        <v>1843727</v>
      </c>
      <c r="I33" s="8">
        <v>116293</v>
      </c>
      <c r="J33" s="8">
        <v>2849753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2849753</v>
      </c>
      <c r="X33" s="8">
        <v>0</v>
      </c>
      <c r="Y33" s="8">
        <v>2849753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50724000</v>
      </c>
      <c r="F34" s="8">
        <v>50724000</v>
      </c>
      <c r="G34" s="8">
        <v>723675</v>
      </c>
      <c r="H34" s="8">
        <v>1630518</v>
      </c>
      <c r="I34" s="8">
        <v>2799355</v>
      </c>
      <c r="J34" s="8">
        <v>5153548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5153548</v>
      </c>
      <c r="X34" s="8">
        <v>12523000</v>
      </c>
      <c r="Y34" s="8">
        <v>-7369452</v>
      </c>
      <c r="Z34" s="2">
        <v>-58.85</v>
      </c>
      <c r="AA34" s="6">
        <v>50724000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193428000</v>
      </c>
      <c r="F36" s="39">
        <f t="shared" si="1"/>
        <v>193428000</v>
      </c>
      <c r="G36" s="39">
        <f t="shared" si="1"/>
        <v>12732826</v>
      </c>
      <c r="H36" s="39">
        <f t="shared" si="1"/>
        <v>12899505</v>
      </c>
      <c r="I36" s="39">
        <f t="shared" si="1"/>
        <v>17671969</v>
      </c>
      <c r="J36" s="39">
        <f t="shared" si="1"/>
        <v>43304300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43304300</v>
      </c>
      <c r="X36" s="39">
        <f t="shared" si="1"/>
        <v>47209000</v>
      </c>
      <c r="Y36" s="39">
        <f t="shared" si="1"/>
        <v>-3904700</v>
      </c>
      <c r="Z36" s="40">
        <f>+IF(X36&lt;&gt;0,+(Y36/X36)*100,0)</f>
        <v>-8.271092376453643</v>
      </c>
      <c r="AA36" s="37">
        <f>SUM(AA25:AA35)</f>
        <v>193428000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-8037000</v>
      </c>
      <c r="F38" s="52">
        <f t="shared" si="2"/>
        <v>-8037000</v>
      </c>
      <c r="G38" s="52">
        <f t="shared" si="2"/>
        <v>9526944</v>
      </c>
      <c r="H38" s="52">
        <f t="shared" si="2"/>
        <v>-5997400</v>
      </c>
      <c r="I38" s="52">
        <f t="shared" si="2"/>
        <v>-6218565</v>
      </c>
      <c r="J38" s="52">
        <f t="shared" si="2"/>
        <v>-2689021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-2689021</v>
      </c>
      <c r="X38" s="52">
        <f>IF(F22=F36,0,X22-X36)</f>
        <v>2886000</v>
      </c>
      <c r="Y38" s="52">
        <f t="shared" si="2"/>
        <v>-5575021</v>
      </c>
      <c r="Z38" s="53">
        <f>+IF(X38&lt;&gt;0,+(Y38/X38)*100,0)</f>
        <v>-193.17467082467084</v>
      </c>
      <c r="AA38" s="50">
        <f>+AA22-AA36</f>
        <v>-8037000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4761000</v>
      </c>
      <c r="H39" s="8">
        <v>0</v>
      </c>
      <c r="I39" s="8">
        <v>0</v>
      </c>
      <c r="J39" s="8">
        <v>4761000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4761000</v>
      </c>
      <c r="X39" s="8">
        <v>1845000</v>
      </c>
      <c r="Y39" s="8">
        <v>2916000</v>
      </c>
      <c r="Z39" s="2">
        <v>158.05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-8037000</v>
      </c>
      <c r="F42" s="61">
        <f t="shared" si="3"/>
        <v>-8037000</v>
      </c>
      <c r="G42" s="61">
        <f t="shared" si="3"/>
        <v>14287944</v>
      </c>
      <c r="H42" s="61">
        <f t="shared" si="3"/>
        <v>-5997400</v>
      </c>
      <c r="I42" s="61">
        <f t="shared" si="3"/>
        <v>-6218565</v>
      </c>
      <c r="J42" s="61">
        <f t="shared" si="3"/>
        <v>2071979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2071979</v>
      </c>
      <c r="X42" s="61">
        <f t="shared" si="3"/>
        <v>4731000</v>
      </c>
      <c r="Y42" s="61">
        <f t="shared" si="3"/>
        <v>-2659021</v>
      </c>
      <c r="Z42" s="62">
        <f>+IF(X42&lt;&gt;0,+(Y42/X42)*100,0)</f>
        <v>-56.20420629887973</v>
      </c>
      <c r="AA42" s="59">
        <f>SUM(AA38:AA41)</f>
        <v>-8037000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-8037000</v>
      </c>
      <c r="F44" s="69">
        <f t="shared" si="4"/>
        <v>-8037000</v>
      </c>
      <c r="G44" s="69">
        <f t="shared" si="4"/>
        <v>14287944</v>
      </c>
      <c r="H44" s="69">
        <f t="shared" si="4"/>
        <v>-5997400</v>
      </c>
      <c r="I44" s="69">
        <f t="shared" si="4"/>
        <v>-6218565</v>
      </c>
      <c r="J44" s="69">
        <f t="shared" si="4"/>
        <v>2071979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2071979</v>
      </c>
      <c r="X44" s="69">
        <f t="shared" si="4"/>
        <v>4731000</v>
      </c>
      <c r="Y44" s="69">
        <f t="shared" si="4"/>
        <v>-2659021</v>
      </c>
      <c r="Z44" s="70">
        <f>+IF(X44&lt;&gt;0,+(Y44/X44)*100,0)</f>
        <v>-56.20420629887973</v>
      </c>
      <c r="AA44" s="67">
        <f>+AA42-AA43</f>
        <v>-8037000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-8037000</v>
      </c>
      <c r="F46" s="61">
        <f t="shared" si="5"/>
        <v>-8037000</v>
      </c>
      <c r="G46" s="61">
        <f t="shared" si="5"/>
        <v>14287944</v>
      </c>
      <c r="H46" s="61">
        <f t="shared" si="5"/>
        <v>-5997400</v>
      </c>
      <c r="I46" s="61">
        <f t="shared" si="5"/>
        <v>-6218565</v>
      </c>
      <c r="J46" s="61">
        <f t="shared" si="5"/>
        <v>2071979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2071979</v>
      </c>
      <c r="X46" s="61">
        <f t="shared" si="5"/>
        <v>4731000</v>
      </c>
      <c r="Y46" s="61">
        <f t="shared" si="5"/>
        <v>-2659021</v>
      </c>
      <c r="Z46" s="62">
        <f>+IF(X46&lt;&gt;0,+(Y46/X46)*100,0)</f>
        <v>-56.20420629887973</v>
      </c>
      <c r="AA46" s="59">
        <f>SUM(AA44:AA45)</f>
        <v>-8037000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-8037000</v>
      </c>
      <c r="F48" s="77">
        <f t="shared" si="6"/>
        <v>-8037000</v>
      </c>
      <c r="G48" s="77">
        <f t="shared" si="6"/>
        <v>14287944</v>
      </c>
      <c r="H48" s="78">
        <f t="shared" si="6"/>
        <v>-5997400</v>
      </c>
      <c r="I48" s="78">
        <f t="shared" si="6"/>
        <v>-6218565</v>
      </c>
      <c r="J48" s="78">
        <f t="shared" si="6"/>
        <v>2071979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2071979</v>
      </c>
      <c r="X48" s="78">
        <f t="shared" si="6"/>
        <v>4731000</v>
      </c>
      <c r="Y48" s="78">
        <f t="shared" si="6"/>
        <v>-2659021</v>
      </c>
      <c r="Z48" s="79">
        <f>+IF(X48&lt;&gt;0,+(Y48/X48)*100,0)</f>
        <v>-56.20420629887973</v>
      </c>
      <c r="AA48" s="80">
        <f>SUM(AA46:AA47)</f>
        <v>-8037000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3452723</v>
      </c>
      <c r="D5" s="6">
        <v>0</v>
      </c>
      <c r="E5" s="7">
        <v>9550000</v>
      </c>
      <c r="F5" s="8">
        <v>9550000</v>
      </c>
      <c r="G5" s="8">
        <v>798000</v>
      </c>
      <c r="H5" s="8">
        <v>3579</v>
      </c>
      <c r="I5" s="8">
        <v>0</v>
      </c>
      <c r="J5" s="8">
        <v>801579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801579</v>
      </c>
      <c r="X5" s="8">
        <v>2208501</v>
      </c>
      <c r="Y5" s="8">
        <v>-1406922</v>
      </c>
      <c r="Z5" s="2">
        <v>-63.7</v>
      </c>
      <c r="AA5" s="6">
        <v>9550000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13214370</v>
      </c>
      <c r="D7" s="6">
        <v>0</v>
      </c>
      <c r="E7" s="7">
        <v>17926500</v>
      </c>
      <c r="F7" s="8">
        <v>17926500</v>
      </c>
      <c r="G7" s="8">
        <v>1480100</v>
      </c>
      <c r="H7" s="8">
        <v>1195228</v>
      </c>
      <c r="I7" s="8">
        <v>1294035</v>
      </c>
      <c r="J7" s="8">
        <v>3969363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3969363</v>
      </c>
      <c r="X7" s="8">
        <v>5591499</v>
      </c>
      <c r="Y7" s="8">
        <v>-1622136</v>
      </c>
      <c r="Z7" s="2">
        <v>-29.01</v>
      </c>
      <c r="AA7" s="6">
        <v>17926500</v>
      </c>
    </row>
    <row r="8" spans="1:27" ht="13.5">
      <c r="A8" s="29" t="s">
        <v>35</v>
      </c>
      <c r="B8" s="28"/>
      <c r="C8" s="6">
        <v>6117078</v>
      </c>
      <c r="D8" s="6">
        <v>0</v>
      </c>
      <c r="E8" s="7">
        <v>7842000</v>
      </c>
      <c r="F8" s="8">
        <v>7842000</v>
      </c>
      <c r="G8" s="8">
        <v>603728</v>
      </c>
      <c r="H8" s="8">
        <v>524912</v>
      </c>
      <c r="I8" s="8">
        <v>620334</v>
      </c>
      <c r="J8" s="8">
        <v>1748974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1748974</v>
      </c>
      <c r="X8" s="8">
        <v>0</v>
      </c>
      <c r="Y8" s="8">
        <v>1748974</v>
      </c>
      <c r="Z8" s="2">
        <v>0</v>
      </c>
      <c r="AA8" s="6">
        <v>7842000</v>
      </c>
    </row>
    <row r="9" spans="1:27" ht="13.5">
      <c r="A9" s="29" t="s">
        <v>36</v>
      </c>
      <c r="B9" s="28"/>
      <c r="C9" s="6">
        <v>3839773</v>
      </c>
      <c r="D9" s="6">
        <v>0</v>
      </c>
      <c r="E9" s="7">
        <v>4054000</v>
      </c>
      <c r="F9" s="8">
        <v>4054000</v>
      </c>
      <c r="G9" s="8">
        <v>343939</v>
      </c>
      <c r="H9" s="8">
        <v>348594</v>
      </c>
      <c r="I9" s="8">
        <v>342297</v>
      </c>
      <c r="J9" s="8">
        <v>1034830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1034830</v>
      </c>
      <c r="X9" s="8">
        <v>921000</v>
      </c>
      <c r="Y9" s="8">
        <v>113830</v>
      </c>
      <c r="Z9" s="2">
        <v>12.36</v>
      </c>
      <c r="AA9" s="6">
        <v>4054000</v>
      </c>
    </row>
    <row r="10" spans="1:27" ht="13.5">
      <c r="A10" s="29" t="s">
        <v>37</v>
      </c>
      <c r="B10" s="28"/>
      <c r="C10" s="6">
        <v>5356401</v>
      </c>
      <c r="D10" s="6">
        <v>0</v>
      </c>
      <c r="E10" s="7">
        <v>5964001</v>
      </c>
      <c r="F10" s="30">
        <v>5964001</v>
      </c>
      <c r="G10" s="30">
        <v>486109</v>
      </c>
      <c r="H10" s="30">
        <v>481850</v>
      </c>
      <c r="I10" s="30">
        <v>484132</v>
      </c>
      <c r="J10" s="30">
        <v>1452091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1452091</v>
      </c>
      <c r="X10" s="30">
        <v>926751</v>
      </c>
      <c r="Y10" s="30">
        <v>525340</v>
      </c>
      <c r="Z10" s="31">
        <v>56.69</v>
      </c>
      <c r="AA10" s="32">
        <v>5964001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321274</v>
      </c>
      <c r="D12" s="6">
        <v>0</v>
      </c>
      <c r="E12" s="7">
        <v>259000</v>
      </c>
      <c r="F12" s="8">
        <v>259000</v>
      </c>
      <c r="G12" s="8">
        <v>5357</v>
      </c>
      <c r="H12" s="8">
        <v>58838</v>
      </c>
      <c r="I12" s="8">
        <v>71053</v>
      </c>
      <c r="J12" s="8">
        <v>135248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135248</v>
      </c>
      <c r="X12" s="8">
        <v>0</v>
      </c>
      <c r="Y12" s="8">
        <v>135248</v>
      </c>
      <c r="Z12" s="2">
        <v>0</v>
      </c>
      <c r="AA12" s="6">
        <v>259000</v>
      </c>
    </row>
    <row r="13" spans="1:27" ht="13.5">
      <c r="A13" s="27" t="s">
        <v>40</v>
      </c>
      <c r="B13" s="33"/>
      <c r="C13" s="6">
        <v>1135531</v>
      </c>
      <c r="D13" s="6">
        <v>0</v>
      </c>
      <c r="E13" s="7">
        <v>27000</v>
      </c>
      <c r="F13" s="8">
        <v>27000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">
        <v>0</v>
      </c>
      <c r="AA13" s="6">
        <v>27000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10708</v>
      </c>
      <c r="I14" s="8">
        <v>10966</v>
      </c>
      <c r="J14" s="8">
        <v>21674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21674</v>
      </c>
      <c r="X14" s="8">
        <v>0</v>
      </c>
      <c r="Y14" s="8">
        <v>21674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6800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24232</v>
      </c>
      <c r="D16" s="6">
        <v>0</v>
      </c>
      <c r="E16" s="7">
        <v>12000</v>
      </c>
      <c r="F16" s="8">
        <v>12000</v>
      </c>
      <c r="G16" s="8">
        <v>2647</v>
      </c>
      <c r="H16" s="8">
        <v>176</v>
      </c>
      <c r="I16" s="8">
        <v>0</v>
      </c>
      <c r="J16" s="8">
        <v>2823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2823</v>
      </c>
      <c r="X16" s="8">
        <v>0</v>
      </c>
      <c r="Y16" s="8">
        <v>2823</v>
      </c>
      <c r="Z16" s="2">
        <v>0</v>
      </c>
      <c r="AA16" s="6">
        <v>12000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405000</v>
      </c>
      <c r="F17" s="8">
        <v>405000</v>
      </c>
      <c r="G17" s="8">
        <v>-328386</v>
      </c>
      <c r="H17" s="8">
        <v>13522</v>
      </c>
      <c r="I17" s="8">
        <v>2055</v>
      </c>
      <c r="J17" s="8">
        <v>-312809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-312809</v>
      </c>
      <c r="X17" s="8">
        <v>0</v>
      </c>
      <c r="Y17" s="8">
        <v>-312809</v>
      </c>
      <c r="Z17" s="2">
        <v>0</v>
      </c>
      <c r="AA17" s="6">
        <v>405000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414000</v>
      </c>
      <c r="F18" s="8">
        <v>414000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414000</v>
      </c>
    </row>
    <row r="19" spans="1:27" ht="13.5">
      <c r="A19" s="27" t="s">
        <v>46</v>
      </c>
      <c r="B19" s="33"/>
      <c r="C19" s="6">
        <v>34294728</v>
      </c>
      <c r="D19" s="6">
        <v>0</v>
      </c>
      <c r="E19" s="7">
        <v>20836000</v>
      </c>
      <c r="F19" s="8">
        <v>20836000</v>
      </c>
      <c r="G19" s="8">
        <v>8170000</v>
      </c>
      <c r="H19" s="8">
        <v>672173</v>
      </c>
      <c r="I19" s="8">
        <v>6153557</v>
      </c>
      <c r="J19" s="8">
        <v>14995730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14995730</v>
      </c>
      <c r="X19" s="8">
        <v>0</v>
      </c>
      <c r="Y19" s="8">
        <v>14995730</v>
      </c>
      <c r="Z19" s="2">
        <v>0</v>
      </c>
      <c r="AA19" s="6">
        <v>20836000</v>
      </c>
    </row>
    <row r="20" spans="1:27" ht="13.5">
      <c r="A20" s="27" t="s">
        <v>47</v>
      </c>
      <c r="B20" s="33"/>
      <c r="C20" s="6">
        <v>1856221</v>
      </c>
      <c r="D20" s="6">
        <v>0</v>
      </c>
      <c r="E20" s="7">
        <v>6821500</v>
      </c>
      <c r="F20" s="30">
        <v>6821500</v>
      </c>
      <c r="G20" s="30">
        <v>64422</v>
      </c>
      <c r="H20" s="30">
        <v>46399</v>
      </c>
      <c r="I20" s="30">
        <v>128068</v>
      </c>
      <c r="J20" s="30">
        <v>238889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238889</v>
      </c>
      <c r="X20" s="30">
        <v>4469751</v>
      </c>
      <c r="Y20" s="30">
        <v>-4230862</v>
      </c>
      <c r="Z20" s="31">
        <v>-94.66</v>
      </c>
      <c r="AA20" s="32">
        <v>6821500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69619131</v>
      </c>
      <c r="D22" s="37">
        <f>SUM(D5:D21)</f>
        <v>0</v>
      </c>
      <c r="E22" s="38">
        <f t="shared" si="0"/>
        <v>74111001</v>
      </c>
      <c r="F22" s="39">
        <f t="shared" si="0"/>
        <v>74111001</v>
      </c>
      <c r="G22" s="39">
        <f t="shared" si="0"/>
        <v>11625916</v>
      </c>
      <c r="H22" s="39">
        <f t="shared" si="0"/>
        <v>3355979</v>
      </c>
      <c r="I22" s="39">
        <f t="shared" si="0"/>
        <v>9106497</v>
      </c>
      <c r="J22" s="39">
        <f t="shared" si="0"/>
        <v>24088392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24088392</v>
      </c>
      <c r="X22" s="39">
        <f t="shared" si="0"/>
        <v>14117502</v>
      </c>
      <c r="Y22" s="39">
        <f t="shared" si="0"/>
        <v>9970890</v>
      </c>
      <c r="Z22" s="40">
        <f>+IF(X22&lt;&gt;0,+(Y22/X22)*100,0)</f>
        <v>70.62786320129439</v>
      </c>
      <c r="AA22" s="37">
        <f>SUM(AA5:AA21)</f>
        <v>74111001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14189312</v>
      </c>
      <c r="D25" s="6">
        <v>0</v>
      </c>
      <c r="E25" s="7">
        <v>19681000</v>
      </c>
      <c r="F25" s="8">
        <v>19681000</v>
      </c>
      <c r="G25" s="8">
        <v>1298391</v>
      </c>
      <c r="H25" s="8">
        <v>1495023</v>
      </c>
      <c r="I25" s="8">
        <v>1552787</v>
      </c>
      <c r="J25" s="8">
        <v>4346201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4346201</v>
      </c>
      <c r="X25" s="8">
        <v>54179751</v>
      </c>
      <c r="Y25" s="8">
        <v>-49833550</v>
      </c>
      <c r="Z25" s="2">
        <v>-91.98</v>
      </c>
      <c r="AA25" s="6">
        <v>19681000</v>
      </c>
    </row>
    <row r="26" spans="1:27" ht="13.5">
      <c r="A26" s="29" t="s">
        <v>52</v>
      </c>
      <c r="B26" s="28"/>
      <c r="C26" s="6">
        <v>2121944</v>
      </c>
      <c r="D26" s="6">
        <v>0</v>
      </c>
      <c r="E26" s="7">
        <v>2639000</v>
      </c>
      <c r="F26" s="8">
        <v>2639000</v>
      </c>
      <c r="G26" s="8">
        <v>166160</v>
      </c>
      <c r="H26" s="8">
        <v>174291</v>
      </c>
      <c r="I26" s="8">
        <v>168322</v>
      </c>
      <c r="J26" s="8">
        <v>508773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508773</v>
      </c>
      <c r="X26" s="8">
        <v>498999</v>
      </c>
      <c r="Y26" s="8">
        <v>9774</v>
      </c>
      <c r="Z26" s="2">
        <v>1.96</v>
      </c>
      <c r="AA26" s="6">
        <v>2639000</v>
      </c>
    </row>
    <row r="27" spans="1:27" ht="13.5">
      <c r="A27" s="29" t="s">
        <v>53</v>
      </c>
      <c r="B27" s="28"/>
      <c r="C27" s="6">
        <v>5639658</v>
      </c>
      <c r="D27" s="6">
        <v>0</v>
      </c>
      <c r="E27" s="7">
        <v>5600000</v>
      </c>
      <c r="F27" s="8">
        <v>5600000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2253249</v>
      </c>
      <c r="Y27" s="8">
        <v>-2253249</v>
      </c>
      <c r="Z27" s="2">
        <v>-100</v>
      </c>
      <c r="AA27" s="6">
        <v>5600000</v>
      </c>
    </row>
    <row r="28" spans="1:27" ht="13.5">
      <c r="A28" s="29" t="s">
        <v>54</v>
      </c>
      <c r="B28" s="28"/>
      <c r="C28" s="6">
        <v>11154464</v>
      </c>
      <c r="D28" s="6">
        <v>0</v>
      </c>
      <c r="E28" s="7">
        <v>5909000</v>
      </c>
      <c r="F28" s="8">
        <v>5909000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5909000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584000</v>
      </c>
      <c r="F29" s="8">
        <v>584000</v>
      </c>
      <c r="G29" s="8">
        <v>107852</v>
      </c>
      <c r="H29" s="8">
        <v>12482</v>
      </c>
      <c r="I29" s="8">
        <v>0</v>
      </c>
      <c r="J29" s="8">
        <v>120334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120334</v>
      </c>
      <c r="X29" s="8">
        <v>0</v>
      </c>
      <c r="Y29" s="8">
        <v>120334</v>
      </c>
      <c r="Z29" s="2">
        <v>0</v>
      </c>
      <c r="AA29" s="6">
        <v>584000</v>
      </c>
    </row>
    <row r="30" spans="1:27" ht="13.5">
      <c r="A30" s="29" t="s">
        <v>56</v>
      </c>
      <c r="B30" s="28"/>
      <c r="C30" s="6">
        <v>12755592</v>
      </c>
      <c r="D30" s="6">
        <v>0</v>
      </c>
      <c r="E30" s="7">
        <v>14868000</v>
      </c>
      <c r="F30" s="8">
        <v>14868000</v>
      </c>
      <c r="G30" s="8">
        <v>0</v>
      </c>
      <c r="H30" s="8">
        <v>1910843</v>
      </c>
      <c r="I30" s="8">
        <v>1727964</v>
      </c>
      <c r="J30" s="8">
        <v>3638807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3638807</v>
      </c>
      <c r="X30" s="8">
        <v>532260</v>
      </c>
      <c r="Y30" s="8">
        <v>3106547</v>
      </c>
      <c r="Z30" s="2">
        <v>583.65</v>
      </c>
      <c r="AA30" s="6">
        <v>14868000</v>
      </c>
    </row>
    <row r="31" spans="1:27" ht="13.5">
      <c r="A31" s="29" t="s">
        <v>57</v>
      </c>
      <c r="B31" s="28"/>
      <c r="C31" s="6">
        <v>1442463</v>
      </c>
      <c r="D31" s="6">
        <v>0</v>
      </c>
      <c r="E31" s="7">
        <v>3669000</v>
      </c>
      <c r="F31" s="8">
        <v>3669000</v>
      </c>
      <c r="G31" s="8">
        <v>67693</v>
      </c>
      <c r="H31" s="8">
        <v>127569</v>
      </c>
      <c r="I31" s="8">
        <v>285818</v>
      </c>
      <c r="J31" s="8">
        <v>481080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481080</v>
      </c>
      <c r="X31" s="8">
        <v>437499</v>
      </c>
      <c r="Y31" s="8">
        <v>43581</v>
      </c>
      <c r="Z31" s="2">
        <v>9.96</v>
      </c>
      <c r="AA31" s="6">
        <v>3669000</v>
      </c>
    </row>
    <row r="32" spans="1:27" ht="13.5">
      <c r="A32" s="29" t="s">
        <v>58</v>
      </c>
      <c r="B32" s="28"/>
      <c r="C32" s="6">
        <v>3408647</v>
      </c>
      <c r="D32" s="6">
        <v>0</v>
      </c>
      <c r="E32" s="7">
        <v>4307000</v>
      </c>
      <c r="F32" s="8">
        <v>4307000</v>
      </c>
      <c r="G32" s="8">
        <v>1045109</v>
      </c>
      <c r="H32" s="8">
        <v>436775</v>
      </c>
      <c r="I32" s="8">
        <v>1637649</v>
      </c>
      <c r="J32" s="8">
        <v>3119533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3119533</v>
      </c>
      <c r="X32" s="8">
        <v>1491249</v>
      </c>
      <c r="Y32" s="8">
        <v>1628284</v>
      </c>
      <c r="Z32" s="2">
        <v>109.19</v>
      </c>
      <c r="AA32" s="6">
        <v>4307000</v>
      </c>
    </row>
    <row r="33" spans="1:27" ht="13.5">
      <c r="A33" s="29" t="s">
        <v>59</v>
      </c>
      <c r="B33" s="28"/>
      <c r="C33" s="6">
        <v>7256541</v>
      </c>
      <c r="D33" s="6">
        <v>0</v>
      </c>
      <c r="E33" s="7">
        <v>7311000</v>
      </c>
      <c r="F33" s="8">
        <v>7311000</v>
      </c>
      <c r="G33" s="8">
        <v>2348241</v>
      </c>
      <c r="H33" s="8">
        <v>2037282</v>
      </c>
      <c r="I33" s="8">
        <v>3165246</v>
      </c>
      <c r="J33" s="8">
        <v>7550769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7550769</v>
      </c>
      <c r="X33" s="8">
        <v>1253499</v>
      </c>
      <c r="Y33" s="8">
        <v>6297270</v>
      </c>
      <c r="Z33" s="2">
        <v>502.38</v>
      </c>
      <c r="AA33" s="6">
        <v>7311000</v>
      </c>
    </row>
    <row r="34" spans="1:27" ht="13.5">
      <c r="A34" s="29" t="s">
        <v>60</v>
      </c>
      <c r="B34" s="28"/>
      <c r="C34" s="6">
        <v>8399055</v>
      </c>
      <c r="D34" s="6">
        <v>0</v>
      </c>
      <c r="E34" s="7">
        <v>9543000</v>
      </c>
      <c r="F34" s="8">
        <v>9543000</v>
      </c>
      <c r="G34" s="8">
        <v>597232</v>
      </c>
      <c r="H34" s="8">
        <v>547438</v>
      </c>
      <c r="I34" s="8">
        <v>304917</v>
      </c>
      <c r="J34" s="8">
        <v>1449587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1449587</v>
      </c>
      <c r="X34" s="8">
        <v>2474499</v>
      </c>
      <c r="Y34" s="8">
        <v>-1024912</v>
      </c>
      <c r="Z34" s="2">
        <v>-41.42</v>
      </c>
      <c r="AA34" s="6">
        <v>9543000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66367676</v>
      </c>
      <c r="D36" s="37">
        <f>SUM(D25:D35)</f>
        <v>0</v>
      </c>
      <c r="E36" s="38">
        <f t="shared" si="1"/>
        <v>74111000</v>
      </c>
      <c r="F36" s="39">
        <f t="shared" si="1"/>
        <v>74111000</v>
      </c>
      <c r="G36" s="39">
        <f t="shared" si="1"/>
        <v>5630678</v>
      </c>
      <c r="H36" s="39">
        <f t="shared" si="1"/>
        <v>6741703</v>
      </c>
      <c r="I36" s="39">
        <f t="shared" si="1"/>
        <v>8842703</v>
      </c>
      <c r="J36" s="39">
        <f t="shared" si="1"/>
        <v>21215084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21215084</v>
      </c>
      <c r="X36" s="39">
        <f t="shared" si="1"/>
        <v>63121005</v>
      </c>
      <c r="Y36" s="39">
        <f t="shared" si="1"/>
        <v>-41905921</v>
      </c>
      <c r="Z36" s="40">
        <f>+IF(X36&lt;&gt;0,+(Y36/X36)*100,0)</f>
        <v>-66.38981904676581</v>
      </c>
      <c r="AA36" s="37">
        <f>SUM(AA25:AA35)</f>
        <v>74111000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3251455</v>
      </c>
      <c r="D38" s="50">
        <f>+D22-D36</f>
        <v>0</v>
      </c>
      <c r="E38" s="51">
        <f t="shared" si="2"/>
        <v>1</v>
      </c>
      <c r="F38" s="52">
        <f t="shared" si="2"/>
        <v>1</v>
      </c>
      <c r="G38" s="52">
        <f t="shared" si="2"/>
        <v>5995238</v>
      </c>
      <c r="H38" s="52">
        <f t="shared" si="2"/>
        <v>-3385724</v>
      </c>
      <c r="I38" s="52">
        <f t="shared" si="2"/>
        <v>263794</v>
      </c>
      <c r="J38" s="52">
        <f t="shared" si="2"/>
        <v>2873308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2873308</v>
      </c>
      <c r="X38" s="52">
        <f>IF(F22=F36,0,X22-X36)</f>
        <v>-49003503</v>
      </c>
      <c r="Y38" s="52">
        <f t="shared" si="2"/>
        <v>51876811</v>
      </c>
      <c r="Z38" s="53">
        <f>+IF(X38&lt;&gt;0,+(Y38/X38)*100,0)</f>
        <v>-105.86347469894142</v>
      </c>
      <c r="AA38" s="50">
        <f>+AA22-AA36</f>
        <v>1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7843000</v>
      </c>
      <c r="F39" s="8">
        <v>7843000</v>
      </c>
      <c r="G39" s="8">
        <v>5500000</v>
      </c>
      <c r="H39" s="8">
        <v>2383356</v>
      </c>
      <c r="I39" s="8">
        <v>1000</v>
      </c>
      <c r="J39" s="8">
        <v>7884356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7884356</v>
      </c>
      <c r="X39" s="8">
        <v>0</v>
      </c>
      <c r="Y39" s="8">
        <v>7884356</v>
      </c>
      <c r="Z39" s="2">
        <v>0</v>
      </c>
      <c r="AA39" s="6">
        <v>7843000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3251455</v>
      </c>
      <c r="D42" s="59">
        <f>SUM(D38:D41)</f>
        <v>0</v>
      </c>
      <c r="E42" s="60">
        <f t="shared" si="3"/>
        <v>7843001</v>
      </c>
      <c r="F42" s="61">
        <f t="shared" si="3"/>
        <v>7843001</v>
      </c>
      <c r="G42" s="61">
        <f t="shared" si="3"/>
        <v>11495238</v>
      </c>
      <c r="H42" s="61">
        <f t="shared" si="3"/>
        <v>-1002368</v>
      </c>
      <c r="I42" s="61">
        <f t="shared" si="3"/>
        <v>264794</v>
      </c>
      <c r="J42" s="61">
        <f t="shared" si="3"/>
        <v>10757664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10757664</v>
      </c>
      <c r="X42" s="61">
        <f t="shared" si="3"/>
        <v>-49003503</v>
      </c>
      <c r="Y42" s="61">
        <f t="shared" si="3"/>
        <v>59761167</v>
      </c>
      <c r="Z42" s="62">
        <f>+IF(X42&lt;&gt;0,+(Y42/X42)*100,0)</f>
        <v>-121.95284692198433</v>
      </c>
      <c r="AA42" s="59">
        <f>SUM(AA38:AA41)</f>
        <v>7843001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3251455</v>
      </c>
      <c r="D44" s="67">
        <f>+D42-D43</f>
        <v>0</v>
      </c>
      <c r="E44" s="68">
        <f t="shared" si="4"/>
        <v>7843001</v>
      </c>
      <c r="F44" s="69">
        <f t="shared" si="4"/>
        <v>7843001</v>
      </c>
      <c r="G44" s="69">
        <f t="shared" si="4"/>
        <v>11495238</v>
      </c>
      <c r="H44" s="69">
        <f t="shared" si="4"/>
        <v>-1002368</v>
      </c>
      <c r="I44" s="69">
        <f t="shared" si="4"/>
        <v>264794</v>
      </c>
      <c r="J44" s="69">
        <f t="shared" si="4"/>
        <v>10757664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10757664</v>
      </c>
      <c r="X44" s="69">
        <f t="shared" si="4"/>
        <v>-49003503</v>
      </c>
      <c r="Y44" s="69">
        <f t="shared" si="4"/>
        <v>59761167</v>
      </c>
      <c r="Z44" s="70">
        <f>+IF(X44&lt;&gt;0,+(Y44/X44)*100,0)</f>
        <v>-121.95284692198433</v>
      </c>
      <c r="AA44" s="67">
        <f>+AA42-AA43</f>
        <v>7843001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3251455</v>
      </c>
      <c r="D46" s="59">
        <f>SUM(D44:D45)</f>
        <v>0</v>
      </c>
      <c r="E46" s="60">
        <f t="shared" si="5"/>
        <v>7843001</v>
      </c>
      <c r="F46" s="61">
        <f t="shared" si="5"/>
        <v>7843001</v>
      </c>
      <c r="G46" s="61">
        <f t="shared" si="5"/>
        <v>11495238</v>
      </c>
      <c r="H46" s="61">
        <f t="shared" si="5"/>
        <v>-1002368</v>
      </c>
      <c r="I46" s="61">
        <f t="shared" si="5"/>
        <v>264794</v>
      </c>
      <c r="J46" s="61">
        <f t="shared" si="5"/>
        <v>10757664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10757664</v>
      </c>
      <c r="X46" s="61">
        <f t="shared" si="5"/>
        <v>-49003503</v>
      </c>
      <c r="Y46" s="61">
        <f t="shared" si="5"/>
        <v>59761167</v>
      </c>
      <c r="Z46" s="62">
        <f>+IF(X46&lt;&gt;0,+(Y46/X46)*100,0)</f>
        <v>-121.95284692198433</v>
      </c>
      <c r="AA46" s="59">
        <f>SUM(AA44:AA45)</f>
        <v>7843001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3251455</v>
      </c>
      <c r="D48" s="75">
        <f>SUM(D46:D47)</f>
        <v>0</v>
      </c>
      <c r="E48" s="76">
        <f t="shared" si="6"/>
        <v>7843001</v>
      </c>
      <c r="F48" s="77">
        <f t="shared" si="6"/>
        <v>7843001</v>
      </c>
      <c r="G48" s="77">
        <f t="shared" si="6"/>
        <v>11495238</v>
      </c>
      <c r="H48" s="78">
        <f t="shared" si="6"/>
        <v>-1002368</v>
      </c>
      <c r="I48" s="78">
        <f t="shared" si="6"/>
        <v>264794</v>
      </c>
      <c r="J48" s="78">
        <f t="shared" si="6"/>
        <v>10757664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10757664</v>
      </c>
      <c r="X48" s="78">
        <f t="shared" si="6"/>
        <v>-49003503</v>
      </c>
      <c r="Y48" s="78">
        <f t="shared" si="6"/>
        <v>59761167</v>
      </c>
      <c r="Z48" s="79">
        <f>+IF(X48&lt;&gt;0,+(Y48/X48)*100,0)</f>
        <v>-121.95284692198433</v>
      </c>
      <c r="AA48" s="80">
        <f>SUM(AA46:AA47)</f>
        <v>7843001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40000</v>
      </c>
      <c r="F12" s="8">
        <v>40000</v>
      </c>
      <c r="G12" s="8">
        <v>3850</v>
      </c>
      <c r="H12" s="8">
        <v>3850</v>
      </c>
      <c r="I12" s="8">
        <v>3850</v>
      </c>
      <c r="J12" s="8">
        <v>11550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11550</v>
      </c>
      <c r="X12" s="8">
        <v>9999</v>
      </c>
      <c r="Y12" s="8">
        <v>1551</v>
      </c>
      <c r="Z12" s="2">
        <v>15.51</v>
      </c>
      <c r="AA12" s="6">
        <v>40000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350000</v>
      </c>
      <c r="F13" s="8">
        <v>350000</v>
      </c>
      <c r="G13" s="8">
        <v>28735</v>
      </c>
      <c r="H13" s="8">
        <v>44132</v>
      </c>
      <c r="I13" s="8">
        <v>22942</v>
      </c>
      <c r="J13" s="8">
        <v>95809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95809</v>
      </c>
      <c r="X13" s="8">
        <v>0</v>
      </c>
      <c r="Y13" s="8">
        <v>95809</v>
      </c>
      <c r="Z13" s="2">
        <v>0</v>
      </c>
      <c r="AA13" s="6">
        <v>350000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52459000</v>
      </c>
      <c r="F19" s="8">
        <v>52459000</v>
      </c>
      <c r="G19" s="8">
        <v>20109000</v>
      </c>
      <c r="H19" s="8">
        <v>0</v>
      </c>
      <c r="I19" s="8">
        <v>0</v>
      </c>
      <c r="J19" s="8">
        <v>20109000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20109000</v>
      </c>
      <c r="X19" s="8">
        <v>22497900</v>
      </c>
      <c r="Y19" s="8">
        <v>-2388900</v>
      </c>
      <c r="Z19" s="2">
        <v>-10.62</v>
      </c>
      <c r="AA19" s="6">
        <v>52459000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3636000</v>
      </c>
      <c r="F20" s="30">
        <v>3636000</v>
      </c>
      <c r="G20" s="30">
        <v>4795</v>
      </c>
      <c r="H20" s="30">
        <v>24511</v>
      </c>
      <c r="I20" s="30">
        <v>103938</v>
      </c>
      <c r="J20" s="30">
        <v>133244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133244</v>
      </c>
      <c r="X20" s="30">
        <v>195000</v>
      </c>
      <c r="Y20" s="30">
        <v>-61756</v>
      </c>
      <c r="Z20" s="31">
        <v>-31.67</v>
      </c>
      <c r="AA20" s="32">
        <v>3636000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3200000</v>
      </c>
      <c r="F21" s="8">
        <v>3200000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3200000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59685000</v>
      </c>
      <c r="F22" s="39">
        <f t="shared" si="0"/>
        <v>59685000</v>
      </c>
      <c r="G22" s="39">
        <f t="shared" si="0"/>
        <v>20146380</v>
      </c>
      <c r="H22" s="39">
        <f t="shared" si="0"/>
        <v>72493</v>
      </c>
      <c r="I22" s="39">
        <f t="shared" si="0"/>
        <v>130730</v>
      </c>
      <c r="J22" s="39">
        <f t="shared" si="0"/>
        <v>20349603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20349603</v>
      </c>
      <c r="X22" s="39">
        <f t="shared" si="0"/>
        <v>22702899</v>
      </c>
      <c r="Y22" s="39">
        <f t="shared" si="0"/>
        <v>-2353296</v>
      </c>
      <c r="Z22" s="40">
        <f>+IF(X22&lt;&gt;0,+(Y22/X22)*100,0)</f>
        <v>-10.365618945844759</v>
      </c>
      <c r="AA22" s="37">
        <f>SUM(AA5:AA21)</f>
        <v>59685000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39339207</v>
      </c>
      <c r="F25" s="8">
        <v>39339207</v>
      </c>
      <c r="G25" s="8">
        <v>2903813</v>
      </c>
      <c r="H25" s="8">
        <v>2921868</v>
      </c>
      <c r="I25" s="8">
        <v>2934918</v>
      </c>
      <c r="J25" s="8">
        <v>8760599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8760599</v>
      </c>
      <c r="X25" s="8">
        <v>9293589</v>
      </c>
      <c r="Y25" s="8">
        <v>-532990</v>
      </c>
      <c r="Z25" s="2">
        <v>-5.74</v>
      </c>
      <c r="AA25" s="6">
        <v>39339207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3576125</v>
      </c>
      <c r="F26" s="8">
        <v>3576125</v>
      </c>
      <c r="G26" s="8">
        <v>252432</v>
      </c>
      <c r="H26" s="8">
        <v>271160</v>
      </c>
      <c r="I26" s="8">
        <v>270573</v>
      </c>
      <c r="J26" s="8">
        <v>794165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794165</v>
      </c>
      <c r="X26" s="8">
        <v>870258</v>
      </c>
      <c r="Y26" s="8">
        <v>-76093</v>
      </c>
      <c r="Z26" s="2">
        <v>-8.74</v>
      </c>
      <c r="AA26" s="6">
        <v>3576125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747550</v>
      </c>
      <c r="F28" s="8">
        <v>747550</v>
      </c>
      <c r="G28" s="8">
        <v>0</v>
      </c>
      <c r="H28" s="8">
        <v>0</v>
      </c>
      <c r="I28" s="8">
        <v>256385</v>
      </c>
      <c r="J28" s="8">
        <v>256385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256385</v>
      </c>
      <c r="X28" s="8">
        <v>219938</v>
      </c>
      <c r="Y28" s="8">
        <v>36447</v>
      </c>
      <c r="Z28" s="2">
        <v>16.57</v>
      </c>
      <c r="AA28" s="6">
        <v>747550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123912</v>
      </c>
      <c r="F29" s="8">
        <v>123912</v>
      </c>
      <c r="G29" s="8">
        <v>0</v>
      </c>
      <c r="H29" s="8">
        <v>0</v>
      </c>
      <c r="I29" s="8">
        <v>18299</v>
      </c>
      <c r="J29" s="8">
        <v>18299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18299</v>
      </c>
      <c r="X29" s="8">
        <v>30978</v>
      </c>
      <c r="Y29" s="8">
        <v>-12679</v>
      </c>
      <c r="Z29" s="2">
        <v>-40.93</v>
      </c>
      <c r="AA29" s="6">
        <v>123912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1564250</v>
      </c>
      <c r="F31" s="8">
        <v>1564250</v>
      </c>
      <c r="G31" s="8">
        <v>148319</v>
      </c>
      <c r="H31" s="8">
        <v>140439</v>
      </c>
      <c r="I31" s="8">
        <v>108540</v>
      </c>
      <c r="J31" s="8">
        <v>397298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397298</v>
      </c>
      <c r="X31" s="8">
        <v>297660</v>
      </c>
      <c r="Y31" s="8">
        <v>99638</v>
      </c>
      <c r="Z31" s="2">
        <v>33.47</v>
      </c>
      <c r="AA31" s="6">
        <v>1564250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145000</v>
      </c>
      <c r="F32" s="8">
        <v>145000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2500</v>
      </c>
      <c r="Y32" s="8">
        <v>-2500</v>
      </c>
      <c r="Z32" s="2">
        <v>-100</v>
      </c>
      <c r="AA32" s="6">
        <v>145000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11914775</v>
      </c>
      <c r="F34" s="8">
        <v>11914775</v>
      </c>
      <c r="G34" s="8">
        <v>1135184</v>
      </c>
      <c r="H34" s="8">
        <v>1100463</v>
      </c>
      <c r="I34" s="8">
        <v>788557</v>
      </c>
      <c r="J34" s="8">
        <v>3024204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3024204</v>
      </c>
      <c r="X34" s="8">
        <v>3019519</v>
      </c>
      <c r="Y34" s="8">
        <v>4685</v>
      </c>
      <c r="Z34" s="2">
        <v>0.16</v>
      </c>
      <c r="AA34" s="6">
        <v>11914775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57410819</v>
      </c>
      <c r="F36" s="39">
        <f t="shared" si="1"/>
        <v>57410819</v>
      </c>
      <c r="G36" s="39">
        <f t="shared" si="1"/>
        <v>4439748</v>
      </c>
      <c r="H36" s="39">
        <f t="shared" si="1"/>
        <v>4433930</v>
      </c>
      <c r="I36" s="39">
        <f t="shared" si="1"/>
        <v>4377272</v>
      </c>
      <c r="J36" s="39">
        <f t="shared" si="1"/>
        <v>13250950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13250950</v>
      </c>
      <c r="X36" s="39">
        <f t="shared" si="1"/>
        <v>13734442</v>
      </c>
      <c r="Y36" s="39">
        <f t="shared" si="1"/>
        <v>-483492</v>
      </c>
      <c r="Z36" s="40">
        <f>+IF(X36&lt;&gt;0,+(Y36/X36)*100,0)</f>
        <v>-3.5202886291266875</v>
      </c>
      <c r="AA36" s="37">
        <f>SUM(AA25:AA35)</f>
        <v>57410819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2274181</v>
      </c>
      <c r="F38" s="52">
        <f t="shared" si="2"/>
        <v>2274181</v>
      </c>
      <c r="G38" s="52">
        <f t="shared" si="2"/>
        <v>15706632</v>
      </c>
      <c r="H38" s="52">
        <f t="shared" si="2"/>
        <v>-4361437</v>
      </c>
      <c r="I38" s="52">
        <f t="shared" si="2"/>
        <v>-4246542</v>
      </c>
      <c r="J38" s="52">
        <f t="shared" si="2"/>
        <v>7098653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7098653</v>
      </c>
      <c r="X38" s="52">
        <f>IF(F22=F36,0,X22-X36)</f>
        <v>8968457</v>
      </c>
      <c r="Y38" s="52">
        <f t="shared" si="2"/>
        <v>-1869804</v>
      </c>
      <c r="Z38" s="53">
        <f>+IF(X38&lt;&gt;0,+(Y38/X38)*100,0)</f>
        <v>-20.84866995515505</v>
      </c>
      <c r="AA38" s="50">
        <f>+AA22-AA36</f>
        <v>2274181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83333</v>
      </c>
      <c r="Y39" s="8">
        <v>-83333</v>
      </c>
      <c r="Z39" s="2">
        <v>-100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2274181</v>
      </c>
      <c r="F42" s="61">
        <f t="shared" si="3"/>
        <v>2274181</v>
      </c>
      <c r="G42" s="61">
        <f t="shared" si="3"/>
        <v>15706632</v>
      </c>
      <c r="H42" s="61">
        <f t="shared" si="3"/>
        <v>-4361437</v>
      </c>
      <c r="I42" s="61">
        <f t="shared" si="3"/>
        <v>-4246542</v>
      </c>
      <c r="J42" s="61">
        <f t="shared" si="3"/>
        <v>7098653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7098653</v>
      </c>
      <c r="X42" s="61">
        <f t="shared" si="3"/>
        <v>9051790</v>
      </c>
      <c r="Y42" s="61">
        <f t="shared" si="3"/>
        <v>-1953137</v>
      </c>
      <c r="Z42" s="62">
        <f>+IF(X42&lt;&gt;0,+(Y42/X42)*100,0)</f>
        <v>-21.577356522853492</v>
      </c>
      <c r="AA42" s="59">
        <f>SUM(AA38:AA41)</f>
        <v>2274181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2274181</v>
      </c>
      <c r="F44" s="69">
        <f t="shared" si="4"/>
        <v>2274181</v>
      </c>
      <c r="G44" s="69">
        <f t="shared" si="4"/>
        <v>15706632</v>
      </c>
      <c r="H44" s="69">
        <f t="shared" si="4"/>
        <v>-4361437</v>
      </c>
      <c r="I44" s="69">
        <f t="shared" si="4"/>
        <v>-4246542</v>
      </c>
      <c r="J44" s="69">
        <f t="shared" si="4"/>
        <v>7098653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7098653</v>
      </c>
      <c r="X44" s="69">
        <f t="shared" si="4"/>
        <v>9051790</v>
      </c>
      <c r="Y44" s="69">
        <f t="shared" si="4"/>
        <v>-1953137</v>
      </c>
      <c r="Z44" s="70">
        <f>+IF(X44&lt;&gt;0,+(Y44/X44)*100,0)</f>
        <v>-21.577356522853492</v>
      </c>
      <c r="AA44" s="67">
        <f>+AA42-AA43</f>
        <v>2274181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2274181</v>
      </c>
      <c r="F46" s="61">
        <f t="shared" si="5"/>
        <v>2274181</v>
      </c>
      <c r="G46" s="61">
        <f t="shared" si="5"/>
        <v>15706632</v>
      </c>
      <c r="H46" s="61">
        <f t="shared" si="5"/>
        <v>-4361437</v>
      </c>
      <c r="I46" s="61">
        <f t="shared" si="5"/>
        <v>-4246542</v>
      </c>
      <c r="J46" s="61">
        <f t="shared" si="5"/>
        <v>7098653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7098653</v>
      </c>
      <c r="X46" s="61">
        <f t="shared" si="5"/>
        <v>9051790</v>
      </c>
      <c r="Y46" s="61">
        <f t="shared" si="5"/>
        <v>-1953137</v>
      </c>
      <c r="Z46" s="62">
        <f>+IF(X46&lt;&gt;0,+(Y46/X46)*100,0)</f>
        <v>-21.577356522853492</v>
      </c>
      <c r="AA46" s="59">
        <f>SUM(AA44:AA45)</f>
        <v>2274181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2274181</v>
      </c>
      <c r="F48" s="77">
        <f t="shared" si="6"/>
        <v>2274181</v>
      </c>
      <c r="G48" s="77">
        <f t="shared" si="6"/>
        <v>15706632</v>
      </c>
      <c r="H48" s="78">
        <f t="shared" si="6"/>
        <v>-4361437</v>
      </c>
      <c r="I48" s="78">
        <f t="shared" si="6"/>
        <v>-4246542</v>
      </c>
      <c r="J48" s="78">
        <f t="shared" si="6"/>
        <v>7098653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7098653</v>
      </c>
      <c r="X48" s="78">
        <f t="shared" si="6"/>
        <v>9051790</v>
      </c>
      <c r="Y48" s="78">
        <f t="shared" si="6"/>
        <v>-1953137</v>
      </c>
      <c r="Z48" s="79">
        <f>+IF(X48&lt;&gt;0,+(Y48/X48)*100,0)</f>
        <v>-21.577356522853492</v>
      </c>
      <c r="AA48" s="80">
        <f>SUM(AA46:AA47)</f>
        <v>2274181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368225172</v>
      </c>
      <c r="D5" s="6">
        <v>0</v>
      </c>
      <c r="E5" s="7">
        <v>397945837</v>
      </c>
      <c r="F5" s="8">
        <v>397945837</v>
      </c>
      <c r="G5" s="8">
        <v>178772734</v>
      </c>
      <c r="H5" s="8">
        <v>19738775</v>
      </c>
      <c r="I5" s="8">
        <v>19632741</v>
      </c>
      <c r="J5" s="8">
        <v>218144250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218144250</v>
      </c>
      <c r="X5" s="8">
        <v>221840000</v>
      </c>
      <c r="Y5" s="8">
        <v>-3695750</v>
      </c>
      <c r="Z5" s="2">
        <v>-1.67</v>
      </c>
      <c r="AA5" s="6">
        <v>397945837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528884697</v>
      </c>
      <c r="D7" s="6">
        <v>0</v>
      </c>
      <c r="E7" s="7">
        <v>608853019</v>
      </c>
      <c r="F7" s="8">
        <v>608853019</v>
      </c>
      <c r="G7" s="8">
        <v>46936879</v>
      </c>
      <c r="H7" s="8">
        <v>50823708</v>
      </c>
      <c r="I7" s="8">
        <v>39993707</v>
      </c>
      <c r="J7" s="8">
        <v>137754294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137754294</v>
      </c>
      <c r="X7" s="8">
        <v>183540000</v>
      </c>
      <c r="Y7" s="8">
        <v>-45785706</v>
      </c>
      <c r="Z7" s="2">
        <v>-24.95</v>
      </c>
      <c r="AA7" s="6">
        <v>608853019</v>
      </c>
    </row>
    <row r="8" spans="1:27" ht="13.5">
      <c r="A8" s="29" t="s">
        <v>35</v>
      </c>
      <c r="B8" s="28"/>
      <c r="C8" s="6">
        <v>197867362</v>
      </c>
      <c r="D8" s="6">
        <v>0</v>
      </c>
      <c r="E8" s="7">
        <v>239314763</v>
      </c>
      <c r="F8" s="8">
        <v>239314763</v>
      </c>
      <c r="G8" s="8">
        <v>14086267</v>
      </c>
      <c r="H8" s="8">
        <v>16055133</v>
      </c>
      <c r="I8" s="8">
        <v>15921831</v>
      </c>
      <c r="J8" s="8">
        <v>46063231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46063231</v>
      </c>
      <c r="X8" s="8">
        <v>45000000</v>
      </c>
      <c r="Y8" s="8">
        <v>1063231</v>
      </c>
      <c r="Z8" s="2">
        <v>2.36</v>
      </c>
      <c r="AA8" s="6">
        <v>239314763</v>
      </c>
    </row>
    <row r="9" spans="1:27" ht="13.5">
      <c r="A9" s="29" t="s">
        <v>36</v>
      </c>
      <c r="B9" s="28"/>
      <c r="C9" s="6">
        <v>63600733</v>
      </c>
      <c r="D9" s="6">
        <v>0</v>
      </c>
      <c r="E9" s="7">
        <v>67186734</v>
      </c>
      <c r="F9" s="8">
        <v>67186734</v>
      </c>
      <c r="G9" s="8">
        <v>5630273</v>
      </c>
      <c r="H9" s="8">
        <v>6296215</v>
      </c>
      <c r="I9" s="8">
        <v>5616257</v>
      </c>
      <c r="J9" s="8">
        <v>17542745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17542745</v>
      </c>
      <c r="X9" s="8">
        <v>16796751</v>
      </c>
      <c r="Y9" s="8">
        <v>745994</v>
      </c>
      <c r="Z9" s="2">
        <v>4.44</v>
      </c>
      <c r="AA9" s="6">
        <v>67186734</v>
      </c>
    </row>
    <row r="10" spans="1:27" ht="13.5">
      <c r="A10" s="29" t="s">
        <v>37</v>
      </c>
      <c r="B10" s="28"/>
      <c r="C10" s="6">
        <v>44695360</v>
      </c>
      <c r="D10" s="6">
        <v>0</v>
      </c>
      <c r="E10" s="7">
        <v>46840676</v>
      </c>
      <c r="F10" s="30">
        <v>46840676</v>
      </c>
      <c r="G10" s="30">
        <v>3955586</v>
      </c>
      <c r="H10" s="30">
        <v>4028742</v>
      </c>
      <c r="I10" s="30">
        <v>3929438</v>
      </c>
      <c r="J10" s="30">
        <v>11913766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11913766</v>
      </c>
      <c r="X10" s="30">
        <v>11710251</v>
      </c>
      <c r="Y10" s="30">
        <v>203515</v>
      </c>
      <c r="Z10" s="31">
        <v>1.74</v>
      </c>
      <c r="AA10" s="32">
        <v>46840676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17795472</v>
      </c>
      <c r="D12" s="6">
        <v>0</v>
      </c>
      <c r="E12" s="7">
        <v>17606040</v>
      </c>
      <c r="F12" s="8">
        <v>17606040</v>
      </c>
      <c r="G12" s="8">
        <v>1220478</v>
      </c>
      <c r="H12" s="8">
        <v>1200744</v>
      </c>
      <c r="I12" s="8">
        <v>1317876</v>
      </c>
      <c r="J12" s="8">
        <v>3739098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3739098</v>
      </c>
      <c r="X12" s="8">
        <v>1930000</v>
      </c>
      <c r="Y12" s="8">
        <v>1809098</v>
      </c>
      <c r="Z12" s="2">
        <v>93.74</v>
      </c>
      <c r="AA12" s="6">
        <v>17606040</v>
      </c>
    </row>
    <row r="13" spans="1:27" ht="13.5">
      <c r="A13" s="27" t="s">
        <v>40</v>
      </c>
      <c r="B13" s="33"/>
      <c r="C13" s="6">
        <v>21412753</v>
      </c>
      <c r="D13" s="6">
        <v>0</v>
      </c>
      <c r="E13" s="7">
        <v>12000000</v>
      </c>
      <c r="F13" s="8">
        <v>12000000</v>
      </c>
      <c r="G13" s="8">
        <v>-4314565</v>
      </c>
      <c r="H13" s="8">
        <v>659522</v>
      </c>
      <c r="I13" s="8">
        <v>1383659</v>
      </c>
      <c r="J13" s="8">
        <v>-2271384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-2271384</v>
      </c>
      <c r="X13" s="8">
        <v>1650000</v>
      </c>
      <c r="Y13" s="8">
        <v>-3921384</v>
      </c>
      <c r="Z13" s="2">
        <v>-237.66</v>
      </c>
      <c r="AA13" s="6">
        <v>12000000</v>
      </c>
    </row>
    <row r="14" spans="1:27" ht="13.5">
      <c r="A14" s="27" t="s">
        <v>41</v>
      </c>
      <c r="B14" s="33"/>
      <c r="C14" s="6">
        <v>56744324</v>
      </c>
      <c r="D14" s="6">
        <v>0</v>
      </c>
      <c r="E14" s="7">
        <v>45000000</v>
      </c>
      <c r="F14" s="8">
        <v>45000000</v>
      </c>
      <c r="G14" s="8">
        <v>5329228</v>
      </c>
      <c r="H14" s="8">
        <v>5511966</v>
      </c>
      <c r="I14" s="8">
        <v>6850864</v>
      </c>
      <c r="J14" s="8">
        <v>17692058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17692058</v>
      </c>
      <c r="X14" s="8">
        <v>7650000</v>
      </c>
      <c r="Y14" s="8">
        <v>10042058</v>
      </c>
      <c r="Z14" s="2">
        <v>131.27</v>
      </c>
      <c r="AA14" s="6">
        <v>45000000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11553669</v>
      </c>
      <c r="D16" s="6">
        <v>0</v>
      </c>
      <c r="E16" s="7">
        <v>7635300</v>
      </c>
      <c r="F16" s="8">
        <v>7635300</v>
      </c>
      <c r="G16" s="8">
        <v>315623</v>
      </c>
      <c r="H16" s="8">
        <v>231327</v>
      </c>
      <c r="I16" s="8">
        <v>232957</v>
      </c>
      <c r="J16" s="8">
        <v>779907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779907</v>
      </c>
      <c r="X16" s="8">
        <v>1908750</v>
      </c>
      <c r="Y16" s="8">
        <v>-1128843</v>
      </c>
      <c r="Z16" s="2">
        <v>-59.14</v>
      </c>
      <c r="AA16" s="6">
        <v>7635300</v>
      </c>
    </row>
    <row r="17" spans="1:27" ht="13.5">
      <c r="A17" s="27" t="s">
        <v>44</v>
      </c>
      <c r="B17" s="33"/>
      <c r="C17" s="6">
        <v>2708265</v>
      </c>
      <c r="D17" s="6">
        <v>0</v>
      </c>
      <c r="E17" s="7">
        <v>2672000</v>
      </c>
      <c r="F17" s="8">
        <v>2672000</v>
      </c>
      <c r="G17" s="8">
        <v>194239</v>
      </c>
      <c r="H17" s="8">
        <v>241464</v>
      </c>
      <c r="I17" s="8">
        <v>239511</v>
      </c>
      <c r="J17" s="8">
        <v>675214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675214</v>
      </c>
      <c r="X17" s="8">
        <v>150000</v>
      </c>
      <c r="Y17" s="8">
        <v>525214</v>
      </c>
      <c r="Z17" s="2">
        <v>350.14</v>
      </c>
      <c r="AA17" s="6">
        <v>2672000</v>
      </c>
    </row>
    <row r="18" spans="1:27" ht="13.5">
      <c r="A18" s="29" t="s">
        <v>45</v>
      </c>
      <c r="B18" s="28"/>
      <c r="C18" s="6">
        <v>4339326</v>
      </c>
      <c r="D18" s="6">
        <v>0</v>
      </c>
      <c r="E18" s="7">
        <v>4900000</v>
      </c>
      <c r="F18" s="8">
        <v>4900000</v>
      </c>
      <c r="G18" s="8">
        <v>870058</v>
      </c>
      <c r="H18" s="8">
        <v>518926</v>
      </c>
      <c r="I18" s="8">
        <v>150443</v>
      </c>
      <c r="J18" s="8">
        <v>1539427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1539427</v>
      </c>
      <c r="X18" s="8">
        <v>1200000</v>
      </c>
      <c r="Y18" s="8">
        <v>339427</v>
      </c>
      <c r="Z18" s="2">
        <v>28.29</v>
      </c>
      <c r="AA18" s="6">
        <v>4900000</v>
      </c>
    </row>
    <row r="19" spans="1:27" ht="13.5">
      <c r="A19" s="27" t="s">
        <v>46</v>
      </c>
      <c r="B19" s="33"/>
      <c r="C19" s="6">
        <v>166600914</v>
      </c>
      <c r="D19" s="6">
        <v>0</v>
      </c>
      <c r="E19" s="7">
        <v>164709767</v>
      </c>
      <c r="F19" s="8">
        <v>164709767</v>
      </c>
      <c r="G19" s="8">
        <v>53915168</v>
      </c>
      <c r="H19" s="8">
        <v>444167</v>
      </c>
      <c r="I19" s="8">
        <v>312000</v>
      </c>
      <c r="J19" s="8">
        <v>54671335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54671335</v>
      </c>
      <c r="X19" s="8">
        <v>51000000</v>
      </c>
      <c r="Y19" s="8">
        <v>3671335</v>
      </c>
      <c r="Z19" s="2">
        <v>7.2</v>
      </c>
      <c r="AA19" s="6">
        <v>164709767</v>
      </c>
    </row>
    <row r="20" spans="1:27" ht="13.5">
      <c r="A20" s="27" t="s">
        <v>47</v>
      </c>
      <c r="B20" s="33"/>
      <c r="C20" s="6">
        <v>36945397</v>
      </c>
      <c r="D20" s="6">
        <v>0</v>
      </c>
      <c r="E20" s="7">
        <v>33745339</v>
      </c>
      <c r="F20" s="30">
        <v>33745339</v>
      </c>
      <c r="G20" s="30">
        <v>-9714065</v>
      </c>
      <c r="H20" s="30">
        <v>15385599</v>
      </c>
      <c r="I20" s="30">
        <v>5008228</v>
      </c>
      <c r="J20" s="30">
        <v>10679762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10679762</v>
      </c>
      <c r="X20" s="30">
        <v>1790000</v>
      </c>
      <c r="Y20" s="30">
        <v>8889762</v>
      </c>
      <c r="Z20" s="31">
        <v>496.63</v>
      </c>
      <c r="AA20" s="32">
        <v>33745339</v>
      </c>
    </row>
    <row r="21" spans="1:27" ht="13.5">
      <c r="A21" s="27" t="s">
        <v>48</v>
      </c>
      <c r="B21" s="33"/>
      <c r="C21" s="6">
        <v>275336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1521648780</v>
      </c>
      <c r="D22" s="37">
        <f>SUM(D5:D21)</f>
        <v>0</v>
      </c>
      <c r="E22" s="38">
        <f t="shared" si="0"/>
        <v>1648409475</v>
      </c>
      <c r="F22" s="39">
        <f t="shared" si="0"/>
        <v>1648409475</v>
      </c>
      <c r="G22" s="39">
        <f t="shared" si="0"/>
        <v>297197903</v>
      </c>
      <c r="H22" s="39">
        <f t="shared" si="0"/>
        <v>121136288</v>
      </c>
      <c r="I22" s="39">
        <f t="shared" si="0"/>
        <v>100589512</v>
      </c>
      <c r="J22" s="39">
        <f t="shared" si="0"/>
        <v>518923703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518923703</v>
      </c>
      <c r="X22" s="39">
        <f t="shared" si="0"/>
        <v>546165752</v>
      </c>
      <c r="Y22" s="39">
        <f t="shared" si="0"/>
        <v>-27242049</v>
      </c>
      <c r="Z22" s="40">
        <f>+IF(X22&lt;&gt;0,+(Y22/X22)*100,0)</f>
        <v>-4.987872070015844</v>
      </c>
      <c r="AA22" s="37">
        <f>SUM(AA5:AA21)</f>
        <v>1648409475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475582900</v>
      </c>
      <c r="D25" s="6">
        <v>0</v>
      </c>
      <c r="E25" s="7">
        <v>547623567</v>
      </c>
      <c r="F25" s="8">
        <v>547623567</v>
      </c>
      <c r="G25" s="8">
        <v>39399187</v>
      </c>
      <c r="H25" s="8">
        <v>40580235</v>
      </c>
      <c r="I25" s="8">
        <v>38283774</v>
      </c>
      <c r="J25" s="8">
        <v>118263196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118263196</v>
      </c>
      <c r="X25" s="8">
        <v>120000000</v>
      </c>
      <c r="Y25" s="8">
        <v>-1736804</v>
      </c>
      <c r="Z25" s="2">
        <v>-1.45</v>
      </c>
      <c r="AA25" s="6">
        <v>547623567</v>
      </c>
    </row>
    <row r="26" spans="1:27" ht="13.5">
      <c r="A26" s="29" t="s">
        <v>52</v>
      </c>
      <c r="B26" s="28"/>
      <c r="C26" s="6">
        <v>18459181</v>
      </c>
      <c r="D26" s="6">
        <v>0</v>
      </c>
      <c r="E26" s="7">
        <v>19967560</v>
      </c>
      <c r="F26" s="8">
        <v>19967560</v>
      </c>
      <c r="G26" s="8">
        <v>1567966</v>
      </c>
      <c r="H26" s="8">
        <v>1567966</v>
      </c>
      <c r="I26" s="8">
        <v>1567966</v>
      </c>
      <c r="J26" s="8">
        <v>4703898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4703898</v>
      </c>
      <c r="X26" s="8">
        <v>4992000</v>
      </c>
      <c r="Y26" s="8">
        <v>-288102</v>
      </c>
      <c r="Z26" s="2">
        <v>-5.77</v>
      </c>
      <c r="AA26" s="6">
        <v>19967560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145000000</v>
      </c>
      <c r="F27" s="8">
        <v>145000000</v>
      </c>
      <c r="G27" s="8">
        <v>0</v>
      </c>
      <c r="H27" s="8">
        <v>145000000</v>
      </c>
      <c r="I27" s="8">
        <v>0</v>
      </c>
      <c r="J27" s="8">
        <v>145000000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145000000</v>
      </c>
      <c r="X27" s="8">
        <v>145000000</v>
      </c>
      <c r="Y27" s="8">
        <v>0</v>
      </c>
      <c r="Z27" s="2">
        <v>0</v>
      </c>
      <c r="AA27" s="6">
        <v>145000000</v>
      </c>
    </row>
    <row r="28" spans="1:27" ht="13.5">
      <c r="A28" s="29" t="s">
        <v>54</v>
      </c>
      <c r="B28" s="28"/>
      <c r="C28" s="6">
        <v>41988288</v>
      </c>
      <c r="D28" s="6">
        <v>0</v>
      </c>
      <c r="E28" s="7">
        <v>52550000</v>
      </c>
      <c r="F28" s="8">
        <v>52550000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4379167</v>
      </c>
      <c r="Y28" s="8">
        <v>-4379167</v>
      </c>
      <c r="Z28" s="2">
        <v>-100</v>
      </c>
      <c r="AA28" s="6">
        <v>52550000</v>
      </c>
    </row>
    <row r="29" spans="1:27" ht="13.5">
      <c r="A29" s="29" t="s">
        <v>55</v>
      </c>
      <c r="B29" s="28"/>
      <c r="C29" s="6">
        <v>28056346</v>
      </c>
      <c r="D29" s="6">
        <v>0</v>
      </c>
      <c r="E29" s="7">
        <v>36559194</v>
      </c>
      <c r="F29" s="8">
        <v>36559194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36559194</v>
      </c>
    </row>
    <row r="30" spans="1:27" ht="13.5">
      <c r="A30" s="29" t="s">
        <v>56</v>
      </c>
      <c r="B30" s="28"/>
      <c r="C30" s="6">
        <v>381004927</v>
      </c>
      <c r="D30" s="6">
        <v>0</v>
      </c>
      <c r="E30" s="7">
        <v>422000000</v>
      </c>
      <c r="F30" s="8">
        <v>422000000</v>
      </c>
      <c r="G30" s="8">
        <v>101917</v>
      </c>
      <c r="H30" s="8">
        <v>46529109</v>
      </c>
      <c r="I30" s="8">
        <v>41559964</v>
      </c>
      <c r="J30" s="8">
        <v>88190990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88190990</v>
      </c>
      <c r="X30" s="8">
        <v>127000000</v>
      </c>
      <c r="Y30" s="8">
        <v>-38809010</v>
      </c>
      <c r="Z30" s="2">
        <v>-30.56</v>
      </c>
      <c r="AA30" s="6">
        <v>422000000</v>
      </c>
    </row>
    <row r="31" spans="1:27" ht="13.5">
      <c r="A31" s="29" t="s">
        <v>57</v>
      </c>
      <c r="B31" s="28"/>
      <c r="C31" s="6">
        <v>64276115</v>
      </c>
      <c r="D31" s="6">
        <v>0</v>
      </c>
      <c r="E31" s="7">
        <v>87135457</v>
      </c>
      <c r="F31" s="8">
        <v>87135457</v>
      </c>
      <c r="G31" s="8">
        <v>3343471</v>
      </c>
      <c r="H31" s="8">
        <v>6962414</v>
      </c>
      <c r="I31" s="8">
        <v>6550157</v>
      </c>
      <c r="J31" s="8">
        <v>16856042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16856042</v>
      </c>
      <c r="X31" s="8">
        <v>15780000</v>
      </c>
      <c r="Y31" s="8">
        <v>1076042</v>
      </c>
      <c r="Z31" s="2">
        <v>6.82</v>
      </c>
      <c r="AA31" s="6">
        <v>87135457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19564339</v>
      </c>
      <c r="D33" s="6">
        <v>0</v>
      </c>
      <c r="E33" s="7">
        <v>54750000</v>
      </c>
      <c r="F33" s="8">
        <v>54750000</v>
      </c>
      <c r="G33" s="8">
        <v>1300000</v>
      </c>
      <c r="H33" s="8">
        <v>200000</v>
      </c>
      <c r="I33" s="8">
        <v>1450000</v>
      </c>
      <c r="J33" s="8">
        <v>2950000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2950000</v>
      </c>
      <c r="X33" s="8">
        <v>7890000</v>
      </c>
      <c r="Y33" s="8">
        <v>-4940000</v>
      </c>
      <c r="Z33" s="2">
        <v>-62.61</v>
      </c>
      <c r="AA33" s="6">
        <v>54750000</v>
      </c>
    </row>
    <row r="34" spans="1:27" ht="13.5">
      <c r="A34" s="29" t="s">
        <v>60</v>
      </c>
      <c r="B34" s="28"/>
      <c r="C34" s="6">
        <v>375464629</v>
      </c>
      <c r="D34" s="6">
        <v>0</v>
      </c>
      <c r="E34" s="7">
        <v>266997725</v>
      </c>
      <c r="F34" s="8">
        <v>266997725</v>
      </c>
      <c r="G34" s="8">
        <v>16004244</v>
      </c>
      <c r="H34" s="8">
        <v>23876137</v>
      </c>
      <c r="I34" s="8">
        <v>31895732</v>
      </c>
      <c r="J34" s="8">
        <v>71776113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71776113</v>
      </c>
      <c r="X34" s="8">
        <v>32000000</v>
      </c>
      <c r="Y34" s="8">
        <v>39776113</v>
      </c>
      <c r="Z34" s="2">
        <v>124.3</v>
      </c>
      <c r="AA34" s="6">
        <v>266997725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1404396725</v>
      </c>
      <c r="D36" s="37">
        <f>SUM(D25:D35)</f>
        <v>0</v>
      </c>
      <c r="E36" s="38">
        <f t="shared" si="1"/>
        <v>1632583503</v>
      </c>
      <c r="F36" s="39">
        <f t="shared" si="1"/>
        <v>1632583503</v>
      </c>
      <c r="G36" s="39">
        <f t="shared" si="1"/>
        <v>61716785</v>
      </c>
      <c r="H36" s="39">
        <f t="shared" si="1"/>
        <v>264715861</v>
      </c>
      <c r="I36" s="39">
        <f t="shared" si="1"/>
        <v>121307593</v>
      </c>
      <c r="J36" s="39">
        <f t="shared" si="1"/>
        <v>447740239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447740239</v>
      </c>
      <c r="X36" s="39">
        <f t="shared" si="1"/>
        <v>457041167</v>
      </c>
      <c r="Y36" s="39">
        <f t="shared" si="1"/>
        <v>-9300928</v>
      </c>
      <c r="Z36" s="40">
        <f>+IF(X36&lt;&gt;0,+(Y36/X36)*100,0)</f>
        <v>-2.0350306868527666</v>
      </c>
      <c r="AA36" s="37">
        <f>SUM(AA25:AA35)</f>
        <v>1632583503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117252055</v>
      </c>
      <c r="D38" s="50">
        <f>+D22-D36</f>
        <v>0</v>
      </c>
      <c r="E38" s="51">
        <f t="shared" si="2"/>
        <v>15825972</v>
      </c>
      <c r="F38" s="52">
        <f t="shared" si="2"/>
        <v>15825972</v>
      </c>
      <c r="G38" s="52">
        <f t="shared" si="2"/>
        <v>235481118</v>
      </c>
      <c r="H38" s="52">
        <f t="shared" si="2"/>
        <v>-143579573</v>
      </c>
      <c r="I38" s="52">
        <f t="shared" si="2"/>
        <v>-20718081</v>
      </c>
      <c r="J38" s="52">
        <f t="shared" si="2"/>
        <v>71183464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71183464</v>
      </c>
      <c r="X38" s="52">
        <f>IF(F22=F36,0,X22-X36)</f>
        <v>89124585</v>
      </c>
      <c r="Y38" s="52">
        <f t="shared" si="2"/>
        <v>-17941121</v>
      </c>
      <c r="Z38" s="53">
        <f>+IF(X38&lt;&gt;0,+(Y38/X38)*100,0)</f>
        <v>-20.130383776822075</v>
      </c>
      <c r="AA38" s="50">
        <f>+AA22-AA36</f>
        <v>15825972</v>
      </c>
    </row>
    <row r="39" spans="1:27" ht="13.5">
      <c r="A39" s="27" t="s">
        <v>64</v>
      </c>
      <c r="B39" s="33"/>
      <c r="C39" s="6">
        <v>140152984</v>
      </c>
      <c r="D39" s="6">
        <v>0</v>
      </c>
      <c r="E39" s="7">
        <v>88927233</v>
      </c>
      <c r="F39" s="8">
        <v>88927233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16250000</v>
      </c>
      <c r="Y39" s="8">
        <v>-16250000</v>
      </c>
      <c r="Z39" s="2">
        <v>-100</v>
      </c>
      <c r="AA39" s="6">
        <v>88927233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-720724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256684315</v>
      </c>
      <c r="D42" s="59">
        <f>SUM(D38:D41)</f>
        <v>0</v>
      </c>
      <c r="E42" s="60">
        <f t="shared" si="3"/>
        <v>104753205</v>
      </c>
      <c r="F42" s="61">
        <f t="shared" si="3"/>
        <v>104753205</v>
      </c>
      <c r="G42" s="61">
        <f t="shared" si="3"/>
        <v>235481118</v>
      </c>
      <c r="H42" s="61">
        <f t="shared" si="3"/>
        <v>-143579573</v>
      </c>
      <c r="I42" s="61">
        <f t="shared" si="3"/>
        <v>-20718081</v>
      </c>
      <c r="J42" s="61">
        <f t="shared" si="3"/>
        <v>71183464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71183464</v>
      </c>
      <c r="X42" s="61">
        <f t="shared" si="3"/>
        <v>105374585</v>
      </c>
      <c r="Y42" s="61">
        <f t="shared" si="3"/>
        <v>-34191121</v>
      </c>
      <c r="Z42" s="62">
        <f>+IF(X42&lt;&gt;0,+(Y42/X42)*100,0)</f>
        <v>-32.447217704344936</v>
      </c>
      <c r="AA42" s="59">
        <f>SUM(AA38:AA41)</f>
        <v>104753205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256684315</v>
      </c>
      <c r="D44" s="67">
        <f>+D42-D43</f>
        <v>0</v>
      </c>
      <c r="E44" s="68">
        <f t="shared" si="4"/>
        <v>104753205</v>
      </c>
      <c r="F44" s="69">
        <f t="shared" si="4"/>
        <v>104753205</v>
      </c>
      <c r="G44" s="69">
        <f t="shared" si="4"/>
        <v>235481118</v>
      </c>
      <c r="H44" s="69">
        <f t="shared" si="4"/>
        <v>-143579573</v>
      </c>
      <c r="I44" s="69">
        <f t="shared" si="4"/>
        <v>-20718081</v>
      </c>
      <c r="J44" s="69">
        <f t="shared" si="4"/>
        <v>71183464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71183464</v>
      </c>
      <c r="X44" s="69">
        <f t="shared" si="4"/>
        <v>105374585</v>
      </c>
      <c r="Y44" s="69">
        <f t="shared" si="4"/>
        <v>-34191121</v>
      </c>
      <c r="Z44" s="70">
        <f>+IF(X44&lt;&gt;0,+(Y44/X44)*100,0)</f>
        <v>-32.447217704344936</v>
      </c>
      <c r="AA44" s="67">
        <f>+AA42-AA43</f>
        <v>104753205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256684315</v>
      </c>
      <c r="D46" s="59">
        <f>SUM(D44:D45)</f>
        <v>0</v>
      </c>
      <c r="E46" s="60">
        <f t="shared" si="5"/>
        <v>104753205</v>
      </c>
      <c r="F46" s="61">
        <f t="shared" si="5"/>
        <v>104753205</v>
      </c>
      <c r="G46" s="61">
        <f t="shared" si="5"/>
        <v>235481118</v>
      </c>
      <c r="H46" s="61">
        <f t="shared" si="5"/>
        <v>-143579573</v>
      </c>
      <c r="I46" s="61">
        <f t="shared" si="5"/>
        <v>-20718081</v>
      </c>
      <c r="J46" s="61">
        <f t="shared" si="5"/>
        <v>71183464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71183464</v>
      </c>
      <c r="X46" s="61">
        <f t="shared" si="5"/>
        <v>105374585</v>
      </c>
      <c r="Y46" s="61">
        <f t="shared" si="5"/>
        <v>-34191121</v>
      </c>
      <c r="Z46" s="62">
        <f>+IF(X46&lt;&gt;0,+(Y46/X46)*100,0)</f>
        <v>-32.447217704344936</v>
      </c>
      <c r="AA46" s="59">
        <f>SUM(AA44:AA45)</f>
        <v>104753205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256684315</v>
      </c>
      <c r="D48" s="75">
        <f>SUM(D46:D47)</f>
        <v>0</v>
      </c>
      <c r="E48" s="76">
        <f t="shared" si="6"/>
        <v>104753205</v>
      </c>
      <c r="F48" s="77">
        <f t="shared" si="6"/>
        <v>104753205</v>
      </c>
      <c r="G48" s="77">
        <f t="shared" si="6"/>
        <v>235481118</v>
      </c>
      <c r="H48" s="78">
        <f t="shared" si="6"/>
        <v>-143579573</v>
      </c>
      <c r="I48" s="78">
        <f t="shared" si="6"/>
        <v>-20718081</v>
      </c>
      <c r="J48" s="78">
        <f t="shared" si="6"/>
        <v>71183464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71183464</v>
      </c>
      <c r="X48" s="78">
        <f t="shared" si="6"/>
        <v>105374585</v>
      </c>
      <c r="Y48" s="78">
        <f t="shared" si="6"/>
        <v>-34191121</v>
      </c>
      <c r="Z48" s="79">
        <f>+IF(X48&lt;&gt;0,+(Y48/X48)*100,0)</f>
        <v>-32.447217704344936</v>
      </c>
      <c r="AA48" s="80">
        <f>SUM(AA46:AA47)</f>
        <v>104753205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5060165</v>
      </c>
      <c r="D5" s="6">
        <v>0</v>
      </c>
      <c r="E5" s="7">
        <v>4500000</v>
      </c>
      <c r="F5" s="8">
        <v>4500000</v>
      </c>
      <c r="G5" s="8">
        <v>354365</v>
      </c>
      <c r="H5" s="8">
        <v>458416</v>
      </c>
      <c r="I5" s="8">
        <v>400582</v>
      </c>
      <c r="J5" s="8">
        <v>1213363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1213363</v>
      </c>
      <c r="X5" s="8">
        <v>1125000</v>
      </c>
      <c r="Y5" s="8">
        <v>88363</v>
      </c>
      <c r="Z5" s="2">
        <v>7.85</v>
      </c>
      <c r="AA5" s="6">
        <v>4500000</v>
      </c>
    </row>
    <row r="6" spans="1:27" ht="13.5">
      <c r="A6" s="27" t="s">
        <v>33</v>
      </c>
      <c r="B6" s="28"/>
      <c r="C6" s="6">
        <v>3320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16705436</v>
      </c>
      <c r="D7" s="6">
        <v>0</v>
      </c>
      <c r="E7" s="7">
        <v>20000000</v>
      </c>
      <c r="F7" s="8">
        <v>20000000</v>
      </c>
      <c r="G7" s="8">
        <v>2216927</v>
      </c>
      <c r="H7" s="8">
        <v>1670952</v>
      </c>
      <c r="I7" s="8">
        <v>1593801</v>
      </c>
      <c r="J7" s="8">
        <v>5481680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5481680</v>
      </c>
      <c r="X7" s="8">
        <v>5200000</v>
      </c>
      <c r="Y7" s="8">
        <v>281680</v>
      </c>
      <c r="Z7" s="2">
        <v>5.42</v>
      </c>
      <c r="AA7" s="6">
        <v>20000000</v>
      </c>
    </row>
    <row r="8" spans="1:27" ht="13.5">
      <c r="A8" s="29" t="s">
        <v>35</v>
      </c>
      <c r="B8" s="28"/>
      <c r="C8" s="6">
        <v>11337751</v>
      </c>
      <c r="D8" s="6">
        <v>0</v>
      </c>
      <c r="E8" s="7">
        <v>10000000</v>
      </c>
      <c r="F8" s="8">
        <v>10000000</v>
      </c>
      <c r="G8" s="8">
        <v>1033347</v>
      </c>
      <c r="H8" s="8">
        <v>935198</v>
      </c>
      <c r="I8" s="8">
        <v>953986</v>
      </c>
      <c r="J8" s="8">
        <v>2922531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2922531</v>
      </c>
      <c r="X8" s="8">
        <v>2470000</v>
      </c>
      <c r="Y8" s="8">
        <v>452531</v>
      </c>
      <c r="Z8" s="2">
        <v>18.32</v>
      </c>
      <c r="AA8" s="6">
        <v>10000000</v>
      </c>
    </row>
    <row r="9" spans="1:27" ht="13.5">
      <c r="A9" s="29" t="s">
        <v>36</v>
      </c>
      <c r="B9" s="28"/>
      <c r="C9" s="6">
        <v>2624706</v>
      </c>
      <c r="D9" s="6">
        <v>0</v>
      </c>
      <c r="E9" s="7">
        <v>2200000</v>
      </c>
      <c r="F9" s="8">
        <v>2200000</v>
      </c>
      <c r="G9" s="8">
        <v>164939</v>
      </c>
      <c r="H9" s="8">
        <v>227773</v>
      </c>
      <c r="I9" s="8">
        <v>193586</v>
      </c>
      <c r="J9" s="8">
        <v>586298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586298</v>
      </c>
      <c r="X9" s="8">
        <v>549000</v>
      </c>
      <c r="Y9" s="8">
        <v>37298</v>
      </c>
      <c r="Z9" s="2">
        <v>6.79</v>
      </c>
      <c r="AA9" s="6">
        <v>2200000</v>
      </c>
    </row>
    <row r="10" spans="1:27" ht="13.5">
      <c r="A10" s="29" t="s">
        <v>37</v>
      </c>
      <c r="B10" s="28"/>
      <c r="C10" s="6">
        <v>5269287</v>
      </c>
      <c r="D10" s="6">
        <v>0</v>
      </c>
      <c r="E10" s="7">
        <v>6000000</v>
      </c>
      <c r="F10" s="30">
        <v>6000000</v>
      </c>
      <c r="G10" s="30">
        <v>534367</v>
      </c>
      <c r="H10" s="30">
        <v>530860</v>
      </c>
      <c r="I10" s="30">
        <v>546126</v>
      </c>
      <c r="J10" s="30">
        <v>1611353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1611353</v>
      </c>
      <c r="X10" s="30">
        <v>1500000</v>
      </c>
      <c r="Y10" s="30">
        <v>111353</v>
      </c>
      <c r="Z10" s="31">
        <v>7.42</v>
      </c>
      <c r="AA10" s="32">
        <v>6000000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294450</v>
      </c>
      <c r="D12" s="6">
        <v>0</v>
      </c>
      <c r="E12" s="7">
        <v>240000</v>
      </c>
      <c r="F12" s="8">
        <v>240000</v>
      </c>
      <c r="G12" s="8">
        <v>6608</v>
      </c>
      <c r="H12" s="8">
        <v>7479</v>
      </c>
      <c r="I12" s="8">
        <v>24384</v>
      </c>
      <c r="J12" s="8">
        <v>38471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38471</v>
      </c>
      <c r="X12" s="8">
        <v>60000</v>
      </c>
      <c r="Y12" s="8">
        <v>-21529</v>
      </c>
      <c r="Z12" s="2">
        <v>-35.88</v>
      </c>
      <c r="AA12" s="6">
        <v>240000</v>
      </c>
    </row>
    <row r="13" spans="1:27" ht="13.5">
      <c r="A13" s="27" t="s">
        <v>40</v>
      </c>
      <c r="B13" s="33"/>
      <c r="C13" s="6">
        <v>273441</v>
      </c>
      <c r="D13" s="6">
        <v>0</v>
      </c>
      <c r="E13" s="7">
        <v>220000</v>
      </c>
      <c r="F13" s="8">
        <v>220000</v>
      </c>
      <c r="G13" s="8">
        <v>1602</v>
      </c>
      <c r="H13" s="8">
        <v>-1125</v>
      </c>
      <c r="I13" s="8">
        <v>0</v>
      </c>
      <c r="J13" s="8">
        <v>477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477</v>
      </c>
      <c r="X13" s="8">
        <v>55000</v>
      </c>
      <c r="Y13" s="8">
        <v>-54523</v>
      </c>
      <c r="Z13" s="2">
        <v>-99.13</v>
      </c>
      <c r="AA13" s="6">
        <v>220000</v>
      </c>
    </row>
    <row r="14" spans="1:27" ht="13.5">
      <c r="A14" s="27" t="s">
        <v>41</v>
      </c>
      <c r="B14" s="33"/>
      <c r="C14" s="6">
        <v>15006728</v>
      </c>
      <c r="D14" s="6">
        <v>0</v>
      </c>
      <c r="E14" s="7">
        <v>11962000</v>
      </c>
      <c r="F14" s="8">
        <v>11962000</v>
      </c>
      <c r="G14" s="8">
        <v>1388262</v>
      </c>
      <c r="H14" s="8">
        <v>1374215</v>
      </c>
      <c r="I14" s="8">
        <v>1393388</v>
      </c>
      <c r="J14" s="8">
        <v>4155865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4155865</v>
      </c>
      <c r="X14" s="8">
        <v>2989000</v>
      </c>
      <c r="Y14" s="8">
        <v>1166865</v>
      </c>
      <c r="Z14" s="2">
        <v>39.04</v>
      </c>
      <c r="AA14" s="6">
        <v>11962000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8210</v>
      </c>
      <c r="D16" s="6">
        <v>0</v>
      </c>
      <c r="E16" s="7">
        <v>16500</v>
      </c>
      <c r="F16" s="8">
        <v>16500</v>
      </c>
      <c r="G16" s="8">
        <v>1960</v>
      </c>
      <c r="H16" s="8">
        <v>-1960</v>
      </c>
      <c r="I16" s="8">
        <v>200</v>
      </c>
      <c r="J16" s="8">
        <v>200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200</v>
      </c>
      <c r="X16" s="8">
        <v>4500</v>
      </c>
      <c r="Y16" s="8">
        <v>-4300</v>
      </c>
      <c r="Z16" s="2">
        <v>-95.56</v>
      </c>
      <c r="AA16" s="6">
        <v>16500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60000</v>
      </c>
      <c r="F18" s="8">
        <v>60000</v>
      </c>
      <c r="G18" s="8">
        <v>5821</v>
      </c>
      <c r="H18" s="8">
        <v>5978</v>
      </c>
      <c r="I18" s="8">
        <v>6119</v>
      </c>
      <c r="J18" s="8">
        <v>17918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17918</v>
      </c>
      <c r="X18" s="8">
        <v>15000</v>
      </c>
      <c r="Y18" s="8">
        <v>2918</v>
      </c>
      <c r="Z18" s="2">
        <v>19.45</v>
      </c>
      <c r="AA18" s="6">
        <v>60000</v>
      </c>
    </row>
    <row r="19" spans="1:27" ht="13.5">
      <c r="A19" s="27" t="s">
        <v>46</v>
      </c>
      <c r="B19" s="33"/>
      <c r="C19" s="6">
        <v>48644518</v>
      </c>
      <c r="D19" s="6">
        <v>0</v>
      </c>
      <c r="E19" s="7">
        <v>55180000</v>
      </c>
      <c r="F19" s="8">
        <v>55180000</v>
      </c>
      <c r="G19" s="8">
        <v>20452000</v>
      </c>
      <c r="H19" s="8">
        <v>0</v>
      </c>
      <c r="I19" s="8">
        <v>0</v>
      </c>
      <c r="J19" s="8">
        <v>20452000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20452000</v>
      </c>
      <c r="X19" s="8">
        <v>18393000</v>
      </c>
      <c r="Y19" s="8">
        <v>2059000</v>
      </c>
      <c r="Z19" s="2">
        <v>11.19</v>
      </c>
      <c r="AA19" s="6">
        <v>55180000</v>
      </c>
    </row>
    <row r="20" spans="1:27" ht="13.5">
      <c r="A20" s="27" t="s">
        <v>47</v>
      </c>
      <c r="B20" s="33"/>
      <c r="C20" s="6">
        <v>2415773</v>
      </c>
      <c r="D20" s="6">
        <v>0</v>
      </c>
      <c r="E20" s="7">
        <v>141050</v>
      </c>
      <c r="F20" s="30">
        <v>141050</v>
      </c>
      <c r="G20" s="30">
        <v>13947</v>
      </c>
      <c r="H20" s="30">
        <v>43276</v>
      </c>
      <c r="I20" s="30">
        <v>1954</v>
      </c>
      <c r="J20" s="30">
        <v>59177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59177</v>
      </c>
      <c r="X20" s="30">
        <v>35250</v>
      </c>
      <c r="Y20" s="30">
        <v>23927</v>
      </c>
      <c r="Z20" s="31">
        <v>67.88</v>
      </c>
      <c r="AA20" s="32">
        <v>141050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107643785</v>
      </c>
      <c r="D22" s="37">
        <f>SUM(D5:D21)</f>
        <v>0</v>
      </c>
      <c r="E22" s="38">
        <f t="shared" si="0"/>
        <v>110519550</v>
      </c>
      <c r="F22" s="39">
        <f t="shared" si="0"/>
        <v>110519550</v>
      </c>
      <c r="G22" s="39">
        <f t="shared" si="0"/>
        <v>26174145</v>
      </c>
      <c r="H22" s="39">
        <f t="shared" si="0"/>
        <v>5251062</v>
      </c>
      <c r="I22" s="39">
        <f t="shared" si="0"/>
        <v>5114126</v>
      </c>
      <c r="J22" s="39">
        <f t="shared" si="0"/>
        <v>36539333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36539333</v>
      </c>
      <c r="X22" s="39">
        <f t="shared" si="0"/>
        <v>32395750</v>
      </c>
      <c r="Y22" s="39">
        <f t="shared" si="0"/>
        <v>4143583</v>
      </c>
      <c r="Z22" s="40">
        <f>+IF(X22&lt;&gt;0,+(Y22/X22)*100,0)</f>
        <v>12.790514187817848</v>
      </c>
      <c r="AA22" s="37">
        <f>SUM(AA5:AA21)</f>
        <v>110519550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36593725</v>
      </c>
      <c r="D25" s="6">
        <v>0</v>
      </c>
      <c r="E25" s="7">
        <v>43093004</v>
      </c>
      <c r="F25" s="8">
        <v>43093004</v>
      </c>
      <c r="G25" s="8">
        <v>3585986</v>
      </c>
      <c r="H25" s="8">
        <v>3370405</v>
      </c>
      <c r="I25" s="8">
        <v>3661855</v>
      </c>
      <c r="J25" s="8">
        <v>10618246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10618246</v>
      </c>
      <c r="X25" s="8">
        <v>10773000</v>
      </c>
      <c r="Y25" s="8">
        <v>-154754</v>
      </c>
      <c r="Z25" s="2">
        <v>-1.44</v>
      </c>
      <c r="AA25" s="6">
        <v>43093004</v>
      </c>
    </row>
    <row r="26" spans="1:27" ht="13.5">
      <c r="A26" s="29" t="s">
        <v>52</v>
      </c>
      <c r="B26" s="28"/>
      <c r="C26" s="6">
        <v>3247037</v>
      </c>
      <c r="D26" s="6">
        <v>0</v>
      </c>
      <c r="E26" s="7">
        <v>3313160</v>
      </c>
      <c r="F26" s="8">
        <v>3313160</v>
      </c>
      <c r="G26" s="8">
        <v>239884</v>
      </c>
      <c r="H26" s="8">
        <v>239884</v>
      </c>
      <c r="I26" s="8">
        <v>239884</v>
      </c>
      <c r="J26" s="8">
        <v>719652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719652</v>
      </c>
      <c r="X26" s="8">
        <v>828000</v>
      </c>
      <c r="Y26" s="8">
        <v>-108348</v>
      </c>
      <c r="Z26" s="2">
        <v>-13.09</v>
      </c>
      <c r="AA26" s="6">
        <v>3313160</v>
      </c>
    </row>
    <row r="27" spans="1:27" ht="13.5">
      <c r="A27" s="29" t="s">
        <v>53</v>
      </c>
      <c r="B27" s="28"/>
      <c r="C27" s="6">
        <v>26042653</v>
      </c>
      <c r="D27" s="6">
        <v>0</v>
      </c>
      <c r="E27" s="7">
        <v>7500000</v>
      </c>
      <c r="F27" s="8">
        <v>7500000</v>
      </c>
      <c r="G27" s="8">
        <v>316509</v>
      </c>
      <c r="H27" s="8">
        <v>183954</v>
      </c>
      <c r="I27" s="8">
        <v>7897</v>
      </c>
      <c r="J27" s="8">
        <v>508360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508360</v>
      </c>
      <c r="X27" s="8">
        <v>0</v>
      </c>
      <c r="Y27" s="8">
        <v>508360</v>
      </c>
      <c r="Z27" s="2">
        <v>0</v>
      </c>
      <c r="AA27" s="6">
        <v>7500000</v>
      </c>
    </row>
    <row r="28" spans="1:27" ht="13.5">
      <c r="A28" s="29" t="s">
        <v>54</v>
      </c>
      <c r="B28" s="28"/>
      <c r="C28" s="6">
        <v>16747545</v>
      </c>
      <c r="D28" s="6">
        <v>0</v>
      </c>
      <c r="E28" s="7">
        <v>500000</v>
      </c>
      <c r="F28" s="8">
        <v>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500000</v>
      </c>
    </row>
    <row r="29" spans="1:27" ht="13.5">
      <c r="A29" s="29" t="s">
        <v>55</v>
      </c>
      <c r="B29" s="28"/>
      <c r="C29" s="6">
        <v>1299978</v>
      </c>
      <c r="D29" s="6">
        <v>0</v>
      </c>
      <c r="E29" s="7">
        <v>100000</v>
      </c>
      <c r="F29" s="8">
        <v>100000</v>
      </c>
      <c r="G29" s="8">
        <v>7023</v>
      </c>
      <c r="H29" s="8">
        <v>6994</v>
      </c>
      <c r="I29" s="8">
        <v>0</v>
      </c>
      <c r="J29" s="8">
        <v>14017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14017</v>
      </c>
      <c r="X29" s="8">
        <v>24900</v>
      </c>
      <c r="Y29" s="8">
        <v>-10883</v>
      </c>
      <c r="Z29" s="2">
        <v>-43.71</v>
      </c>
      <c r="AA29" s="6">
        <v>100000</v>
      </c>
    </row>
    <row r="30" spans="1:27" ht="13.5">
      <c r="A30" s="29" t="s">
        <v>56</v>
      </c>
      <c r="B30" s="28"/>
      <c r="C30" s="6">
        <v>24469808</v>
      </c>
      <c r="D30" s="6">
        <v>0</v>
      </c>
      <c r="E30" s="7">
        <v>27000000</v>
      </c>
      <c r="F30" s="8">
        <v>27000000</v>
      </c>
      <c r="G30" s="8">
        <v>4702373</v>
      </c>
      <c r="H30" s="8">
        <v>519283</v>
      </c>
      <c r="I30" s="8">
        <v>390366</v>
      </c>
      <c r="J30" s="8">
        <v>5612022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5612022</v>
      </c>
      <c r="X30" s="8">
        <v>6750000</v>
      </c>
      <c r="Y30" s="8">
        <v>-1137978</v>
      </c>
      <c r="Z30" s="2">
        <v>-16.86</v>
      </c>
      <c r="AA30" s="6">
        <v>27000000</v>
      </c>
    </row>
    <row r="31" spans="1:27" ht="13.5">
      <c r="A31" s="29" t="s">
        <v>57</v>
      </c>
      <c r="B31" s="28"/>
      <c r="C31" s="6">
        <v>4533551</v>
      </c>
      <c r="D31" s="6">
        <v>0</v>
      </c>
      <c r="E31" s="7">
        <v>2685000</v>
      </c>
      <c r="F31" s="8">
        <v>2685000</v>
      </c>
      <c r="G31" s="8">
        <v>437028</v>
      </c>
      <c r="H31" s="8">
        <v>943887</v>
      </c>
      <c r="I31" s="8">
        <v>155998</v>
      </c>
      <c r="J31" s="8">
        <v>1536913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1536913</v>
      </c>
      <c r="X31" s="8">
        <v>671250</v>
      </c>
      <c r="Y31" s="8">
        <v>865663</v>
      </c>
      <c r="Z31" s="2">
        <v>128.96</v>
      </c>
      <c r="AA31" s="6">
        <v>2685000</v>
      </c>
    </row>
    <row r="32" spans="1:27" ht="13.5">
      <c r="A32" s="29" t="s">
        <v>58</v>
      </c>
      <c r="B32" s="28"/>
      <c r="C32" s="6">
        <v>1335884</v>
      </c>
      <c r="D32" s="6">
        <v>0</v>
      </c>
      <c r="E32" s="7">
        <v>6630000</v>
      </c>
      <c r="F32" s="8">
        <v>6630000</v>
      </c>
      <c r="G32" s="8">
        <v>2518462</v>
      </c>
      <c r="H32" s="8">
        <v>702005</v>
      </c>
      <c r="I32" s="8">
        <v>1361263</v>
      </c>
      <c r="J32" s="8">
        <v>4581730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4581730</v>
      </c>
      <c r="X32" s="8">
        <v>1657500</v>
      </c>
      <c r="Y32" s="8">
        <v>2924230</v>
      </c>
      <c r="Z32" s="2">
        <v>176.42</v>
      </c>
      <c r="AA32" s="6">
        <v>6630000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40845</v>
      </c>
      <c r="H33" s="8">
        <v>58612</v>
      </c>
      <c r="I33" s="8">
        <v>27925</v>
      </c>
      <c r="J33" s="8">
        <v>127382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127382</v>
      </c>
      <c r="X33" s="8">
        <v>0</v>
      </c>
      <c r="Y33" s="8">
        <v>127382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20791546</v>
      </c>
      <c r="D34" s="6">
        <v>0</v>
      </c>
      <c r="E34" s="7">
        <v>19635000</v>
      </c>
      <c r="F34" s="8">
        <v>19635000</v>
      </c>
      <c r="G34" s="8">
        <v>1653808</v>
      </c>
      <c r="H34" s="8">
        <v>1040121</v>
      </c>
      <c r="I34" s="8">
        <v>939342</v>
      </c>
      <c r="J34" s="8">
        <v>3633271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3633271</v>
      </c>
      <c r="X34" s="8">
        <v>4908750</v>
      </c>
      <c r="Y34" s="8">
        <v>-1275479</v>
      </c>
      <c r="Z34" s="2">
        <v>-25.98</v>
      </c>
      <c r="AA34" s="6">
        <v>19635000</v>
      </c>
    </row>
    <row r="35" spans="1:27" ht="13.5">
      <c r="A35" s="27" t="s">
        <v>61</v>
      </c>
      <c r="B35" s="33"/>
      <c r="C35" s="6">
        <v>413561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135475288</v>
      </c>
      <c r="D36" s="37">
        <f>SUM(D25:D35)</f>
        <v>0</v>
      </c>
      <c r="E36" s="38">
        <f t="shared" si="1"/>
        <v>110456164</v>
      </c>
      <c r="F36" s="39">
        <f t="shared" si="1"/>
        <v>110456164</v>
      </c>
      <c r="G36" s="39">
        <f t="shared" si="1"/>
        <v>13501918</v>
      </c>
      <c r="H36" s="39">
        <f t="shared" si="1"/>
        <v>7065145</v>
      </c>
      <c r="I36" s="39">
        <f t="shared" si="1"/>
        <v>6784530</v>
      </c>
      <c r="J36" s="39">
        <f t="shared" si="1"/>
        <v>27351593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27351593</v>
      </c>
      <c r="X36" s="39">
        <f t="shared" si="1"/>
        <v>25613400</v>
      </c>
      <c r="Y36" s="39">
        <f t="shared" si="1"/>
        <v>1738193</v>
      </c>
      <c r="Z36" s="40">
        <f>+IF(X36&lt;&gt;0,+(Y36/X36)*100,0)</f>
        <v>6.786264221071783</v>
      </c>
      <c r="AA36" s="37">
        <f>SUM(AA25:AA35)</f>
        <v>110456164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-27831503</v>
      </c>
      <c r="D38" s="50">
        <f>+D22-D36</f>
        <v>0</v>
      </c>
      <c r="E38" s="51">
        <f t="shared" si="2"/>
        <v>63386</v>
      </c>
      <c r="F38" s="52">
        <f t="shared" si="2"/>
        <v>63386</v>
      </c>
      <c r="G38" s="52">
        <f t="shared" si="2"/>
        <v>12672227</v>
      </c>
      <c r="H38" s="52">
        <f t="shared" si="2"/>
        <v>-1814083</v>
      </c>
      <c r="I38" s="52">
        <f t="shared" si="2"/>
        <v>-1670404</v>
      </c>
      <c r="J38" s="52">
        <f t="shared" si="2"/>
        <v>9187740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9187740</v>
      </c>
      <c r="X38" s="52">
        <f>IF(F22=F36,0,X22-X36)</f>
        <v>6782350</v>
      </c>
      <c r="Y38" s="52">
        <f t="shared" si="2"/>
        <v>2405390</v>
      </c>
      <c r="Z38" s="53">
        <f>+IF(X38&lt;&gt;0,+(Y38/X38)*100,0)</f>
        <v>35.465436021437995</v>
      </c>
      <c r="AA38" s="50">
        <f>+AA22-AA36</f>
        <v>63386</v>
      </c>
    </row>
    <row r="39" spans="1:27" ht="13.5">
      <c r="A39" s="27" t="s">
        <v>64</v>
      </c>
      <c r="B39" s="33"/>
      <c r="C39" s="6">
        <v>33295312</v>
      </c>
      <c r="D39" s="6">
        <v>0</v>
      </c>
      <c r="E39" s="7">
        <v>0</v>
      </c>
      <c r="F39" s="8">
        <v>0</v>
      </c>
      <c r="G39" s="8">
        <v>18000000</v>
      </c>
      <c r="H39" s="8">
        <v>0</v>
      </c>
      <c r="I39" s="8">
        <v>0</v>
      </c>
      <c r="J39" s="8">
        <v>18000000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18000000</v>
      </c>
      <c r="X39" s="8">
        <v>0</v>
      </c>
      <c r="Y39" s="8">
        <v>18000000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8671</v>
      </c>
      <c r="H41" s="55">
        <v>0</v>
      </c>
      <c r="I41" s="55">
        <v>0</v>
      </c>
      <c r="J41" s="8">
        <v>8671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8671</v>
      </c>
      <c r="X41" s="8">
        <v>0</v>
      </c>
      <c r="Y41" s="55">
        <v>8671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5463809</v>
      </c>
      <c r="D42" s="59">
        <f>SUM(D38:D41)</f>
        <v>0</v>
      </c>
      <c r="E42" s="60">
        <f t="shared" si="3"/>
        <v>63386</v>
      </c>
      <c r="F42" s="61">
        <f t="shared" si="3"/>
        <v>63386</v>
      </c>
      <c r="G42" s="61">
        <f t="shared" si="3"/>
        <v>30680898</v>
      </c>
      <c r="H42" s="61">
        <f t="shared" si="3"/>
        <v>-1814083</v>
      </c>
      <c r="I42" s="61">
        <f t="shared" si="3"/>
        <v>-1670404</v>
      </c>
      <c r="J42" s="61">
        <f t="shared" si="3"/>
        <v>27196411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27196411</v>
      </c>
      <c r="X42" s="61">
        <f t="shared" si="3"/>
        <v>6782350</v>
      </c>
      <c r="Y42" s="61">
        <f t="shared" si="3"/>
        <v>20414061</v>
      </c>
      <c r="Z42" s="62">
        <f>+IF(X42&lt;&gt;0,+(Y42/X42)*100,0)</f>
        <v>300.9880203764182</v>
      </c>
      <c r="AA42" s="59">
        <f>SUM(AA38:AA41)</f>
        <v>63386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5463809</v>
      </c>
      <c r="D44" s="67">
        <f>+D42-D43</f>
        <v>0</v>
      </c>
      <c r="E44" s="68">
        <f t="shared" si="4"/>
        <v>63386</v>
      </c>
      <c r="F44" s="69">
        <f t="shared" si="4"/>
        <v>63386</v>
      </c>
      <c r="G44" s="69">
        <f t="shared" si="4"/>
        <v>30680898</v>
      </c>
      <c r="H44" s="69">
        <f t="shared" si="4"/>
        <v>-1814083</v>
      </c>
      <c r="I44" s="69">
        <f t="shared" si="4"/>
        <v>-1670404</v>
      </c>
      <c r="J44" s="69">
        <f t="shared" si="4"/>
        <v>27196411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27196411</v>
      </c>
      <c r="X44" s="69">
        <f t="shared" si="4"/>
        <v>6782350</v>
      </c>
      <c r="Y44" s="69">
        <f t="shared" si="4"/>
        <v>20414061</v>
      </c>
      <c r="Z44" s="70">
        <f>+IF(X44&lt;&gt;0,+(Y44/X44)*100,0)</f>
        <v>300.9880203764182</v>
      </c>
      <c r="AA44" s="67">
        <f>+AA42-AA43</f>
        <v>63386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5463809</v>
      </c>
      <c r="D46" s="59">
        <f>SUM(D44:D45)</f>
        <v>0</v>
      </c>
      <c r="E46" s="60">
        <f t="shared" si="5"/>
        <v>63386</v>
      </c>
      <c r="F46" s="61">
        <f t="shared" si="5"/>
        <v>63386</v>
      </c>
      <c r="G46" s="61">
        <f t="shared" si="5"/>
        <v>30680898</v>
      </c>
      <c r="H46" s="61">
        <f t="shared" si="5"/>
        <v>-1814083</v>
      </c>
      <c r="I46" s="61">
        <f t="shared" si="5"/>
        <v>-1670404</v>
      </c>
      <c r="J46" s="61">
        <f t="shared" si="5"/>
        <v>27196411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27196411</v>
      </c>
      <c r="X46" s="61">
        <f t="shared" si="5"/>
        <v>6782350</v>
      </c>
      <c r="Y46" s="61">
        <f t="shared" si="5"/>
        <v>20414061</v>
      </c>
      <c r="Z46" s="62">
        <f>+IF(X46&lt;&gt;0,+(Y46/X46)*100,0)</f>
        <v>300.9880203764182</v>
      </c>
      <c r="AA46" s="59">
        <f>SUM(AA44:AA45)</f>
        <v>63386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5463809</v>
      </c>
      <c r="D48" s="75">
        <f>SUM(D46:D47)</f>
        <v>0</v>
      </c>
      <c r="E48" s="76">
        <f t="shared" si="6"/>
        <v>63386</v>
      </c>
      <c r="F48" s="77">
        <f t="shared" si="6"/>
        <v>63386</v>
      </c>
      <c r="G48" s="77">
        <f t="shared" si="6"/>
        <v>30680898</v>
      </c>
      <c r="H48" s="78">
        <f t="shared" si="6"/>
        <v>-1814083</v>
      </c>
      <c r="I48" s="78">
        <f t="shared" si="6"/>
        <v>-1670404</v>
      </c>
      <c r="J48" s="78">
        <f t="shared" si="6"/>
        <v>27196411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27196411</v>
      </c>
      <c r="X48" s="78">
        <f t="shared" si="6"/>
        <v>6782350</v>
      </c>
      <c r="Y48" s="78">
        <f t="shared" si="6"/>
        <v>20414061</v>
      </c>
      <c r="Z48" s="79">
        <f>+IF(X48&lt;&gt;0,+(Y48/X48)*100,0)</f>
        <v>300.9880203764182</v>
      </c>
      <c r="AA48" s="80">
        <f>SUM(AA46:AA47)</f>
        <v>63386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396607633</v>
      </c>
      <c r="F5" s="8">
        <v>396607633</v>
      </c>
      <c r="G5" s="8">
        <v>198850338</v>
      </c>
      <c r="H5" s="8">
        <v>17255317</v>
      </c>
      <c r="I5" s="8">
        <v>37806016</v>
      </c>
      <c r="J5" s="8">
        <v>253911671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253911671</v>
      </c>
      <c r="X5" s="8">
        <v>23099250</v>
      </c>
      <c r="Y5" s="8">
        <v>230812421</v>
      </c>
      <c r="Z5" s="2">
        <v>999.22</v>
      </c>
      <c r="AA5" s="6">
        <v>396607633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115694820</v>
      </c>
      <c r="F7" s="8">
        <v>115694820</v>
      </c>
      <c r="G7" s="8">
        <v>8760168</v>
      </c>
      <c r="H7" s="8">
        <v>8894289</v>
      </c>
      <c r="I7" s="8">
        <v>8884472</v>
      </c>
      <c r="J7" s="8">
        <v>26538929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26538929</v>
      </c>
      <c r="X7" s="8">
        <v>27173706</v>
      </c>
      <c r="Y7" s="8">
        <v>-634777</v>
      </c>
      <c r="Z7" s="2">
        <v>-2.34</v>
      </c>
      <c r="AA7" s="6">
        <v>115694820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51850612</v>
      </c>
      <c r="F8" s="8">
        <v>51850612</v>
      </c>
      <c r="G8" s="8">
        <v>3427948</v>
      </c>
      <c r="H8" s="8">
        <v>3905555</v>
      </c>
      <c r="I8" s="8">
        <v>3990368</v>
      </c>
      <c r="J8" s="8">
        <v>11323871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11323871</v>
      </c>
      <c r="X8" s="8">
        <v>10962654</v>
      </c>
      <c r="Y8" s="8">
        <v>361217</v>
      </c>
      <c r="Z8" s="2">
        <v>3.29</v>
      </c>
      <c r="AA8" s="6">
        <v>51850612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22340931</v>
      </c>
      <c r="F9" s="8">
        <v>22340931</v>
      </c>
      <c r="G9" s="8">
        <v>985431</v>
      </c>
      <c r="H9" s="8">
        <v>2710886</v>
      </c>
      <c r="I9" s="8">
        <v>6444777</v>
      </c>
      <c r="J9" s="8">
        <v>10141094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10141094</v>
      </c>
      <c r="X9" s="8">
        <v>3835233</v>
      </c>
      <c r="Y9" s="8">
        <v>6305861</v>
      </c>
      <c r="Z9" s="2">
        <v>164.42</v>
      </c>
      <c r="AA9" s="6">
        <v>22340931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14892614</v>
      </c>
      <c r="F10" s="30">
        <v>14892614</v>
      </c>
      <c r="G10" s="30">
        <v>1194603</v>
      </c>
      <c r="H10" s="30">
        <v>1373558</v>
      </c>
      <c r="I10" s="30">
        <v>1404427</v>
      </c>
      <c r="J10" s="30">
        <v>3972588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3972588</v>
      </c>
      <c r="X10" s="30">
        <v>3723153</v>
      </c>
      <c r="Y10" s="30">
        <v>249435</v>
      </c>
      <c r="Z10" s="31">
        <v>6.7</v>
      </c>
      <c r="AA10" s="32">
        <v>14892614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11750001</v>
      </c>
      <c r="Y11" s="8">
        <v>-11750001</v>
      </c>
      <c r="Z11" s="2">
        <v>-100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715336</v>
      </c>
      <c r="F12" s="8">
        <v>715336</v>
      </c>
      <c r="G12" s="8">
        <v>43955</v>
      </c>
      <c r="H12" s="8">
        <v>38500</v>
      </c>
      <c r="I12" s="8">
        <v>34383</v>
      </c>
      <c r="J12" s="8">
        <v>116838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116838</v>
      </c>
      <c r="X12" s="8">
        <v>178833</v>
      </c>
      <c r="Y12" s="8">
        <v>-61995</v>
      </c>
      <c r="Z12" s="2">
        <v>-34.67</v>
      </c>
      <c r="AA12" s="6">
        <v>715336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500000</v>
      </c>
      <c r="F13" s="8">
        <v>500000</v>
      </c>
      <c r="G13" s="8">
        <v>165208</v>
      </c>
      <c r="H13" s="8">
        <v>37620</v>
      </c>
      <c r="I13" s="8">
        <v>19039</v>
      </c>
      <c r="J13" s="8">
        <v>221867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221867</v>
      </c>
      <c r="X13" s="8">
        <v>125001</v>
      </c>
      <c r="Y13" s="8">
        <v>96866</v>
      </c>
      <c r="Z13" s="2">
        <v>77.49</v>
      </c>
      <c r="AA13" s="6">
        <v>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314374</v>
      </c>
      <c r="F16" s="8">
        <v>314374</v>
      </c>
      <c r="G16" s="8">
        <v>162817</v>
      </c>
      <c r="H16" s="8">
        <v>5494</v>
      </c>
      <c r="I16" s="8">
        <v>222</v>
      </c>
      <c r="J16" s="8">
        <v>168533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168533</v>
      </c>
      <c r="X16" s="8">
        <v>78594</v>
      </c>
      <c r="Y16" s="8">
        <v>89939</v>
      </c>
      <c r="Z16" s="2">
        <v>114.43</v>
      </c>
      <c r="AA16" s="6">
        <v>314374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872436</v>
      </c>
      <c r="F17" s="8">
        <v>872436</v>
      </c>
      <c r="G17" s="8">
        <v>97204</v>
      </c>
      <c r="H17" s="8">
        <v>2991</v>
      </c>
      <c r="I17" s="8">
        <v>2467</v>
      </c>
      <c r="J17" s="8">
        <v>102662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102662</v>
      </c>
      <c r="X17" s="8">
        <v>218109</v>
      </c>
      <c r="Y17" s="8">
        <v>-115447</v>
      </c>
      <c r="Z17" s="2">
        <v>-52.93</v>
      </c>
      <c r="AA17" s="6">
        <v>872436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2919084</v>
      </c>
      <c r="F18" s="8">
        <v>2919084</v>
      </c>
      <c r="G18" s="8">
        <v>218740</v>
      </c>
      <c r="H18" s="8">
        <v>33505</v>
      </c>
      <c r="I18" s="8">
        <v>23172</v>
      </c>
      <c r="J18" s="8">
        <v>275417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275417</v>
      </c>
      <c r="X18" s="8">
        <v>729771</v>
      </c>
      <c r="Y18" s="8">
        <v>-454354</v>
      </c>
      <c r="Z18" s="2">
        <v>-62.26</v>
      </c>
      <c r="AA18" s="6">
        <v>2919084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25569000</v>
      </c>
      <c r="F19" s="8">
        <v>25569000</v>
      </c>
      <c r="G19" s="8">
        <v>8726000</v>
      </c>
      <c r="H19" s="8">
        <v>643798</v>
      </c>
      <c r="I19" s="8">
        <v>0</v>
      </c>
      <c r="J19" s="8">
        <v>9369798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9369798</v>
      </c>
      <c r="X19" s="8">
        <v>11352000</v>
      </c>
      <c r="Y19" s="8">
        <v>-1982202</v>
      </c>
      <c r="Z19" s="2">
        <v>-17.46</v>
      </c>
      <c r="AA19" s="6">
        <v>25569000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2431925</v>
      </c>
      <c r="F20" s="30">
        <v>2431925</v>
      </c>
      <c r="G20" s="30">
        <v>220183</v>
      </c>
      <c r="H20" s="30">
        <v>121643</v>
      </c>
      <c r="I20" s="30">
        <v>336042</v>
      </c>
      <c r="J20" s="30">
        <v>677868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677868</v>
      </c>
      <c r="X20" s="30">
        <v>607980</v>
      </c>
      <c r="Y20" s="30">
        <v>69888</v>
      </c>
      <c r="Z20" s="31">
        <v>11.5</v>
      </c>
      <c r="AA20" s="32">
        <v>2431925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634708765</v>
      </c>
      <c r="F22" s="39">
        <f t="shared" si="0"/>
        <v>634708765</v>
      </c>
      <c r="G22" s="39">
        <f t="shared" si="0"/>
        <v>222852595</v>
      </c>
      <c r="H22" s="39">
        <f t="shared" si="0"/>
        <v>35023156</v>
      </c>
      <c r="I22" s="39">
        <f t="shared" si="0"/>
        <v>58945385</v>
      </c>
      <c r="J22" s="39">
        <f t="shared" si="0"/>
        <v>316821136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316821136</v>
      </c>
      <c r="X22" s="39">
        <f t="shared" si="0"/>
        <v>93834285</v>
      </c>
      <c r="Y22" s="39">
        <f t="shared" si="0"/>
        <v>222986851</v>
      </c>
      <c r="Z22" s="40">
        <f>+IF(X22&lt;&gt;0,+(Y22/X22)*100,0)</f>
        <v>237.63899410540614</v>
      </c>
      <c r="AA22" s="37">
        <f>SUM(AA5:AA21)</f>
        <v>634708765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110755314</v>
      </c>
      <c r="F25" s="8">
        <v>110755314</v>
      </c>
      <c r="G25" s="8">
        <v>10448950</v>
      </c>
      <c r="H25" s="8">
        <v>6443163</v>
      </c>
      <c r="I25" s="8">
        <v>7737180</v>
      </c>
      <c r="J25" s="8">
        <v>24629293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24629293</v>
      </c>
      <c r="X25" s="8">
        <v>20042760</v>
      </c>
      <c r="Y25" s="8">
        <v>4586533</v>
      </c>
      <c r="Z25" s="2">
        <v>22.88</v>
      </c>
      <c r="AA25" s="6">
        <v>110755314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2890272</v>
      </c>
      <c r="F26" s="8">
        <v>2890272</v>
      </c>
      <c r="G26" s="8">
        <v>221339</v>
      </c>
      <c r="H26" s="8">
        <v>221416</v>
      </c>
      <c r="I26" s="8">
        <v>221377</v>
      </c>
      <c r="J26" s="8">
        <v>664132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664132</v>
      </c>
      <c r="X26" s="8">
        <v>722568</v>
      </c>
      <c r="Y26" s="8">
        <v>-58436</v>
      </c>
      <c r="Z26" s="2">
        <v>-8.09</v>
      </c>
      <c r="AA26" s="6">
        <v>2890272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6848594</v>
      </c>
      <c r="F27" s="8">
        <v>6848594</v>
      </c>
      <c r="G27" s="8">
        <v>1012917</v>
      </c>
      <c r="H27" s="8">
        <v>0</v>
      </c>
      <c r="I27" s="8">
        <v>2025834</v>
      </c>
      <c r="J27" s="8">
        <v>3038751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3038751</v>
      </c>
      <c r="X27" s="8">
        <v>1712148</v>
      </c>
      <c r="Y27" s="8">
        <v>1326603</v>
      </c>
      <c r="Z27" s="2">
        <v>77.48</v>
      </c>
      <c r="AA27" s="6">
        <v>6848594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53820123</v>
      </c>
      <c r="F28" s="8">
        <v>53820123</v>
      </c>
      <c r="G28" s="8">
        <v>4569891</v>
      </c>
      <c r="H28" s="8">
        <v>0</v>
      </c>
      <c r="I28" s="8">
        <v>9139782</v>
      </c>
      <c r="J28" s="8">
        <v>13709673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13709673</v>
      </c>
      <c r="X28" s="8">
        <v>5053617</v>
      </c>
      <c r="Y28" s="8">
        <v>8656056</v>
      </c>
      <c r="Z28" s="2">
        <v>171.28</v>
      </c>
      <c r="AA28" s="6">
        <v>53820123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3773618</v>
      </c>
      <c r="F29" s="8">
        <v>3773618</v>
      </c>
      <c r="G29" s="8">
        <v>17188</v>
      </c>
      <c r="H29" s="8">
        <v>0</v>
      </c>
      <c r="I29" s="8">
        <v>34377</v>
      </c>
      <c r="J29" s="8">
        <v>51565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51565</v>
      </c>
      <c r="X29" s="8">
        <v>943404</v>
      </c>
      <c r="Y29" s="8">
        <v>-891839</v>
      </c>
      <c r="Z29" s="2">
        <v>-94.53</v>
      </c>
      <c r="AA29" s="6">
        <v>3773618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111220611</v>
      </c>
      <c r="F30" s="8">
        <v>111220611</v>
      </c>
      <c r="G30" s="8">
        <v>12644406</v>
      </c>
      <c r="H30" s="8">
        <v>10742658</v>
      </c>
      <c r="I30" s="8">
        <v>6622352</v>
      </c>
      <c r="J30" s="8">
        <v>30009416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30009416</v>
      </c>
      <c r="X30" s="8">
        <v>22305153</v>
      </c>
      <c r="Y30" s="8">
        <v>7704263</v>
      </c>
      <c r="Z30" s="2">
        <v>34.54</v>
      </c>
      <c r="AA30" s="6">
        <v>111220611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2309174</v>
      </c>
      <c r="H31" s="8">
        <v>1582088</v>
      </c>
      <c r="I31" s="8">
        <v>1038801</v>
      </c>
      <c r="J31" s="8">
        <v>4930063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4930063</v>
      </c>
      <c r="X31" s="8">
        <v>0</v>
      </c>
      <c r="Y31" s="8">
        <v>4930063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6662327</v>
      </c>
      <c r="F32" s="8">
        <v>6662327</v>
      </c>
      <c r="G32" s="8">
        <v>391319</v>
      </c>
      <c r="H32" s="8">
        <v>616229</v>
      </c>
      <c r="I32" s="8">
        <v>758958</v>
      </c>
      <c r="J32" s="8">
        <v>1766506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1766506</v>
      </c>
      <c r="X32" s="8">
        <v>1665582</v>
      </c>
      <c r="Y32" s="8">
        <v>100924</v>
      </c>
      <c r="Z32" s="2">
        <v>6.06</v>
      </c>
      <c r="AA32" s="6">
        <v>6662327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95861</v>
      </c>
      <c r="H33" s="8">
        <v>157018</v>
      </c>
      <c r="I33" s="8">
        <v>544743</v>
      </c>
      <c r="J33" s="8">
        <v>797622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797622</v>
      </c>
      <c r="X33" s="8">
        <v>0</v>
      </c>
      <c r="Y33" s="8">
        <v>797622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71323738</v>
      </c>
      <c r="F34" s="8">
        <v>71323738</v>
      </c>
      <c r="G34" s="8">
        <v>2901282</v>
      </c>
      <c r="H34" s="8">
        <v>2759466</v>
      </c>
      <c r="I34" s="8">
        <v>3319750</v>
      </c>
      <c r="J34" s="8">
        <v>8980498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8980498</v>
      </c>
      <c r="X34" s="8">
        <v>13922808</v>
      </c>
      <c r="Y34" s="8">
        <v>-4942310</v>
      </c>
      <c r="Z34" s="2">
        <v>-35.5</v>
      </c>
      <c r="AA34" s="6">
        <v>71323738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367294597</v>
      </c>
      <c r="F36" s="39">
        <f t="shared" si="1"/>
        <v>367294597</v>
      </c>
      <c r="G36" s="39">
        <f t="shared" si="1"/>
        <v>34612327</v>
      </c>
      <c r="H36" s="39">
        <f t="shared" si="1"/>
        <v>22522038</v>
      </c>
      <c r="I36" s="39">
        <f t="shared" si="1"/>
        <v>31443154</v>
      </c>
      <c r="J36" s="39">
        <f t="shared" si="1"/>
        <v>88577519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88577519</v>
      </c>
      <c r="X36" s="39">
        <f t="shared" si="1"/>
        <v>66368040</v>
      </c>
      <c r="Y36" s="39">
        <f t="shared" si="1"/>
        <v>22209479</v>
      </c>
      <c r="Z36" s="40">
        <f>+IF(X36&lt;&gt;0,+(Y36/X36)*100,0)</f>
        <v>33.464117668685105</v>
      </c>
      <c r="AA36" s="37">
        <f>SUM(AA25:AA35)</f>
        <v>367294597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267414168</v>
      </c>
      <c r="F38" s="52">
        <f t="shared" si="2"/>
        <v>267414168</v>
      </c>
      <c r="G38" s="52">
        <f t="shared" si="2"/>
        <v>188240268</v>
      </c>
      <c r="H38" s="52">
        <f t="shared" si="2"/>
        <v>12501118</v>
      </c>
      <c r="I38" s="52">
        <f t="shared" si="2"/>
        <v>27502231</v>
      </c>
      <c r="J38" s="52">
        <f t="shared" si="2"/>
        <v>228243617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228243617</v>
      </c>
      <c r="X38" s="52">
        <f>IF(F22=F36,0,X22-X36)</f>
        <v>27466245</v>
      </c>
      <c r="Y38" s="52">
        <f t="shared" si="2"/>
        <v>200777372</v>
      </c>
      <c r="Z38" s="53">
        <f>+IF(X38&lt;&gt;0,+(Y38/X38)*100,0)</f>
        <v>730.9967998901925</v>
      </c>
      <c r="AA38" s="50">
        <f>+AA22-AA36</f>
        <v>267414168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20438000</v>
      </c>
      <c r="F39" s="8">
        <v>20438000</v>
      </c>
      <c r="G39" s="8">
        <v>1978283</v>
      </c>
      <c r="H39" s="8">
        <v>1937183</v>
      </c>
      <c r="I39" s="8">
        <v>865622</v>
      </c>
      <c r="J39" s="8">
        <v>4781088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4781088</v>
      </c>
      <c r="X39" s="8">
        <v>4359501</v>
      </c>
      <c r="Y39" s="8">
        <v>421587</v>
      </c>
      <c r="Z39" s="2">
        <v>9.67</v>
      </c>
      <c r="AA39" s="6">
        <v>20438000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11124999</v>
      </c>
      <c r="Y40" s="30">
        <v>-11124999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64500000</v>
      </c>
      <c r="F41" s="8">
        <v>64500000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64500000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352352168</v>
      </c>
      <c r="F42" s="61">
        <f t="shared" si="3"/>
        <v>352352168</v>
      </c>
      <c r="G42" s="61">
        <f t="shared" si="3"/>
        <v>190218551</v>
      </c>
      <c r="H42" s="61">
        <f t="shared" si="3"/>
        <v>14438301</v>
      </c>
      <c r="I42" s="61">
        <f t="shared" si="3"/>
        <v>28367853</v>
      </c>
      <c r="J42" s="61">
        <f t="shared" si="3"/>
        <v>233024705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233024705</v>
      </c>
      <c r="X42" s="61">
        <f t="shared" si="3"/>
        <v>42950745</v>
      </c>
      <c r="Y42" s="61">
        <f t="shared" si="3"/>
        <v>190073960</v>
      </c>
      <c r="Z42" s="62">
        <f>+IF(X42&lt;&gt;0,+(Y42/X42)*100,0)</f>
        <v>442.539378536973</v>
      </c>
      <c r="AA42" s="59">
        <f>SUM(AA38:AA41)</f>
        <v>352352168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352352168</v>
      </c>
      <c r="F44" s="69">
        <f t="shared" si="4"/>
        <v>352352168</v>
      </c>
      <c r="G44" s="69">
        <f t="shared" si="4"/>
        <v>190218551</v>
      </c>
      <c r="H44" s="69">
        <f t="shared" si="4"/>
        <v>14438301</v>
      </c>
      <c r="I44" s="69">
        <f t="shared" si="4"/>
        <v>28367853</v>
      </c>
      <c r="J44" s="69">
        <f t="shared" si="4"/>
        <v>233024705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233024705</v>
      </c>
      <c r="X44" s="69">
        <f t="shared" si="4"/>
        <v>42950745</v>
      </c>
      <c r="Y44" s="69">
        <f t="shared" si="4"/>
        <v>190073960</v>
      </c>
      <c r="Z44" s="70">
        <f>+IF(X44&lt;&gt;0,+(Y44/X44)*100,0)</f>
        <v>442.539378536973</v>
      </c>
      <c r="AA44" s="67">
        <f>+AA42-AA43</f>
        <v>352352168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352352168</v>
      </c>
      <c r="F46" s="61">
        <f t="shared" si="5"/>
        <v>352352168</v>
      </c>
      <c r="G46" s="61">
        <f t="shared" si="5"/>
        <v>190218551</v>
      </c>
      <c r="H46" s="61">
        <f t="shared" si="5"/>
        <v>14438301</v>
      </c>
      <c r="I46" s="61">
        <f t="shared" si="5"/>
        <v>28367853</v>
      </c>
      <c r="J46" s="61">
        <f t="shared" si="5"/>
        <v>233024705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233024705</v>
      </c>
      <c r="X46" s="61">
        <f t="shared" si="5"/>
        <v>42950745</v>
      </c>
      <c r="Y46" s="61">
        <f t="shared" si="5"/>
        <v>190073960</v>
      </c>
      <c r="Z46" s="62">
        <f>+IF(X46&lt;&gt;0,+(Y46/X46)*100,0)</f>
        <v>442.539378536973</v>
      </c>
      <c r="AA46" s="59">
        <f>SUM(AA44:AA45)</f>
        <v>352352168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352352168</v>
      </c>
      <c r="F48" s="77">
        <f t="shared" si="6"/>
        <v>352352168</v>
      </c>
      <c r="G48" s="77">
        <f t="shared" si="6"/>
        <v>190218551</v>
      </c>
      <c r="H48" s="78">
        <f t="shared" si="6"/>
        <v>14438301</v>
      </c>
      <c r="I48" s="78">
        <f t="shared" si="6"/>
        <v>28367853</v>
      </c>
      <c r="J48" s="78">
        <f t="shared" si="6"/>
        <v>233024705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233024705</v>
      </c>
      <c r="X48" s="78">
        <f t="shared" si="6"/>
        <v>42950745</v>
      </c>
      <c r="Y48" s="78">
        <f t="shared" si="6"/>
        <v>190073960</v>
      </c>
      <c r="Z48" s="79">
        <f>+IF(X48&lt;&gt;0,+(Y48/X48)*100,0)</f>
        <v>442.539378536973</v>
      </c>
      <c r="AA48" s="80">
        <f>SUM(AA46:AA47)</f>
        <v>352352168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3856807</v>
      </c>
      <c r="D5" s="6">
        <v>0</v>
      </c>
      <c r="E5" s="7">
        <v>4897564</v>
      </c>
      <c r="F5" s="8">
        <v>4897564</v>
      </c>
      <c r="G5" s="8">
        <v>346598</v>
      </c>
      <c r="H5" s="8">
        <v>346598</v>
      </c>
      <c r="I5" s="8">
        <v>311123</v>
      </c>
      <c r="J5" s="8">
        <v>1004319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1004319</v>
      </c>
      <c r="X5" s="8">
        <v>1224390</v>
      </c>
      <c r="Y5" s="8">
        <v>-220071</v>
      </c>
      <c r="Z5" s="2">
        <v>-17.97</v>
      </c>
      <c r="AA5" s="6">
        <v>4897564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1000000</v>
      </c>
      <c r="F6" s="8">
        <v>1000000</v>
      </c>
      <c r="G6" s="8">
        <v>96155</v>
      </c>
      <c r="H6" s="8">
        <v>91719</v>
      </c>
      <c r="I6" s="8">
        <v>-124778</v>
      </c>
      <c r="J6" s="8">
        <v>63096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63096</v>
      </c>
      <c r="X6" s="8">
        <v>249999</v>
      </c>
      <c r="Y6" s="8">
        <v>-186903</v>
      </c>
      <c r="Z6" s="2">
        <v>-74.76</v>
      </c>
      <c r="AA6" s="6">
        <v>1000000</v>
      </c>
    </row>
    <row r="7" spans="1:27" ht="13.5">
      <c r="A7" s="29" t="s">
        <v>34</v>
      </c>
      <c r="B7" s="28"/>
      <c r="C7" s="6">
        <v>13273478</v>
      </c>
      <c r="D7" s="6">
        <v>0</v>
      </c>
      <c r="E7" s="7">
        <v>15181372</v>
      </c>
      <c r="F7" s="8">
        <v>15181372</v>
      </c>
      <c r="G7" s="8">
        <v>1497760</v>
      </c>
      <c r="H7" s="8">
        <v>686</v>
      </c>
      <c r="I7" s="8">
        <v>1181267</v>
      </c>
      <c r="J7" s="8">
        <v>2679713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2679713</v>
      </c>
      <c r="X7" s="8">
        <v>3795342</v>
      </c>
      <c r="Y7" s="8">
        <v>-1115629</v>
      </c>
      <c r="Z7" s="2">
        <v>-29.39</v>
      </c>
      <c r="AA7" s="6">
        <v>15181372</v>
      </c>
    </row>
    <row r="8" spans="1:27" ht="13.5">
      <c r="A8" s="29" t="s">
        <v>35</v>
      </c>
      <c r="B8" s="28"/>
      <c r="C8" s="6">
        <v>2184400</v>
      </c>
      <c r="D8" s="6">
        <v>0</v>
      </c>
      <c r="E8" s="7">
        <v>6296065</v>
      </c>
      <c r="F8" s="8">
        <v>6296065</v>
      </c>
      <c r="G8" s="8">
        <v>481764</v>
      </c>
      <c r="H8" s="8">
        <v>435737</v>
      </c>
      <c r="I8" s="8">
        <v>174832</v>
      </c>
      <c r="J8" s="8">
        <v>1092333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1092333</v>
      </c>
      <c r="X8" s="8">
        <v>1574016</v>
      </c>
      <c r="Y8" s="8">
        <v>-481683</v>
      </c>
      <c r="Z8" s="2">
        <v>-30.6</v>
      </c>
      <c r="AA8" s="6">
        <v>6296065</v>
      </c>
    </row>
    <row r="9" spans="1:27" ht="13.5">
      <c r="A9" s="29" t="s">
        <v>36</v>
      </c>
      <c r="B9" s="28"/>
      <c r="C9" s="6">
        <v>2121110</v>
      </c>
      <c r="D9" s="6">
        <v>0</v>
      </c>
      <c r="E9" s="7">
        <v>4226683</v>
      </c>
      <c r="F9" s="8">
        <v>4226683</v>
      </c>
      <c r="G9" s="8">
        <v>324557</v>
      </c>
      <c r="H9" s="8">
        <v>325360</v>
      </c>
      <c r="I9" s="8">
        <v>328076</v>
      </c>
      <c r="J9" s="8">
        <v>977993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977993</v>
      </c>
      <c r="X9" s="8">
        <v>1056672</v>
      </c>
      <c r="Y9" s="8">
        <v>-78679</v>
      </c>
      <c r="Z9" s="2">
        <v>-7.45</v>
      </c>
      <c r="AA9" s="6">
        <v>4226683</v>
      </c>
    </row>
    <row r="10" spans="1:27" ht="13.5">
      <c r="A10" s="29" t="s">
        <v>37</v>
      </c>
      <c r="B10" s="28"/>
      <c r="C10" s="6">
        <v>3360313</v>
      </c>
      <c r="D10" s="6">
        <v>0</v>
      </c>
      <c r="E10" s="7">
        <v>3751236</v>
      </c>
      <c r="F10" s="30">
        <v>3751236</v>
      </c>
      <c r="G10" s="30">
        <v>309945</v>
      </c>
      <c r="H10" s="30">
        <v>309395</v>
      </c>
      <c r="I10" s="30">
        <v>321255</v>
      </c>
      <c r="J10" s="30">
        <v>940595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940595</v>
      </c>
      <c r="X10" s="30">
        <v>937809</v>
      </c>
      <c r="Y10" s="30">
        <v>2786</v>
      </c>
      <c r="Z10" s="31">
        <v>0.3</v>
      </c>
      <c r="AA10" s="32">
        <v>3751236</v>
      </c>
    </row>
    <row r="11" spans="1:27" ht="13.5">
      <c r="A11" s="29" t="s">
        <v>38</v>
      </c>
      <c r="B11" s="33"/>
      <c r="C11" s="6">
        <v>18478</v>
      </c>
      <c r="D11" s="6">
        <v>0</v>
      </c>
      <c r="E11" s="7">
        <v>0</v>
      </c>
      <c r="F11" s="8">
        <v>0</v>
      </c>
      <c r="G11" s="8">
        <v>2150</v>
      </c>
      <c r="H11" s="8">
        <v>1609</v>
      </c>
      <c r="I11" s="8">
        <v>5367</v>
      </c>
      <c r="J11" s="8">
        <v>9126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9126</v>
      </c>
      <c r="X11" s="8">
        <v>0</v>
      </c>
      <c r="Y11" s="8">
        <v>9126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52995</v>
      </c>
      <c r="D12" s="6">
        <v>0</v>
      </c>
      <c r="E12" s="7">
        <v>60000</v>
      </c>
      <c r="F12" s="8">
        <v>60000</v>
      </c>
      <c r="G12" s="8">
        <v>1885</v>
      </c>
      <c r="H12" s="8">
        <v>1249</v>
      </c>
      <c r="I12" s="8">
        <v>3749</v>
      </c>
      <c r="J12" s="8">
        <v>6883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6883</v>
      </c>
      <c r="X12" s="8">
        <v>11250</v>
      </c>
      <c r="Y12" s="8">
        <v>-4367</v>
      </c>
      <c r="Z12" s="2">
        <v>-38.82</v>
      </c>
      <c r="AA12" s="6">
        <v>60000</v>
      </c>
    </row>
    <row r="13" spans="1:27" ht="13.5">
      <c r="A13" s="27" t="s">
        <v>40</v>
      </c>
      <c r="B13" s="33"/>
      <c r="C13" s="6">
        <v>240183</v>
      </c>
      <c r="D13" s="6">
        <v>0</v>
      </c>
      <c r="E13" s="7">
        <v>1003500</v>
      </c>
      <c r="F13" s="8">
        <v>1003500</v>
      </c>
      <c r="G13" s="8">
        <v>0</v>
      </c>
      <c r="H13" s="8">
        <v>12073</v>
      </c>
      <c r="I13" s="8">
        <v>7965</v>
      </c>
      <c r="J13" s="8">
        <v>20038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20038</v>
      </c>
      <c r="X13" s="8">
        <v>250875</v>
      </c>
      <c r="Y13" s="8">
        <v>-230837</v>
      </c>
      <c r="Z13" s="2">
        <v>-92.01</v>
      </c>
      <c r="AA13" s="6">
        <v>1003500</v>
      </c>
    </row>
    <row r="14" spans="1:27" ht="13.5">
      <c r="A14" s="27" t="s">
        <v>41</v>
      </c>
      <c r="B14" s="33"/>
      <c r="C14" s="6">
        <v>5199344</v>
      </c>
      <c r="D14" s="6">
        <v>0</v>
      </c>
      <c r="E14" s="7">
        <v>6490000</v>
      </c>
      <c r="F14" s="8">
        <v>6490000</v>
      </c>
      <c r="G14" s="8">
        <v>397063</v>
      </c>
      <c r="H14" s="8">
        <v>377075</v>
      </c>
      <c r="I14" s="8">
        <v>-2822</v>
      </c>
      <c r="J14" s="8">
        <v>771316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771316</v>
      </c>
      <c r="X14" s="8">
        <v>1622499</v>
      </c>
      <c r="Y14" s="8">
        <v>-851183</v>
      </c>
      <c r="Z14" s="2">
        <v>-52.46</v>
      </c>
      <c r="AA14" s="6">
        <v>6490000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202461</v>
      </c>
      <c r="D16" s="6">
        <v>0</v>
      </c>
      <c r="E16" s="7">
        <v>1012500</v>
      </c>
      <c r="F16" s="8">
        <v>1012500</v>
      </c>
      <c r="G16" s="8">
        <v>5750</v>
      </c>
      <c r="H16" s="8">
        <v>25382</v>
      </c>
      <c r="I16" s="8">
        <v>700</v>
      </c>
      <c r="J16" s="8">
        <v>31832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31832</v>
      </c>
      <c r="X16" s="8">
        <v>190626</v>
      </c>
      <c r="Y16" s="8">
        <v>-158794</v>
      </c>
      <c r="Z16" s="2">
        <v>-83.3</v>
      </c>
      <c r="AA16" s="6">
        <v>1012500</v>
      </c>
    </row>
    <row r="17" spans="1:27" ht="13.5">
      <c r="A17" s="27" t="s">
        <v>44</v>
      </c>
      <c r="B17" s="33"/>
      <c r="C17" s="6">
        <v>397059</v>
      </c>
      <c r="D17" s="6">
        <v>0</v>
      </c>
      <c r="E17" s="7">
        <v>426500</v>
      </c>
      <c r="F17" s="8">
        <v>426500</v>
      </c>
      <c r="G17" s="8">
        <v>27495</v>
      </c>
      <c r="H17" s="8">
        <v>18792</v>
      </c>
      <c r="I17" s="8">
        <v>23983</v>
      </c>
      <c r="J17" s="8">
        <v>70270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70270</v>
      </c>
      <c r="X17" s="8">
        <v>106626</v>
      </c>
      <c r="Y17" s="8">
        <v>-36356</v>
      </c>
      <c r="Z17" s="2">
        <v>-34.1</v>
      </c>
      <c r="AA17" s="6">
        <v>426500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12500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3126</v>
      </c>
      <c r="Y18" s="8">
        <v>-3126</v>
      </c>
      <c r="Z18" s="2">
        <v>-100</v>
      </c>
      <c r="AA18" s="6">
        <v>12500</v>
      </c>
    </row>
    <row r="19" spans="1:27" ht="13.5">
      <c r="A19" s="27" t="s">
        <v>46</v>
      </c>
      <c r="B19" s="33"/>
      <c r="C19" s="6">
        <v>35560105</v>
      </c>
      <c r="D19" s="6">
        <v>0</v>
      </c>
      <c r="E19" s="7">
        <v>39351000</v>
      </c>
      <c r="F19" s="8">
        <v>39351000</v>
      </c>
      <c r="G19" s="8">
        <v>0</v>
      </c>
      <c r="H19" s="8">
        <v>14573970</v>
      </c>
      <c r="I19" s="8">
        <v>1473000</v>
      </c>
      <c r="J19" s="8">
        <v>16046970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16046970</v>
      </c>
      <c r="X19" s="8">
        <v>10075749</v>
      </c>
      <c r="Y19" s="8">
        <v>5971221</v>
      </c>
      <c r="Z19" s="2">
        <v>59.26</v>
      </c>
      <c r="AA19" s="6">
        <v>39351000</v>
      </c>
    </row>
    <row r="20" spans="1:27" ht="13.5">
      <c r="A20" s="27" t="s">
        <v>47</v>
      </c>
      <c r="B20" s="33"/>
      <c r="C20" s="6">
        <v>1179232</v>
      </c>
      <c r="D20" s="6">
        <v>0</v>
      </c>
      <c r="E20" s="7">
        <v>618500</v>
      </c>
      <c r="F20" s="30">
        <v>618500</v>
      </c>
      <c r="G20" s="30">
        <v>39363</v>
      </c>
      <c r="H20" s="30">
        <v>25462</v>
      </c>
      <c r="I20" s="30">
        <v>51324</v>
      </c>
      <c r="J20" s="30">
        <v>116149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116149</v>
      </c>
      <c r="X20" s="30">
        <v>19014</v>
      </c>
      <c r="Y20" s="30">
        <v>97135</v>
      </c>
      <c r="Z20" s="31">
        <v>510.86</v>
      </c>
      <c r="AA20" s="32">
        <v>618500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1987630</v>
      </c>
      <c r="F21" s="8">
        <v>1987630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496908</v>
      </c>
      <c r="Y21" s="8">
        <v>-496908</v>
      </c>
      <c r="Z21" s="2">
        <v>-100</v>
      </c>
      <c r="AA21" s="6">
        <v>1987630</v>
      </c>
    </row>
    <row r="22" spans="1:27" ht="24.75" customHeight="1">
      <c r="A22" s="35" t="s">
        <v>49</v>
      </c>
      <c r="B22" s="36"/>
      <c r="C22" s="37">
        <f aca="true" t="shared" si="0" ref="C22:Y22">SUM(C5:C21)</f>
        <v>67645965</v>
      </c>
      <c r="D22" s="37">
        <f>SUM(D5:D21)</f>
        <v>0</v>
      </c>
      <c r="E22" s="38">
        <f t="shared" si="0"/>
        <v>86315050</v>
      </c>
      <c r="F22" s="39">
        <f t="shared" si="0"/>
        <v>86315050</v>
      </c>
      <c r="G22" s="39">
        <f t="shared" si="0"/>
        <v>3530485</v>
      </c>
      <c r="H22" s="39">
        <f t="shared" si="0"/>
        <v>16545107</v>
      </c>
      <c r="I22" s="39">
        <f t="shared" si="0"/>
        <v>3755041</v>
      </c>
      <c r="J22" s="39">
        <f t="shared" si="0"/>
        <v>23830633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23830633</v>
      </c>
      <c r="X22" s="39">
        <f t="shared" si="0"/>
        <v>21614901</v>
      </c>
      <c r="Y22" s="39">
        <f t="shared" si="0"/>
        <v>2215732</v>
      </c>
      <c r="Z22" s="40">
        <f>+IF(X22&lt;&gt;0,+(Y22/X22)*100,0)</f>
        <v>10.250946788976734</v>
      </c>
      <c r="AA22" s="37">
        <f>SUM(AA5:AA21)</f>
        <v>86315050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27695417</v>
      </c>
      <c r="D25" s="6">
        <v>0</v>
      </c>
      <c r="E25" s="7">
        <v>33857392</v>
      </c>
      <c r="F25" s="8">
        <v>33857392</v>
      </c>
      <c r="G25" s="8">
        <v>2470002</v>
      </c>
      <c r="H25" s="8">
        <v>2452668</v>
      </c>
      <c r="I25" s="8">
        <v>2407990</v>
      </c>
      <c r="J25" s="8">
        <v>7330660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7330660</v>
      </c>
      <c r="X25" s="8">
        <v>7774080</v>
      </c>
      <c r="Y25" s="8">
        <v>-443420</v>
      </c>
      <c r="Z25" s="2">
        <v>-5.7</v>
      </c>
      <c r="AA25" s="6">
        <v>33857392</v>
      </c>
    </row>
    <row r="26" spans="1:27" ht="13.5">
      <c r="A26" s="29" t="s">
        <v>52</v>
      </c>
      <c r="B26" s="28"/>
      <c r="C26" s="6">
        <v>2893210</v>
      </c>
      <c r="D26" s="6">
        <v>0</v>
      </c>
      <c r="E26" s="7">
        <v>3119260</v>
      </c>
      <c r="F26" s="8">
        <v>3119260</v>
      </c>
      <c r="G26" s="8">
        <v>232087</v>
      </c>
      <c r="H26" s="8">
        <v>231848</v>
      </c>
      <c r="I26" s="8">
        <v>237445</v>
      </c>
      <c r="J26" s="8">
        <v>701380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701380</v>
      </c>
      <c r="X26" s="8">
        <v>779814</v>
      </c>
      <c r="Y26" s="8">
        <v>-78434</v>
      </c>
      <c r="Z26" s="2">
        <v>-10.06</v>
      </c>
      <c r="AA26" s="6">
        <v>3119260</v>
      </c>
    </row>
    <row r="27" spans="1:27" ht="13.5">
      <c r="A27" s="29" t="s">
        <v>53</v>
      </c>
      <c r="B27" s="28"/>
      <c r="C27" s="6">
        <v>2637393</v>
      </c>
      <c r="D27" s="6">
        <v>0</v>
      </c>
      <c r="E27" s="7">
        <v>18852959</v>
      </c>
      <c r="F27" s="8">
        <v>18852959</v>
      </c>
      <c r="G27" s="8">
        <v>0</v>
      </c>
      <c r="H27" s="8">
        <v>0</v>
      </c>
      <c r="I27" s="8">
        <v>4713240</v>
      </c>
      <c r="J27" s="8">
        <v>4713240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4713240</v>
      </c>
      <c r="X27" s="8">
        <v>4713240</v>
      </c>
      <c r="Y27" s="8">
        <v>0</v>
      </c>
      <c r="Z27" s="2">
        <v>0</v>
      </c>
      <c r="AA27" s="6">
        <v>18852959</v>
      </c>
    </row>
    <row r="28" spans="1:27" ht="13.5">
      <c r="A28" s="29" t="s">
        <v>54</v>
      </c>
      <c r="B28" s="28"/>
      <c r="C28" s="6">
        <v>11345771</v>
      </c>
      <c r="D28" s="6">
        <v>0</v>
      </c>
      <c r="E28" s="7">
        <v>11186314</v>
      </c>
      <c r="F28" s="8">
        <v>11186314</v>
      </c>
      <c r="G28" s="8">
        <v>0</v>
      </c>
      <c r="H28" s="8">
        <v>0</v>
      </c>
      <c r="I28" s="8">
        <v>2796579</v>
      </c>
      <c r="J28" s="8">
        <v>2796579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2796579</v>
      </c>
      <c r="X28" s="8">
        <v>2811129</v>
      </c>
      <c r="Y28" s="8">
        <v>-14550</v>
      </c>
      <c r="Z28" s="2">
        <v>-0.52</v>
      </c>
      <c r="AA28" s="6">
        <v>11186314</v>
      </c>
    </row>
    <row r="29" spans="1:27" ht="13.5">
      <c r="A29" s="29" t="s">
        <v>55</v>
      </c>
      <c r="B29" s="28"/>
      <c r="C29" s="6">
        <v>992194</v>
      </c>
      <c r="D29" s="6">
        <v>0</v>
      </c>
      <c r="E29" s="7">
        <v>100000</v>
      </c>
      <c r="F29" s="8">
        <v>100000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24999</v>
      </c>
      <c r="Y29" s="8">
        <v>-24999</v>
      </c>
      <c r="Z29" s="2">
        <v>-100</v>
      </c>
      <c r="AA29" s="6">
        <v>100000</v>
      </c>
    </row>
    <row r="30" spans="1:27" ht="13.5">
      <c r="A30" s="29" t="s">
        <v>56</v>
      </c>
      <c r="B30" s="28"/>
      <c r="C30" s="6">
        <v>18844229</v>
      </c>
      <c r="D30" s="6">
        <v>0</v>
      </c>
      <c r="E30" s="7">
        <v>16739713</v>
      </c>
      <c r="F30" s="8">
        <v>16739713</v>
      </c>
      <c r="G30" s="8">
        <v>1085930</v>
      </c>
      <c r="H30" s="8">
        <v>1085930</v>
      </c>
      <c r="I30" s="8">
        <v>-1085930</v>
      </c>
      <c r="J30" s="8">
        <v>1085930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1085930</v>
      </c>
      <c r="X30" s="8">
        <v>4184928</v>
      </c>
      <c r="Y30" s="8">
        <v>-3098998</v>
      </c>
      <c r="Z30" s="2">
        <v>-74.05</v>
      </c>
      <c r="AA30" s="6">
        <v>16739713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1454136</v>
      </c>
      <c r="D32" s="6">
        <v>0</v>
      </c>
      <c r="E32" s="7">
        <v>2842000</v>
      </c>
      <c r="F32" s="8">
        <v>2842000</v>
      </c>
      <c r="G32" s="8">
        <v>41260</v>
      </c>
      <c r="H32" s="8">
        <v>352414</v>
      </c>
      <c r="I32" s="8">
        <v>80022</v>
      </c>
      <c r="J32" s="8">
        <v>473696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473696</v>
      </c>
      <c r="X32" s="8">
        <v>735999</v>
      </c>
      <c r="Y32" s="8">
        <v>-262303</v>
      </c>
      <c r="Z32" s="2">
        <v>-35.64</v>
      </c>
      <c r="AA32" s="6">
        <v>2842000</v>
      </c>
    </row>
    <row r="33" spans="1:27" ht="13.5">
      <c r="A33" s="29" t="s">
        <v>59</v>
      </c>
      <c r="B33" s="28"/>
      <c r="C33" s="6">
        <v>3042182</v>
      </c>
      <c r="D33" s="6">
        <v>0</v>
      </c>
      <c r="E33" s="7">
        <v>6761000</v>
      </c>
      <c r="F33" s="8">
        <v>6761000</v>
      </c>
      <c r="G33" s="8">
        <v>2573</v>
      </c>
      <c r="H33" s="8">
        <v>100492</v>
      </c>
      <c r="I33" s="8">
        <v>141034</v>
      </c>
      <c r="J33" s="8">
        <v>244099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244099</v>
      </c>
      <c r="X33" s="8">
        <v>1740750</v>
      </c>
      <c r="Y33" s="8">
        <v>-1496651</v>
      </c>
      <c r="Z33" s="2">
        <v>-85.98</v>
      </c>
      <c r="AA33" s="6">
        <v>6761000</v>
      </c>
    </row>
    <row r="34" spans="1:27" ht="13.5">
      <c r="A34" s="29" t="s">
        <v>60</v>
      </c>
      <c r="B34" s="28"/>
      <c r="C34" s="6">
        <v>10955139</v>
      </c>
      <c r="D34" s="6">
        <v>0</v>
      </c>
      <c r="E34" s="7">
        <v>21829507</v>
      </c>
      <c r="F34" s="8">
        <v>21829507</v>
      </c>
      <c r="G34" s="8">
        <v>238521</v>
      </c>
      <c r="H34" s="8">
        <v>855288</v>
      </c>
      <c r="I34" s="8">
        <v>1058669</v>
      </c>
      <c r="J34" s="8">
        <v>2152478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2152478</v>
      </c>
      <c r="X34" s="8">
        <v>5575503</v>
      </c>
      <c r="Y34" s="8">
        <v>-3423025</v>
      </c>
      <c r="Z34" s="2">
        <v>-61.39</v>
      </c>
      <c r="AA34" s="6">
        <v>21829507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79859671</v>
      </c>
      <c r="D36" s="37">
        <f>SUM(D25:D35)</f>
        <v>0</v>
      </c>
      <c r="E36" s="38">
        <f t="shared" si="1"/>
        <v>115288145</v>
      </c>
      <c r="F36" s="39">
        <f t="shared" si="1"/>
        <v>115288145</v>
      </c>
      <c r="G36" s="39">
        <f t="shared" si="1"/>
        <v>4070373</v>
      </c>
      <c r="H36" s="39">
        <f t="shared" si="1"/>
        <v>5078640</v>
      </c>
      <c r="I36" s="39">
        <f t="shared" si="1"/>
        <v>10349049</v>
      </c>
      <c r="J36" s="39">
        <f t="shared" si="1"/>
        <v>19498062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19498062</v>
      </c>
      <c r="X36" s="39">
        <f t="shared" si="1"/>
        <v>28340442</v>
      </c>
      <c r="Y36" s="39">
        <f t="shared" si="1"/>
        <v>-8842380</v>
      </c>
      <c r="Z36" s="40">
        <f>+IF(X36&lt;&gt;0,+(Y36/X36)*100,0)</f>
        <v>-31.200571960028007</v>
      </c>
      <c r="AA36" s="37">
        <f>SUM(AA25:AA35)</f>
        <v>115288145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-12213706</v>
      </c>
      <c r="D38" s="50">
        <f>+D22-D36</f>
        <v>0</v>
      </c>
      <c r="E38" s="51">
        <f t="shared" si="2"/>
        <v>-28973095</v>
      </c>
      <c r="F38" s="52">
        <f t="shared" si="2"/>
        <v>-28973095</v>
      </c>
      <c r="G38" s="52">
        <f t="shared" si="2"/>
        <v>-539888</v>
      </c>
      <c r="H38" s="52">
        <f t="shared" si="2"/>
        <v>11466467</v>
      </c>
      <c r="I38" s="52">
        <f t="shared" si="2"/>
        <v>-6594008</v>
      </c>
      <c r="J38" s="52">
        <f t="shared" si="2"/>
        <v>4332571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4332571</v>
      </c>
      <c r="X38" s="52">
        <f>IF(F22=F36,0,X22-X36)</f>
        <v>-6725541</v>
      </c>
      <c r="Y38" s="52">
        <f t="shared" si="2"/>
        <v>11058112</v>
      </c>
      <c r="Z38" s="53">
        <f>+IF(X38&lt;&gt;0,+(Y38/X38)*100,0)</f>
        <v>-164.41966527302415</v>
      </c>
      <c r="AA38" s="50">
        <f>+AA22-AA36</f>
        <v>-28973095</v>
      </c>
    </row>
    <row r="39" spans="1:27" ht="13.5">
      <c r="A39" s="27" t="s">
        <v>64</v>
      </c>
      <c r="B39" s="33"/>
      <c r="C39" s="6">
        <v>11255848</v>
      </c>
      <c r="D39" s="6">
        <v>0</v>
      </c>
      <c r="E39" s="7">
        <v>22287000</v>
      </c>
      <c r="F39" s="8">
        <v>22287000</v>
      </c>
      <c r="G39" s="8">
        <v>0</v>
      </c>
      <c r="H39" s="8">
        <v>3236000</v>
      </c>
      <c r="I39" s="8">
        <v>0</v>
      </c>
      <c r="J39" s="8">
        <v>3236000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3236000</v>
      </c>
      <c r="X39" s="8">
        <v>5571750</v>
      </c>
      <c r="Y39" s="8">
        <v>-2335750</v>
      </c>
      <c r="Z39" s="2">
        <v>-41.92</v>
      </c>
      <c r="AA39" s="6">
        <v>22287000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-957858</v>
      </c>
      <c r="D42" s="59">
        <f>SUM(D38:D41)</f>
        <v>0</v>
      </c>
      <c r="E42" s="60">
        <f t="shared" si="3"/>
        <v>-6686095</v>
      </c>
      <c r="F42" s="61">
        <f t="shared" si="3"/>
        <v>-6686095</v>
      </c>
      <c r="G42" s="61">
        <f t="shared" si="3"/>
        <v>-539888</v>
      </c>
      <c r="H42" s="61">
        <f t="shared" si="3"/>
        <v>14702467</v>
      </c>
      <c r="I42" s="61">
        <f t="shared" si="3"/>
        <v>-6594008</v>
      </c>
      <c r="J42" s="61">
        <f t="shared" si="3"/>
        <v>7568571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7568571</v>
      </c>
      <c r="X42" s="61">
        <f t="shared" si="3"/>
        <v>-1153791</v>
      </c>
      <c r="Y42" s="61">
        <f t="shared" si="3"/>
        <v>8722362</v>
      </c>
      <c r="Z42" s="62">
        <f>+IF(X42&lt;&gt;0,+(Y42/X42)*100,0)</f>
        <v>-755.9741755655921</v>
      </c>
      <c r="AA42" s="59">
        <f>SUM(AA38:AA41)</f>
        <v>-6686095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-957858</v>
      </c>
      <c r="D44" s="67">
        <f>+D42-D43</f>
        <v>0</v>
      </c>
      <c r="E44" s="68">
        <f t="shared" si="4"/>
        <v>-6686095</v>
      </c>
      <c r="F44" s="69">
        <f t="shared" si="4"/>
        <v>-6686095</v>
      </c>
      <c r="G44" s="69">
        <f t="shared" si="4"/>
        <v>-539888</v>
      </c>
      <c r="H44" s="69">
        <f t="shared" si="4"/>
        <v>14702467</v>
      </c>
      <c r="I44" s="69">
        <f t="shared" si="4"/>
        <v>-6594008</v>
      </c>
      <c r="J44" s="69">
        <f t="shared" si="4"/>
        <v>7568571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7568571</v>
      </c>
      <c r="X44" s="69">
        <f t="shared" si="4"/>
        <v>-1153791</v>
      </c>
      <c r="Y44" s="69">
        <f t="shared" si="4"/>
        <v>8722362</v>
      </c>
      <c r="Z44" s="70">
        <f>+IF(X44&lt;&gt;0,+(Y44/X44)*100,0)</f>
        <v>-755.9741755655921</v>
      </c>
      <c r="AA44" s="67">
        <f>+AA42-AA43</f>
        <v>-6686095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-957858</v>
      </c>
      <c r="D46" s="59">
        <f>SUM(D44:D45)</f>
        <v>0</v>
      </c>
      <c r="E46" s="60">
        <f t="shared" si="5"/>
        <v>-6686095</v>
      </c>
      <c r="F46" s="61">
        <f t="shared" si="5"/>
        <v>-6686095</v>
      </c>
      <c r="G46" s="61">
        <f t="shared" si="5"/>
        <v>-539888</v>
      </c>
      <c r="H46" s="61">
        <f t="shared" si="5"/>
        <v>14702467</v>
      </c>
      <c r="I46" s="61">
        <f t="shared" si="5"/>
        <v>-6594008</v>
      </c>
      <c r="J46" s="61">
        <f t="shared" si="5"/>
        <v>7568571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7568571</v>
      </c>
      <c r="X46" s="61">
        <f t="shared" si="5"/>
        <v>-1153791</v>
      </c>
      <c r="Y46" s="61">
        <f t="shared" si="5"/>
        <v>8722362</v>
      </c>
      <c r="Z46" s="62">
        <f>+IF(X46&lt;&gt;0,+(Y46/X46)*100,0)</f>
        <v>-755.9741755655921</v>
      </c>
      <c r="AA46" s="59">
        <f>SUM(AA44:AA45)</f>
        <v>-6686095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-957858</v>
      </c>
      <c r="D48" s="75">
        <f>SUM(D46:D47)</f>
        <v>0</v>
      </c>
      <c r="E48" s="76">
        <f t="shared" si="6"/>
        <v>-6686095</v>
      </c>
      <c r="F48" s="77">
        <f t="shared" si="6"/>
        <v>-6686095</v>
      </c>
      <c r="G48" s="77">
        <f t="shared" si="6"/>
        <v>-539888</v>
      </c>
      <c r="H48" s="78">
        <f t="shared" si="6"/>
        <v>14702467</v>
      </c>
      <c r="I48" s="78">
        <f t="shared" si="6"/>
        <v>-6594008</v>
      </c>
      <c r="J48" s="78">
        <f t="shared" si="6"/>
        <v>7568571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7568571</v>
      </c>
      <c r="X48" s="78">
        <f t="shared" si="6"/>
        <v>-1153791</v>
      </c>
      <c r="Y48" s="78">
        <f t="shared" si="6"/>
        <v>8722362</v>
      </c>
      <c r="Z48" s="79">
        <f>+IF(X48&lt;&gt;0,+(Y48/X48)*100,0)</f>
        <v>-755.9741755655921</v>
      </c>
      <c r="AA48" s="80">
        <f>SUM(AA46:AA47)</f>
        <v>-6686095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9945962</v>
      </c>
      <c r="D5" s="6">
        <v>0</v>
      </c>
      <c r="E5" s="7">
        <v>15654296</v>
      </c>
      <c r="F5" s="8">
        <v>15654296</v>
      </c>
      <c r="G5" s="8">
        <v>1826794</v>
      </c>
      <c r="H5" s="8">
        <v>1328808</v>
      </c>
      <c r="I5" s="8">
        <v>1384361</v>
      </c>
      <c r="J5" s="8">
        <v>4539963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4539963</v>
      </c>
      <c r="X5" s="8">
        <v>3913575</v>
      </c>
      <c r="Y5" s="8">
        <v>626388</v>
      </c>
      <c r="Z5" s="2">
        <v>16.01</v>
      </c>
      <c r="AA5" s="6">
        <v>15654296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42165928</v>
      </c>
      <c r="D7" s="6">
        <v>0</v>
      </c>
      <c r="E7" s="7">
        <v>45203167</v>
      </c>
      <c r="F7" s="8">
        <v>45203167</v>
      </c>
      <c r="G7" s="8">
        <v>3016289</v>
      </c>
      <c r="H7" s="8">
        <v>2591701</v>
      </c>
      <c r="I7" s="8">
        <v>2191458</v>
      </c>
      <c r="J7" s="8">
        <v>7799448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7799448</v>
      </c>
      <c r="X7" s="8">
        <v>12454663</v>
      </c>
      <c r="Y7" s="8">
        <v>-4655215</v>
      </c>
      <c r="Z7" s="2">
        <v>-37.38</v>
      </c>
      <c r="AA7" s="6">
        <v>45203167</v>
      </c>
    </row>
    <row r="8" spans="1:27" ht="13.5">
      <c r="A8" s="29" t="s">
        <v>35</v>
      </c>
      <c r="B8" s="28"/>
      <c r="C8" s="6">
        <v>21180321</v>
      </c>
      <c r="D8" s="6">
        <v>0</v>
      </c>
      <c r="E8" s="7">
        <v>28456885</v>
      </c>
      <c r="F8" s="8">
        <v>28456885</v>
      </c>
      <c r="G8" s="8">
        <v>1783413</v>
      </c>
      <c r="H8" s="8">
        <v>2030446</v>
      </c>
      <c r="I8" s="8">
        <v>1781816</v>
      </c>
      <c r="J8" s="8">
        <v>5595675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5595675</v>
      </c>
      <c r="X8" s="8">
        <v>8223041</v>
      </c>
      <c r="Y8" s="8">
        <v>-2627366</v>
      </c>
      <c r="Z8" s="2">
        <v>-31.95</v>
      </c>
      <c r="AA8" s="6">
        <v>28456885</v>
      </c>
    </row>
    <row r="9" spans="1:27" ht="13.5">
      <c r="A9" s="29" t="s">
        <v>36</v>
      </c>
      <c r="B9" s="28"/>
      <c r="C9" s="6">
        <v>10344603</v>
      </c>
      <c r="D9" s="6">
        <v>0</v>
      </c>
      <c r="E9" s="7">
        <v>11622642</v>
      </c>
      <c r="F9" s="8">
        <v>11622642</v>
      </c>
      <c r="G9" s="8">
        <v>1005709</v>
      </c>
      <c r="H9" s="8">
        <v>995664</v>
      </c>
      <c r="I9" s="8">
        <v>1042114</v>
      </c>
      <c r="J9" s="8">
        <v>3043487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3043487</v>
      </c>
      <c r="X9" s="8">
        <v>2726424</v>
      </c>
      <c r="Y9" s="8">
        <v>317063</v>
      </c>
      <c r="Z9" s="2">
        <v>11.63</v>
      </c>
      <c r="AA9" s="6">
        <v>11622642</v>
      </c>
    </row>
    <row r="10" spans="1:27" ht="13.5">
      <c r="A10" s="29" t="s">
        <v>37</v>
      </c>
      <c r="B10" s="28"/>
      <c r="C10" s="6">
        <v>6649070</v>
      </c>
      <c r="D10" s="6">
        <v>0</v>
      </c>
      <c r="E10" s="7">
        <v>7734016</v>
      </c>
      <c r="F10" s="30">
        <v>7734016</v>
      </c>
      <c r="G10" s="30">
        <v>643153</v>
      </c>
      <c r="H10" s="30">
        <v>645435</v>
      </c>
      <c r="I10" s="30">
        <v>645230</v>
      </c>
      <c r="J10" s="30">
        <v>1933818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1933818</v>
      </c>
      <c r="X10" s="30">
        <v>1532396</v>
      </c>
      <c r="Y10" s="30">
        <v>401422</v>
      </c>
      <c r="Z10" s="31">
        <v>26.2</v>
      </c>
      <c r="AA10" s="32">
        <v>7734016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372594</v>
      </c>
      <c r="D12" s="6">
        <v>0</v>
      </c>
      <c r="E12" s="7">
        <v>379701</v>
      </c>
      <c r="F12" s="8">
        <v>379701</v>
      </c>
      <c r="G12" s="8">
        <v>33771</v>
      </c>
      <c r="H12" s="8">
        <v>28002</v>
      </c>
      <c r="I12" s="8">
        <v>30698</v>
      </c>
      <c r="J12" s="8">
        <v>92471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92471</v>
      </c>
      <c r="X12" s="8">
        <v>110168</v>
      </c>
      <c r="Y12" s="8">
        <v>-17697</v>
      </c>
      <c r="Z12" s="2">
        <v>-16.06</v>
      </c>
      <c r="AA12" s="6">
        <v>379701</v>
      </c>
    </row>
    <row r="13" spans="1:27" ht="13.5">
      <c r="A13" s="27" t="s">
        <v>40</v>
      </c>
      <c r="B13" s="33"/>
      <c r="C13" s="6">
        <v>2433272</v>
      </c>
      <c r="D13" s="6">
        <v>0</v>
      </c>
      <c r="E13" s="7">
        <v>2081683</v>
      </c>
      <c r="F13" s="8">
        <v>2081683</v>
      </c>
      <c r="G13" s="8">
        <v>28114</v>
      </c>
      <c r="H13" s="8">
        <v>150778</v>
      </c>
      <c r="I13" s="8">
        <v>30886</v>
      </c>
      <c r="J13" s="8">
        <v>209778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209778</v>
      </c>
      <c r="X13" s="8">
        <v>720413</v>
      </c>
      <c r="Y13" s="8">
        <v>-510635</v>
      </c>
      <c r="Z13" s="2">
        <v>-70.88</v>
      </c>
      <c r="AA13" s="6">
        <v>2081683</v>
      </c>
    </row>
    <row r="14" spans="1:27" ht="13.5">
      <c r="A14" s="27" t="s">
        <v>41</v>
      </c>
      <c r="B14" s="33"/>
      <c r="C14" s="6">
        <v>9436587</v>
      </c>
      <c r="D14" s="6">
        <v>0</v>
      </c>
      <c r="E14" s="7">
        <v>9456966</v>
      </c>
      <c r="F14" s="8">
        <v>9456966</v>
      </c>
      <c r="G14" s="8">
        <v>921741</v>
      </c>
      <c r="H14" s="8">
        <v>902863</v>
      </c>
      <c r="I14" s="8">
        <v>941360</v>
      </c>
      <c r="J14" s="8">
        <v>2765964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2765964</v>
      </c>
      <c r="X14" s="8">
        <v>2355000</v>
      </c>
      <c r="Y14" s="8">
        <v>410964</v>
      </c>
      <c r="Z14" s="2">
        <v>17.45</v>
      </c>
      <c r="AA14" s="6">
        <v>9456966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255488</v>
      </c>
      <c r="D16" s="6">
        <v>0</v>
      </c>
      <c r="E16" s="7">
        <v>133287</v>
      </c>
      <c r="F16" s="8">
        <v>133287</v>
      </c>
      <c r="G16" s="8">
        <v>9800</v>
      </c>
      <c r="H16" s="8">
        <v>4950</v>
      </c>
      <c r="I16" s="8">
        <v>37200</v>
      </c>
      <c r="J16" s="8">
        <v>51950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51950</v>
      </c>
      <c r="X16" s="8">
        <v>34220</v>
      </c>
      <c r="Y16" s="8">
        <v>17730</v>
      </c>
      <c r="Z16" s="2">
        <v>51.81</v>
      </c>
      <c r="AA16" s="6">
        <v>133287</v>
      </c>
    </row>
    <row r="17" spans="1:27" ht="13.5">
      <c r="A17" s="27" t="s">
        <v>44</v>
      </c>
      <c r="B17" s="33"/>
      <c r="C17" s="6">
        <v>902833</v>
      </c>
      <c r="D17" s="6">
        <v>0</v>
      </c>
      <c r="E17" s="7">
        <v>1616803</v>
      </c>
      <c r="F17" s="8">
        <v>1616803</v>
      </c>
      <c r="G17" s="8">
        <v>139419</v>
      </c>
      <c r="H17" s="8">
        <v>121320</v>
      </c>
      <c r="I17" s="8">
        <v>120851</v>
      </c>
      <c r="J17" s="8">
        <v>381590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381590</v>
      </c>
      <c r="X17" s="8">
        <v>405723</v>
      </c>
      <c r="Y17" s="8">
        <v>-24133</v>
      </c>
      <c r="Z17" s="2">
        <v>-5.95</v>
      </c>
      <c r="AA17" s="6">
        <v>1616803</v>
      </c>
    </row>
    <row r="18" spans="1:27" ht="13.5">
      <c r="A18" s="29" t="s">
        <v>45</v>
      </c>
      <c r="B18" s="28"/>
      <c r="C18" s="6">
        <v>1760307</v>
      </c>
      <c r="D18" s="6">
        <v>0</v>
      </c>
      <c r="E18" s="7">
        <v>1312192</v>
      </c>
      <c r="F18" s="8">
        <v>1312192</v>
      </c>
      <c r="G18" s="8">
        <v>105490</v>
      </c>
      <c r="H18" s="8">
        <v>108909</v>
      </c>
      <c r="I18" s="8">
        <v>121197</v>
      </c>
      <c r="J18" s="8">
        <v>335596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335596</v>
      </c>
      <c r="X18" s="8">
        <v>254949</v>
      </c>
      <c r="Y18" s="8">
        <v>80647</v>
      </c>
      <c r="Z18" s="2">
        <v>31.63</v>
      </c>
      <c r="AA18" s="6">
        <v>1312192</v>
      </c>
    </row>
    <row r="19" spans="1:27" ht="13.5">
      <c r="A19" s="27" t="s">
        <v>46</v>
      </c>
      <c r="B19" s="33"/>
      <c r="C19" s="6">
        <v>82234452</v>
      </c>
      <c r="D19" s="6">
        <v>0</v>
      </c>
      <c r="E19" s="7">
        <v>76376005</v>
      </c>
      <c r="F19" s="8">
        <v>76376005</v>
      </c>
      <c r="G19" s="8">
        <v>28243000</v>
      </c>
      <c r="H19" s="8">
        <v>0</v>
      </c>
      <c r="I19" s="8">
        <v>0</v>
      </c>
      <c r="J19" s="8">
        <v>28243000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28243000</v>
      </c>
      <c r="X19" s="8">
        <v>30647500</v>
      </c>
      <c r="Y19" s="8">
        <v>-2404500</v>
      </c>
      <c r="Z19" s="2">
        <v>-7.85</v>
      </c>
      <c r="AA19" s="6">
        <v>76376005</v>
      </c>
    </row>
    <row r="20" spans="1:27" ht="13.5">
      <c r="A20" s="27" t="s">
        <v>47</v>
      </c>
      <c r="B20" s="33"/>
      <c r="C20" s="6">
        <v>1160477</v>
      </c>
      <c r="D20" s="6">
        <v>0</v>
      </c>
      <c r="E20" s="7">
        <v>1259843</v>
      </c>
      <c r="F20" s="30">
        <v>1259843</v>
      </c>
      <c r="G20" s="30">
        <v>56171</v>
      </c>
      <c r="H20" s="30">
        <v>54120</v>
      </c>
      <c r="I20" s="30">
        <v>56544</v>
      </c>
      <c r="J20" s="30">
        <v>166835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166835</v>
      </c>
      <c r="X20" s="30">
        <v>366962</v>
      </c>
      <c r="Y20" s="30">
        <v>-200127</v>
      </c>
      <c r="Z20" s="31">
        <v>-54.54</v>
      </c>
      <c r="AA20" s="32">
        <v>1259843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188841894</v>
      </c>
      <c r="D22" s="37">
        <f>SUM(D5:D21)</f>
        <v>0</v>
      </c>
      <c r="E22" s="38">
        <f t="shared" si="0"/>
        <v>201287486</v>
      </c>
      <c r="F22" s="39">
        <f t="shared" si="0"/>
        <v>201287486</v>
      </c>
      <c r="G22" s="39">
        <f t="shared" si="0"/>
        <v>37812864</v>
      </c>
      <c r="H22" s="39">
        <f t="shared" si="0"/>
        <v>8962996</v>
      </c>
      <c r="I22" s="39">
        <f t="shared" si="0"/>
        <v>8383715</v>
      </c>
      <c r="J22" s="39">
        <f t="shared" si="0"/>
        <v>55159575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55159575</v>
      </c>
      <c r="X22" s="39">
        <f t="shared" si="0"/>
        <v>63745034</v>
      </c>
      <c r="Y22" s="39">
        <f t="shared" si="0"/>
        <v>-8585459</v>
      </c>
      <c r="Z22" s="40">
        <f>+IF(X22&lt;&gt;0,+(Y22/X22)*100,0)</f>
        <v>-13.468435831409236</v>
      </c>
      <c r="AA22" s="37">
        <f>SUM(AA5:AA21)</f>
        <v>201287486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49076075</v>
      </c>
      <c r="D25" s="6">
        <v>0</v>
      </c>
      <c r="E25" s="7">
        <v>48290371</v>
      </c>
      <c r="F25" s="8">
        <v>48290371</v>
      </c>
      <c r="G25" s="8">
        <v>4470365</v>
      </c>
      <c r="H25" s="8">
        <v>4642281</v>
      </c>
      <c r="I25" s="8">
        <v>4680037</v>
      </c>
      <c r="J25" s="8">
        <v>13792683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13792683</v>
      </c>
      <c r="X25" s="8">
        <v>12045220</v>
      </c>
      <c r="Y25" s="8">
        <v>1747463</v>
      </c>
      <c r="Z25" s="2">
        <v>14.51</v>
      </c>
      <c r="AA25" s="6">
        <v>48290371</v>
      </c>
    </row>
    <row r="26" spans="1:27" ht="13.5">
      <c r="A26" s="29" t="s">
        <v>52</v>
      </c>
      <c r="B26" s="28"/>
      <c r="C26" s="6">
        <v>5551124</v>
      </c>
      <c r="D26" s="6">
        <v>0</v>
      </c>
      <c r="E26" s="7">
        <v>4634014</v>
      </c>
      <c r="F26" s="8">
        <v>4634014</v>
      </c>
      <c r="G26" s="8">
        <v>353419</v>
      </c>
      <c r="H26" s="8">
        <v>353419</v>
      </c>
      <c r="I26" s="8">
        <v>353419</v>
      </c>
      <c r="J26" s="8">
        <v>1060257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1060257</v>
      </c>
      <c r="X26" s="8">
        <v>1035988</v>
      </c>
      <c r="Y26" s="8">
        <v>24269</v>
      </c>
      <c r="Z26" s="2">
        <v>2.34</v>
      </c>
      <c r="AA26" s="6">
        <v>4634014</v>
      </c>
    </row>
    <row r="27" spans="1:27" ht="13.5">
      <c r="A27" s="29" t="s">
        <v>53</v>
      </c>
      <c r="B27" s="28"/>
      <c r="C27" s="6">
        <v>29025372</v>
      </c>
      <c r="D27" s="6">
        <v>0</v>
      </c>
      <c r="E27" s="7">
        <v>30440416</v>
      </c>
      <c r="F27" s="8">
        <v>30440416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7610103</v>
      </c>
      <c r="Y27" s="8">
        <v>-7610103</v>
      </c>
      <c r="Z27" s="2">
        <v>-100</v>
      </c>
      <c r="AA27" s="6">
        <v>30440416</v>
      </c>
    </row>
    <row r="28" spans="1:27" ht="13.5">
      <c r="A28" s="29" t="s">
        <v>54</v>
      </c>
      <c r="B28" s="28"/>
      <c r="C28" s="6">
        <v>18387693</v>
      </c>
      <c r="D28" s="6">
        <v>0</v>
      </c>
      <c r="E28" s="7">
        <v>7293106</v>
      </c>
      <c r="F28" s="8">
        <v>7293106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1823277</v>
      </c>
      <c r="Y28" s="8">
        <v>-1823277</v>
      </c>
      <c r="Z28" s="2">
        <v>-100</v>
      </c>
      <c r="AA28" s="6">
        <v>7293106</v>
      </c>
    </row>
    <row r="29" spans="1:27" ht="13.5">
      <c r="A29" s="29" t="s">
        <v>55</v>
      </c>
      <c r="B29" s="28"/>
      <c r="C29" s="6">
        <v>1285519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67477765</v>
      </c>
      <c r="D30" s="6">
        <v>0</v>
      </c>
      <c r="E30" s="7">
        <v>66130702</v>
      </c>
      <c r="F30" s="8">
        <v>66130702</v>
      </c>
      <c r="G30" s="8">
        <v>0</v>
      </c>
      <c r="H30" s="8">
        <v>6029090</v>
      </c>
      <c r="I30" s="8">
        <v>0</v>
      </c>
      <c r="J30" s="8">
        <v>6029090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6029090</v>
      </c>
      <c r="X30" s="8">
        <v>17186376</v>
      </c>
      <c r="Y30" s="8">
        <v>-11157286</v>
      </c>
      <c r="Z30" s="2">
        <v>-64.92</v>
      </c>
      <c r="AA30" s="6">
        <v>66130702</v>
      </c>
    </row>
    <row r="31" spans="1:27" ht="13.5">
      <c r="A31" s="29" t="s">
        <v>57</v>
      </c>
      <c r="B31" s="28"/>
      <c r="C31" s="6">
        <v>6076288</v>
      </c>
      <c r="D31" s="6">
        <v>0</v>
      </c>
      <c r="E31" s="7">
        <v>6937410</v>
      </c>
      <c r="F31" s="8">
        <v>6937410</v>
      </c>
      <c r="G31" s="8">
        <v>303661</v>
      </c>
      <c r="H31" s="8">
        <v>632892</v>
      </c>
      <c r="I31" s="8">
        <v>346538</v>
      </c>
      <c r="J31" s="8">
        <v>1283091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1283091</v>
      </c>
      <c r="X31" s="8">
        <v>1378969</v>
      </c>
      <c r="Y31" s="8">
        <v>-95878</v>
      </c>
      <c r="Z31" s="2">
        <v>-6.95</v>
      </c>
      <c r="AA31" s="6">
        <v>6937410</v>
      </c>
    </row>
    <row r="32" spans="1:27" ht="13.5">
      <c r="A32" s="29" t="s">
        <v>58</v>
      </c>
      <c r="B32" s="28"/>
      <c r="C32" s="6">
        <v>12300735</v>
      </c>
      <c r="D32" s="6">
        <v>0</v>
      </c>
      <c r="E32" s="7">
        <v>13122115</v>
      </c>
      <c r="F32" s="8">
        <v>13122115</v>
      </c>
      <c r="G32" s="8">
        <v>217159</v>
      </c>
      <c r="H32" s="8">
        <v>395200</v>
      </c>
      <c r="I32" s="8">
        <v>1652777</v>
      </c>
      <c r="J32" s="8">
        <v>2265136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2265136</v>
      </c>
      <c r="X32" s="8">
        <v>3128892</v>
      </c>
      <c r="Y32" s="8">
        <v>-863756</v>
      </c>
      <c r="Z32" s="2">
        <v>-27.61</v>
      </c>
      <c r="AA32" s="6">
        <v>13122115</v>
      </c>
    </row>
    <row r="33" spans="1:27" ht="13.5">
      <c r="A33" s="29" t="s">
        <v>59</v>
      </c>
      <c r="B33" s="28"/>
      <c r="C33" s="6">
        <v>13187515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54090894</v>
      </c>
      <c r="D34" s="6">
        <v>0</v>
      </c>
      <c r="E34" s="7">
        <v>42305343</v>
      </c>
      <c r="F34" s="8">
        <v>42305343</v>
      </c>
      <c r="G34" s="8">
        <v>1417679</v>
      </c>
      <c r="H34" s="8">
        <v>2750932</v>
      </c>
      <c r="I34" s="8">
        <v>1746056</v>
      </c>
      <c r="J34" s="8">
        <v>5914667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5914667</v>
      </c>
      <c r="X34" s="8">
        <v>9920192</v>
      </c>
      <c r="Y34" s="8">
        <v>-4005525</v>
      </c>
      <c r="Z34" s="2">
        <v>-40.38</v>
      </c>
      <c r="AA34" s="6">
        <v>42305343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256458980</v>
      </c>
      <c r="D36" s="37">
        <f>SUM(D25:D35)</f>
        <v>0</v>
      </c>
      <c r="E36" s="38">
        <f t="shared" si="1"/>
        <v>219153477</v>
      </c>
      <c r="F36" s="39">
        <f t="shared" si="1"/>
        <v>219153477</v>
      </c>
      <c r="G36" s="39">
        <f t="shared" si="1"/>
        <v>6762283</v>
      </c>
      <c r="H36" s="39">
        <f t="shared" si="1"/>
        <v>14803814</v>
      </c>
      <c r="I36" s="39">
        <f t="shared" si="1"/>
        <v>8778827</v>
      </c>
      <c r="J36" s="39">
        <f t="shared" si="1"/>
        <v>30344924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30344924</v>
      </c>
      <c r="X36" s="39">
        <f t="shared" si="1"/>
        <v>54129017</v>
      </c>
      <c r="Y36" s="39">
        <f t="shared" si="1"/>
        <v>-23784093</v>
      </c>
      <c r="Z36" s="40">
        <f>+IF(X36&lt;&gt;0,+(Y36/X36)*100,0)</f>
        <v>-43.939635925773416</v>
      </c>
      <c r="AA36" s="37">
        <f>SUM(AA25:AA35)</f>
        <v>219153477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-67617086</v>
      </c>
      <c r="D38" s="50">
        <f>+D22-D36</f>
        <v>0</v>
      </c>
      <c r="E38" s="51">
        <f t="shared" si="2"/>
        <v>-17865991</v>
      </c>
      <c r="F38" s="52">
        <f t="shared" si="2"/>
        <v>-17865991</v>
      </c>
      <c r="G38" s="52">
        <f t="shared" si="2"/>
        <v>31050581</v>
      </c>
      <c r="H38" s="52">
        <f t="shared" si="2"/>
        <v>-5840818</v>
      </c>
      <c r="I38" s="52">
        <f t="shared" si="2"/>
        <v>-395112</v>
      </c>
      <c r="J38" s="52">
        <f t="shared" si="2"/>
        <v>24814651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24814651</v>
      </c>
      <c r="X38" s="52">
        <f>IF(F22=F36,0,X22-X36)</f>
        <v>9616017</v>
      </c>
      <c r="Y38" s="52">
        <f t="shared" si="2"/>
        <v>15198634</v>
      </c>
      <c r="Z38" s="53">
        <f>+IF(X38&lt;&gt;0,+(Y38/X38)*100,0)</f>
        <v>158.05539861254405</v>
      </c>
      <c r="AA38" s="50">
        <f>+AA22-AA36</f>
        <v>-17865991</v>
      </c>
    </row>
    <row r="39" spans="1:27" ht="13.5">
      <c r="A39" s="27" t="s">
        <v>64</v>
      </c>
      <c r="B39" s="33"/>
      <c r="C39" s="6">
        <v>29109819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10673014</v>
      </c>
      <c r="Y39" s="8">
        <v>-10673014</v>
      </c>
      <c r="Z39" s="2">
        <v>-100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-38507267</v>
      </c>
      <c r="D42" s="59">
        <f>SUM(D38:D41)</f>
        <v>0</v>
      </c>
      <c r="E42" s="60">
        <f t="shared" si="3"/>
        <v>-17865991</v>
      </c>
      <c r="F42" s="61">
        <f t="shared" si="3"/>
        <v>-17865991</v>
      </c>
      <c r="G42" s="61">
        <f t="shared" si="3"/>
        <v>31050581</v>
      </c>
      <c r="H42" s="61">
        <f t="shared" si="3"/>
        <v>-5840818</v>
      </c>
      <c r="I42" s="61">
        <f t="shared" si="3"/>
        <v>-395112</v>
      </c>
      <c r="J42" s="61">
        <f t="shared" si="3"/>
        <v>24814651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24814651</v>
      </c>
      <c r="X42" s="61">
        <f t="shared" si="3"/>
        <v>20289031</v>
      </c>
      <c r="Y42" s="61">
        <f t="shared" si="3"/>
        <v>4525620</v>
      </c>
      <c r="Z42" s="62">
        <f>+IF(X42&lt;&gt;0,+(Y42/X42)*100,0)</f>
        <v>22.305747376501124</v>
      </c>
      <c r="AA42" s="59">
        <f>SUM(AA38:AA41)</f>
        <v>-17865991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-38507267</v>
      </c>
      <c r="D44" s="67">
        <f>+D42-D43</f>
        <v>0</v>
      </c>
      <c r="E44" s="68">
        <f t="shared" si="4"/>
        <v>-17865991</v>
      </c>
      <c r="F44" s="69">
        <f t="shared" si="4"/>
        <v>-17865991</v>
      </c>
      <c r="G44" s="69">
        <f t="shared" si="4"/>
        <v>31050581</v>
      </c>
      <c r="H44" s="69">
        <f t="shared" si="4"/>
        <v>-5840818</v>
      </c>
      <c r="I44" s="69">
        <f t="shared" si="4"/>
        <v>-395112</v>
      </c>
      <c r="J44" s="69">
        <f t="shared" si="4"/>
        <v>24814651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24814651</v>
      </c>
      <c r="X44" s="69">
        <f t="shared" si="4"/>
        <v>20289031</v>
      </c>
      <c r="Y44" s="69">
        <f t="shared" si="4"/>
        <v>4525620</v>
      </c>
      <c r="Z44" s="70">
        <f>+IF(X44&lt;&gt;0,+(Y44/X44)*100,0)</f>
        <v>22.305747376501124</v>
      </c>
      <c r="AA44" s="67">
        <f>+AA42-AA43</f>
        <v>-17865991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-38507267</v>
      </c>
      <c r="D46" s="59">
        <f>SUM(D44:D45)</f>
        <v>0</v>
      </c>
      <c r="E46" s="60">
        <f t="shared" si="5"/>
        <v>-17865991</v>
      </c>
      <c r="F46" s="61">
        <f t="shared" si="5"/>
        <v>-17865991</v>
      </c>
      <c r="G46" s="61">
        <f t="shared" si="5"/>
        <v>31050581</v>
      </c>
      <c r="H46" s="61">
        <f t="shared" si="5"/>
        <v>-5840818</v>
      </c>
      <c r="I46" s="61">
        <f t="shared" si="5"/>
        <v>-395112</v>
      </c>
      <c r="J46" s="61">
        <f t="shared" si="5"/>
        <v>24814651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24814651</v>
      </c>
      <c r="X46" s="61">
        <f t="shared" si="5"/>
        <v>20289031</v>
      </c>
      <c r="Y46" s="61">
        <f t="shared" si="5"/>
        <v>4525620</v>
      </c>
      <c r="Z46" s="62">
        <f>+IF(X46&lt;&gt;0,+(Y46/X46)*100,0)</f>
        <v>22.305747376501124</v>
      </c>
      <c r="AA46" s="59">
        <f>SUM(AA44:AA45)</f>
        <v>-17865991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-38507267</v>
      </c>
      <c r="D48" s="75">
        <f>SUM(D46:D47)</f>
        <v>0</v>
      </c>
      <c r="E48" s="76">
        <f t="shared" si="6"/>
        <v>-17865991</v>
      </c>
      <c r="F48" s="77">
        <f t="shared" si="6"/>
        <v>-17865991</v>
      </c>
      <c r="G48" s="77">
        <f t="shared" si="6"/>
        <v>31050581</v>
      </c>
      <c r="H48" s="78">
        <f t="shared" si="6"/>
        <v>-5840818</v>
      </c>
      <c r="I48" s="78">
        <f t="shared" si="6"/>
        <v>-395112</v>
      </c>
      <c r="J48" s="78">
        <f t="shared" si="6"/>
        <v>24814651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24814651</v>
      </c>
      <c r="X48" s="78">
        <f t="shared" si="6"/>
        <v>20289031</v>
      </c>
      <c r="Y48" s="78">
        <f t="shared" si="6"/>
        <v>4525620</v>
      </c>
      <c r="Z48" s="79">
        <f>+IF(X48&lt;&gt;0,+(Y48/X48)*100,0)</f>
        <v>22.305747376501124</v>
      </c>
      <c r="AA48" s="80">
        <f>SUM(AA46:AA47)</f>
        <v>-17865991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889242</v>
      </c>
      <c r="D12" s="6">
        <v>0</v>
      </c>
      <c r="E12" s="7">
        <v>1060720</v>
      </c>
      <c r="F12" s="8">
        <v>1060720</v>
      </c>
      <c r="G12" s="8">
        <v>6057</v>
      </c>
      <c r="H12" s="8">
        <v>6997</v>
      </c>
      <c r="I12" s="8">
        <v>233341</v>
      </c>
      <c r="J12" s="8">
        <v>246395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246395</v>
      </c>
      <c r="X12" s="8">
        <v>42385</v>
      </c>
      <c r="Y12" s="8">
        <v>204010</v>
      </c>
      <c r="Z12" s="2">
        <v>481.33</v>
      </c>
      <c r="AA12" s="6">
        <v>1060720</v>
      </c>
    </row>
    <row r="13" spans="1:27" ht="13.5">
      <c r="A13" s="27" t="s">
        <v>40</v>
      </c>
      <c r="B13" s="33"/>
      <c r="C13" s="6">
        <v>5841380</v>
      </c>
      <c r="D13" s="6">
        <v>0</v>
      </c>
      <c r="E13" s="7">
        <v>5673200</v>
      </c>
      <c r="F13" s="8">
        <v>5673200</v>
      </c>
      <c r="G13" s="8">
        <v>609532</v>
      </c>
      <c r="H13" s="8">
        <v>14436</v>
      </c>
      <c r="I13" s="8">
        <v>727744</v>
      </c>
      <c r="J13" s="8">
        <v>1351712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1351712</v>
      </c>
      <c r="X13" s="8">
        <v>1519400</v>
      </c>
      <c r="Y13" s="8">
        <v>-167688</v>
      </c>
      <c r="Z13" s="2">
        <v>-11.04</v>
      </c>
      <c r="AA13" s="6">
        <v>5673200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-4579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95052784</v>
      </c>
      <c r="D19" s="6">
        <v>0</v>
      </c>
      <c r="E19" s="7">
        <v>101083000</v>
      </c>
      <c r="F19" s="8">
        <v>101083000</v>
      </c>
      <c r="G19" s="8">
        <v>29376898</v>
      </c>
      <c r="H19" s="8">
        <v>2740069</v>
      </c>
      <c r="I19" s="8">
        <v>542017</v>
      </c>
      <c r="J19" s="8">
        <v>32658984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32658984</v>
      </c>
      <c r="X19" s="8">
        <v>32509337</v>
      </c>
      <c r="Y19" s="8">
        <v>149647</v>
      </c>
      <c r="Z19" s="2">
        <v>0.46</v>
      </c>
      <c r="AA19" s="6">
        <v>101083000</v>
      </c>
    </row>
    <row r="20" spans="1:27" ht="13.5">
      <c r="A20" s="27" t="s">
        <v>47</v>
      </c>
      <c r="B20" s="33"/>
      <c r="C20" s="6">
        <v>322500</v>
      </c>
      <c r="D20" s="6">
        <v>0</v>
      </c>
      <c r="E20" s="7">
        <v>115000</v>
      </c>
      <c r="F20" s="30">
        <v>115000</v>
      </c>
      <c r="G20" s="30">
        <v>4137</v>
      </c>
      <c r="H20" s="30">
        <v>2147</v>
      </c>
      <c r="I20" s="30">
        <v>6987</v>
      </c>
      <c r="J20" s="30">
        <v>13271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13271</v>
      </c>
      <c r="X20" s="30">
        <v>31934</v>
      </c>
      <c r="Y20" s="30">
        <v>-18663</v>
      </c>
      <c r="Z20" s="31">
        <v>-58.44</v>
      </c>
      <c r="AA20" s="32">
        <v>115000</v>
      </c>
    </row>
    <row r="21" spans="1:27" ht="13.5">
      <c r="A21" s="27" t="s">
        <v>48</v>
      </c>
      <c r="B21" s="33"/>
      <c r="C21" s="6">
        <v>599</v>
      </c>
      <c r="D21" s="6">
        <v>0</v>
      </c>
      <c r="E21" s="7">
        <v>60000</v>
      </c>
      <c r="F21" s="8">
        <v>60000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60000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102101926</v>
      </c>
      <c r="D22" s="37">
        <f>SUM(D5:D21)</f>
        <v>0</v>
      </c>
      <c r="E22" s="38">
        <f t="shared" si="0"/>
        <v>107991920</v>
      </c>
      <c r="F22" s="39">
        <f t="shared" si="0"/>
        <v>107991920</v>
      </c>
      <c r="G22" s="39">
        <f t="shared" si="0"/>
        <v>29996624</v>
      </c>
      <c r="H22" s="39">
        <f t="shared" si="0"/>
        <v>2763649</v>
      </c>
      <c r="I22" s="39">
        <f t="shared" si="0"/>
        <v>1510089</v>
      </c>
      <c r="J22" s="39">
        <f t="shared" si="0"/>
        <v>34270362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34270362</v>
      </c>
      <c r="X22" s="39">
        <f t="shared" si="0"/>
        <v>34103056</v>
      </c>
      <c r="Y22" s="39">
        <f t="shared" si="0"/>
        <v>167306</v>
      </c>
      <c r="Z22" s="40">
        <f>+IF(X22&lt;&gt;0,+(Y22/X22)*100,0)</f>
        <v>0.4905894650614303</v>
      </c>
      <c r="AA22" s="37">
        <f>SUM(AA5:AA21)</f>
        <v>107991920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41012165</v>
      </c>
      <c r="D25" s="6">
        <v>0</v>
      </c>
      <c r="E25" s="7">
        <v>54387590</v>
      </c>
      <c r="F25" s="8">
        <v>54387590</v>
      </c>
      <c r="G25" s="8">
        <v>3340267</v>
      </c>
      <c r="H25" s="8">
        <v>3393824</v>
      </c>
      <c r="I25" s="8">
        <v>3447266</v>
      </c>
      <c r="J25" s="8">
        <v>10181357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10181357</v>
      </c>
      <c r="X25" s="8">
        <v>12125845</v>
      </c>
      <c r="Y25" s="8">
        <v>-1944488</v>
      </c>
      <c r="Z25" s="2">
        <v>-16.04</v>
      </c>
      <c r="AA25" s="6">
        <v>54387590</v>
      </c>
    </row>
    <row r="26" spans="1:27" ht="13.5">
      <c r="A26" s="29" t="s">
        <v>52</v>
      </c>
      <c r="B26" s="28"/>
      <c r="C26" s="6">
        <v>5424122</v>
      </c>
      <c r="D26" s="6">
        <v>0</v>
      </c>
      <c r="E26" s="7">
        <v>6055350</v>
      </c>
      <c r="F26" s="8">
        <v>6055350</v>
      </c>
      <c r="G26" s="8">
        <v>439402</v>
      </c>
      <c r="H26" s="8">
        <v>480744</v>
      </c>
      <c r="I26" s="8">
        <v>442847</v>
      </c>
      <c r="J26" s="8">
        <v>1362993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1362993</v>
      </c>
      <c r="X26" s="8">
        <v>1413897</v>
      </c>
      <c r="Y26" s="8">
        <v>-50904</v>
      </c>
      <c r="Z26" s="2">
        <v>-3.6</v>
      </c>
      <c r="AA26" s="6">
        <v>6055350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3000</v>
      </c>
      <c r="F27" s="8">
        <v>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3000</v>
      </c>
    </row>
    <row r="28" spans="1:27" ht="13.5">
      <c r="A28" s="29" t="s">
        <v>54</v>
      </c>
      <c r="B28" s="28"/>
      <c r="C28" s="6">
        <v>4050033</v>
      </c>
      <c r="D28" s="6">
        <v>0</v>
      </c>
      <c r="E28" s="7">
        <v>5380000</v>
      </c>
      <c r="F28" s="8">
        <v>5380000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5380000</v>
      </c>
    </row>
    <row r="29" spans="1:27" ht="13.5">
      <c r="A29" s="29" t="s">
        <v>55</v>
      </c>
      <c r="B29" s="28"/>
      <c r="C29" s="6">
        <v>2300340</v>
      </c>
      <c r="D29" s="6">
        <v>0</v>
      </c>
      <c r="E29" s="7">
        <v>2853510</v>
      </c>
      <c r="F29" s="8">
        <v>2853510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2853510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3376441</v>
      </c>
      <c r="D31" s="6">
        <v>0</v>
      </c>
      <c r="E31" s="7">
        <v>5245190</v>
      </c>
      <c r="F31" s="8">
        <v>5245190</v>
      </c>
      <c r="G31" s="8">
        <v>42471</v>
      </c>
      <c r="H31" s="8">
        <v>503030</v>
      </c>
      <c r="I31" s="8">
        <v>163459</v>
      </c>
      <c r="J31" s="8">
        <v>708960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708960</v>
      </c>
      <c r="X31" s="8">
        <v>620261</v>
      </c>
      <c r="Y31" s="8">
        <v>88699</v>
      </c>
      <c r="Z31" s="2">
        <v>14.3</v>
      </c>
      <c r="AA31" s="6">
        <v>5245190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33666423</v>
      </c>
      <c r="D33" s="6">
        <v>0</v>
      </c>
      <c r="E33" s="7">
        <v>42973270</v>
      </c>
      <c r="F33" s="8">
        <v>42973270</v>
      </c>
      <c r="G33" s="8">
        <v>376935</v>
      </c>
      <c r="H33" s="8">
        <v>192696</v>
      </c>
      <c r="I33" s="8">
        <v>1410039</v>
      </c>
      <c r="J33" s="8">
        <v>1979670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1979670</v>
      </c>
      <c r="X33" s="8">
        <v>3952679</v>
      </c>
      <c r="Y33" s="8">
        <v>-1973009</v>
      </c>
      <c r="Z33" s="2">
        <v>-49.92</v>
      </c>
      <c r="AA33" s="6">
        <v>42973270</v>
      </c>
    </row>
    <row r="34" spans="1:27" ht="13.5">
      <c r="A34" s="29" t="s">
        <v>60</v>
      </c>
      <c r="B34" s="28"/>
      <c r="C34" s="6">
        <v>12206814</v>
      </c>
      <c r="D34" s="6">
        <v>0</v>
      </c>
      <c r="E34" s="7">
        <v>15532850</v>
      </c>
      <c r="F34" s="8">
        <v>15532850</v>
      </c>
      <c r="G34" s="8">
        <v>411462</v>
      </c>
      <c r="H34" s="8">
        <v>854863</v>
      </c>
      <c r="I34" s="8">
        <v>1585315</v>
      </c>
      <c r="J34" s="8">
        <v>2851640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2851640</v>
      </c>
      <c r="X34" s="8">
        <v>4092661</v>
      </c>
      <c r="Y34" s="8">
        <v>-1241021</v>
      </c>
      <c r="Z34" s="2">
        <v>-30.32</v>
      </c>
      <c r="AA34" s="6">
        <v>15532850</v>
      </c>
    </row>
    <row r="35" spans="1:27" ht="13.5">
      <c r="A35" s="27" t="s">
        <v>61</v>
      </c>
      <c r="B35" s="33"/>
      <c r="C35" s="6">
        <v>398438</v>
      </c>
      <c r="D35" s="6">
        <v>0</v>
      </c>
      <c r="E35" s="7">
        <v>200000</v>
      </c>
      <c r="F35" s="8">
        <v>200000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200000</v>
      </c>
    </row>
    <row r="36" spans="1:27" ht="12.75">
      <c r="A36" s="44" t="s">
        <v>62</v>
      </c>
      <c r="B36" s="36"/>
      <c r="C36" s="37">
        <f aca="true" t="shared" si="1" ref="C36:Y36">SUM(C25:C35)</f>
        <v>102434776</v>
      </c>
      <c r="D36" s="37">
        <f>SUM(D25:D35)</f>
        <v>0</v>
      </c>
      <c r="E36" s="38">
        <f t="shared" si="1"/>
        <v>132630760</v>
      </c>
      <c r="F36" s="39">
        <f t="shared" si="1"/>
        <v>132630760</v>
      </c>
      <c r="G36" s="39">
        <f t="shared" si="1"/>
        <v>4610537</v>
      </c>
      <c r="H36" s="39">
        <f t="shared" si="1"/>
        <v>5425157</v>
      </c>
      <c r="I36" s="39">
        <f t="shared" si="1"/>
        <v>7048926</v>
      </c>
      <c r="J36" s="39">
        <f t="shared" si="1"/>
        <v>17084620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17084620</v>
      </c>
      <c r="X36" s="39">
        <f t="shared" si="1"/>
        <v>22205343</v>
      </c>
      <c r="Y36" s="39">
        <f t="shared" si="1"/>
        <v>-5120723</v>
      </c>
      <c r="Z36" s="40">
        <f>+IF(X36&lt;&gt;0,+(Y36/X36)*100,0)</f>
        <v>-23.06076965350186</v>
      </c>
      <c r="AA36" s="37">
        <f>SUM(AA25:AA35)</f>
        <v>132630760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-332850</v>
      </c>
      <c r="D38" s="50">
        <f>+D22-D36</f>
        <v>0</v>
      </c>
      <c r="E38" s="51">
        <f t="shared" si="2"/>
        <v>-24638840</v>
      </c>
      <c r="F38" s="52">
        <f t="shared" si="2"/>
        <v>-24638840</v>
      </c>
      <c r="G38" s="52">
        <f t="shared" si="2"/>
        <v>25386087</v>
      </c>
      <c r="H38" s="52">
        <f t="shared" si="2"/>
        <v>-2661508</v>
      </c>
      <c r="I38" s="52">
        <f t="shared" si="2"/>
        <v>-5538837</v>
      </c>
      <c r="J38" s="52">
        <f t="shared" si="2"/>
        <v>17185742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17185742</v>
      </c>
      <c r="X38" s="52">
        <f>IF(F22=F36,0,X22-X36)</f>
        <v>11897713</v>
      </c>
      <c r="Y38" s="52">
        <f t="shared" si="2"/>
        <v>5288029</v>
      </c>
      <c r="Z38" s="53">
        <f>+IF(X38&lt;&gt;0,+(Y38/X38)*100,0)</f>
        <v>44.445760290233935</v>
      </c>
      <c r="AA38" s="50">
        <f>+AA22-AA36</f>
        <v>-24638840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-332850</v>
      </c>
      <c r="D42" s="59">
        <f>SUM(D38:D41)</f>
        <v>0</v>
      </c>
      <c r="E42" s="60">
        <f t="shared" si="3"/>
        <v>-24638840</v>
      </c>
      <c r="F42" s="61">
        <f t="shared" si="3"/>
        <v>-24638840</v>
      </c>
      <c r="G42" s="61">
        <f t="shared" si="3"/>
        <v>25386087</v>
      </c>
      <c r="H42" s="61">
        <f t="shared" si="3"/>
        <v>-2661508</v>
      </c>
      <c r="I42" s="61">
        <f t="shared" si="3"/>
        <v>-5538837</v>
      </c>
      <c r="J42" s="61">
        <f t="shared" si="3"/>
        <v>17185742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17185742</v>
      </c>
      <c r="X42" s="61">
        <f t="shared" si="3"/>
        <v>11897713</v>
      </c>
      <c r="Y42" s="61">
        <f t="shared" si="3"/>
        <v>5288029</v>
      </c>
      <c r="Z42" s="62">
        <f>+IF(X42&lt;&gt;0,+(Y42/X42)*100,0)</f>
        <v>44.445760290233935</v>
      </c>
      <c r="AA42" s="59">
        <f>SUM(AA38:AA41)</f>
        <v>-24638840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-332850</v>
      </c>
      <c r="D44" s="67">
        <f>+D42-D43</f>
        <v>0</v>
      </c>
      <c r="E44" s="68">
        <f t="shared" si="4"/>
        <v>-24638840</v>
      </c>
      <c r="F44" s="69">
        <f t="shared" si="4"/>
        <v>-24638840</v>
      </c>
      <c r="G44" s="69">
        <f t="shared" si="4"/>
        <v>25386087</v>
      </c>
      <c r="H44" s="69">
        <f t="shared" si="4"/>
        <v>-2661508</v>
      </c>
      <c r="I44" s="69">
        <f t="shared" si="4"/>
        <v>-5538837</v>
      </c>
      <c r="J44" s="69">
        <f t="shared" si="4"/>
        <v>17185742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17185742</v>
      </c>
      <c r="X44" s="69">
        <f t="shared" si="4"/>
        <v>11897713</v>
      </c>
      <c r="Y44" s="69">
        <f t="shared" si="4"/>
        <v>5288029</v>
      </c>
      <c r="Z44" s="70">
        <f>+IF(X44&lt;&gt;0,+(Y44/X44)*100,0)</f>
        <v>44.445760290233935</v>
      </c>
      <c r="AA44" s="67">
        <f>+AA42-AA43</f>
        <v>-24638840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-332850</v>
      </c>
      <c r="D46" s="59">
        <f>SUM(D44:D45)</f>
        <v>0</v>
      </c>
      <c r="E46" s="60">
        <f t="shared" si="5"/>
        <v>-24638840</v>
      </c>
      <c r="F46" s="61">
        <f t="shared" si="5"/>
        <v>-24638840</v>
      </c>
      <c r="G46" s="61">
        <f t="shared" si="5"/>
        <v>25386087</v>
      </c>
      <c r="H46" s="61">
        <f t="shared" si="5"/>
        <v>-2661508</v>
      </c>
      <c r="I46" s="61">
        <f t="shared" si="5"/>
        <v>-5538837</v>
      </c>
      <c r="J46" s="61">
        <f t="shared" si="5"/>
        <v>17185742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17185742</v>
      </c>
      <c r="X46" s="61">
        <f t="shared" si="5"/>
        <v>11897713</v>
      </c>
      <c r="Y46" s="61">
        <f t="shared" si="5"/>
        <v>5288029</v>
      </c>
      <c r="Z46" s="62">
        <f>+IF(X46&lt;&gt;0,+(Y46/X46)*100,0)</f>
        <v>44.445760290233935</v>
      </c>
      <c r="AA46" s="59">
        <f>SUM(AA44:AA45)</f>
        <v>-24638840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-332850</v>
      </c>
      <c r="D48" s="75">
        <f>SUM(D46:D47)</f>
        <v>0</v>
      </c>
      <c r="E48" s="76">
        <f t="shared" si="6"/>
        <v>-24638840</v>
      </c>
      <c r="F48" s="77">
        <f t="shared" si="6"/>
        <v>-24638840</v>
      </c>
      <c r="G48" s="77">
        <f t="shared" si="6"/>
        <v>25386087</v>
      </c>
      <c r="H48" s="78">
        <f t="shared" si="6"/>
        <v>-2661508</v>
      </c>
      <c r="I48" s="78">
        <f t="shared" si="6"/>
        <v>-5538837</v>
      </c>
      <c r="J48" s="78">
        <f t="shared" si="6"/>
        <v>17185742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17185742</v>
      </c>
      <c r="X48" s="78">
        <f t="shared" si="6"/>
        <v>11897713</v>
      </c>
      <c r="Y48" s="78">
        <f t="shared" si="6"/>
        <v>5288029</v>
      </c>
      <c r="Z48" s="79">
        <f>+IF(X48&lt;&gt;0,+(Y48/X48)*100,0)</f>
        <v>44.445760290233935</v>
      </c>
      <c r="AA48" s="80">
        <f>SUM(AA46:AA47)</f>
        <v>-24638840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559907742</v>
      </c>
      <c r="D5" s="6">
        <v>0</v>
      </c>
      <c r="E5" s="7">
        <v>1114069141</v>
      </c>
      <c r="F5" s="8">
        <v>1114069141</v>
      </c>
      <c r="G5" s="8">
        <v>532390188</v>
      </c>
      <c r="H5" s="8">
        <v>55990589</v>
      </c>
      <c r="I5" s="8">
        <v>65254326</v>
      </c>
      <c r="J5" s="8">
        <v>653635103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653635103</v>
      </c>
      <c r="X5" s="8">
        <v>395664676</v>
      </c>
      <c r="Y5" s="8">
        <v>257970427</v>
      </c>
      <c r="Z5" s="2">
        <v>65.2</v>
      </c>
      <c r="AA5" s="6">
        <v>1114069141</v>
      </c>
    </row>
    <row r="6" spans="1:27" ht="13.5">
      <c r="A6" s="27" t="s">
        <v>33</v>
      </c>
      <c r="B6" s="28"/>
      <c r="C6" s="6">
        <v>1667913</v>
      </c>
      <c r="D6" s="6">
        <v>0</v>
      </c>
      <c r="E6" s="7">
        <v>4481540</v>
      </c>
      <c r="F6" s="8">
        <v>4481540</v>
      </c>
      <c r="G6" s="8">
        <v>336686</v>
      </c>
      <c r="H6" s="8">
        <v>413261</v>
      </c>
      <c r="I6" s="8">
        <v>-22847</v>
      </c>
      <c r="J6" s="8">
        <v>727100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727100</v>
      </c>
      <c r="X6" s="8">
        <v>897916</v>
      </c>
      <c r="Y6" s="8">
        <v>-170816</v>
      </c>
      <c r="Z6" s="2">
        <v>-19.02</v>
      </c>
      <c r="AA6" s="6">
        <v>4481540</v>
      </c>
    </row>
    <row r="7" spans="1:27" ht="13.5">
      <c r="A7" s="29" t="s">
        <v>34</v>
      </c>
      <c r="B7" s="28"/>
      <c r="C7" s="6">
        <v>1111847486</v>
      </c>
      <c r="D7" s="6">
        <v>0</v>
      </c>
      <c r="E7" s="7">
        <v>1532406938</v>
      </c>
      <c r="F7" s="8">
        <v>1532406938</v>
      </c>
      <c r="G7" s="8">
        <v>115966154</v>
      </c>
      <c r="H7" s="8">
        <v>117282196</v>
      </c>
      <c r="I7" s="8">
        <v>106754219</v>
      </c>
      <c r="J7" s="8">
        <v>340002569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340002569</v>
      </c>
      <c r="X7" s="8">
        <v>421958737</v>
      </c>
      <c r="Y7" s="8">
        <v>-81956168</v>
      </c>
      <c r="Z7" s="2">
        <v>-19.42</v>
      </c>
      <c r="AA7" s="6">
        <v>1532406938</v>
      </c>
    </row>
    <row r="8" spans="1:27" ht="13.5">
      <c r="A8" s="29" t="s">
        <v>35</v>
      </c>
      <c r="B8" s="28"/>
      <c r="C8" s="6">
        <v>401466870</v>
      </c>
      <c r="D8" s="6">
        <v>0</v>
      </c>
      <c r="E8" s="7">
        <v>604465544</v>
      </c>
      <c r="F8" s="8">
        <v>604465544</v>
      </c>
      <c r="G8" s="8">
        <v>37879140</v>
      </c>
      <c r="H8" s="8">
        <v>40091200</v>
      </c>
      <c r="I8" s="8">
        <v>40251859</v>
      </c>
      <c r="J8" s="8">
        <v>118222199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118222199</v>
      </c>
      <c r="X8" s="8">
        <v>129546208</v>
      </c>
      <c r="Y8" s="8">
        <v>-11324009</v>
      </c>
      <c r="Z8" s="2">
        <v>-8.74</v>
      </c>
      <c r="AA8" s="6">
        <v>604465544</v>
      </c>
    </row>
    <row r="9" spans="1:27" ht="13.5">
      <c r="A9" s="29" t="s">
        <v>36</v>
      </c>
      <c r="B9" s="28"/>
      <c r="C9" s="6">
        <v>157903530</v>
      </c>
      <c r="D9" s="6">
        <v>0</v>
      </c>
      <c r="E9" s="7">
        <v>234659149</v>
      </c>
      <c r="F9" s="8">
        <v>234659149</v>
      </c>
      <c r="G9" s="8">
        <v>19860037</v>
      </c>
      <c r="H9" s="8">
        <v>22430073</v>
      </c>
      <c r="I9" s="8">
        <v>25030385</v>
      </c>
      <c r="J9" s="8">
        <v>67320495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67320495</v>
      </c>
      <c r="X9" s="8">
        <v>56491332</v>
      </c>
      <c r="Y9" s="8">
        <v>10829163</v>
      </c>
      <c r="Z9" s="2">
        <v>19.17</v>
      </c>
      <c r="AA9" s="6">
        <v>234659149</v>
      </c>
    </row>
    <row r="10" spans="1:27" ht="13.5">
      <c r="A10" s="29" t="s">
        <v>37</v>
      </c>
      <c r="B10" s="28"/>
      <c r="C10" s="6">
        <v>138074368</v>
      </c>
      <c r="D10" s="6">
        <v>0</v>
      </c>
      <c r="E10" s="7">
        <v>187584292</v>
      </c>
      <c r="F10" s="30">
        <v>187584292</v>
      </c>
      <c r="G10" s="30">
        <v>16334031</v>
      </c>
      <c r="H10" s="30">
        <v>15869664</v>
      </c>
      <c r="I10" s="30">
        <v>15387868</v>
      </c>
      <c r="J10" s="30">
        <v>47591563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47591563</v>
      </c>
      <c r="X10" s="30">
        <v>45814266</v>
      </c>
      <c r="Y10" s="30">
        <v>1777297</v>
      </c>
      <c r="Z10" s="31">
        <v>3.88</v>
      </c>
      <c r="AA10" s="32">
        <v>187584292</v>
      </c>
    </row>
    <row r="11" spans="1:27" ht="13.5">
      <c r="A11" s="29" t="s">
        <v>38</v>
      </c>
      <c r="B11" s="33"/>
      <c r="C11" s="6">
        <v>-747368</v>
      </c>
      <c r="D11" s="6">
        <v>0</v>
      </c>
      <c r="E11" s="7">
        <v>3054961</v>
      </c>
      <c r="F11" s="8">
        <v>3054961</v>
      </c>
      <c r="G11" s="8">
        <v>181412</v>
      </c>
      <c r="H11" s="8">
        <v>321216</v>
      </c>
      <c r="I11" s="8">
        <v>204398</v>
      </c>
      <c r="J11" s="8">
        <v>707026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707026</v>
      </c>
      <c r="X11" s="8">
        <v>12504087</v>
      </c>
      <c r="Y11" s="8">
        <v>-11797061</v>
      </c>
      <c r="Z11" s="2">
        <v>-94.35</v>
      </c>
      <c r="AA11" s="6">
        <v>3054961</v>
      </c>
    </row>
    <row r="12" spans="1:27" ht="13.5">
      <c r="A12" s="29" t="s">
        <v>39</v>
      </c>
      <c r="B12" s="33"/>
      <c r="C12" s="6">
        <v>34530254</v>
      </c>
      <c r="D12" s="6">
        <v>0</v>
      </c>
      <c r="E12" s="7">
        <v>45362295</v>
      </c>
      <c r="F12" s="8">
        <v>45362295</v>
      </c>
      <c r="G12" s="8">
        <v>2743700</v>
      </c>
      <c r="H12" s="8">
        <v>2804786</v>
      </c>
      <c r="I12" s="8">
        <v>3112939</v>
      </c>
      <c r="J12" s="8">
        <v>8661425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8661425</v>
      </c>
      <c r="X12" s="8">
        <v>8554337</v>
      </c>
      <c r="Y12" s="8">
        <v>107088</v>
      </c>
      <c r="Z12" s="2">
        <v>1.25</v>
      </c>
      <c r="AA12" s="6">
        <v>45362295</v>
      </c>
    </row>
    <row r="13" spans="1:27" ht="13.5">
      <c r="A13" s="27" t="s">
        <v>40</v>
      </c>
      <c r="B13" s="33"/>
      <c r="C13" s="6">
        <v>49270271</v>
      </c>
      <c r="D13" s="6">
        <v>0</v>
      </c>
      <c r="E13" s="7">
        <v>34405524</v>
      </c>
      <c r="F13" s="8">
        <v>34405524</v>
      </c>
      <c r="G13" s="8">
        <v>-2117049</v>
      </c>
      <c r="H13" s="8">
        <v>1641619</v>
      </c>
      <c r="I13" s="8">
        <v>3053184</v>
      </c>
      <c r="J13" s="8">
        <v>2577754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2577754</v>
      </c>
      <c r="X13" s="8">
        <v>6942176</v>
      </c>
      <c r="Y13" s="8">
        <v>-4364422</v>
      </c>
      <c r="Z13" s="2">
        <v>-62.87</v>
      </c>
      <c r="AA13" s="6">
        <v>34405524</v>
      </c>
    </row>
    <row r="14" spans="1:27" ht="13.5">
      <c r="A14" s="27" t="s">
        <v>41</v>
      </c>
      <c r="B14" s="33"/>
      <c r="C14" s="6">
        <v>99286755</v>
      </c>
      <c r="D14" s="6">
        <v>0</v>
      </c>
      <c r="E14" s="7">
        <v>102980547</v>
      </c>
      <c r="F14" s="8">
        <v>102980547</v>
      </c>
      <c r="G14" s="8">
        <v>10998421</v>
      </c>
      <c r="H14" s="8">
        <v>11240054</v>
      </c>
      <c r="I14" s="8">
        <v>11996346</v>
      </c>
      <c r="J14" s="8">
        <v>34234821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34234821</v>
      </c>
      <c r="X14" s="8">
        <v>20828681</v>
      </c>
      <c r="Y14" s="8">
        <v>13406140</v>
      </c>
      <c r="Z14" s="2">
        <v>64.36</v>
      </c>
      <c r="AA14" s="6">
        <v>102980547</v>
      </c>
    </row>
    <row r="15" spans="1:27" ht="13.5">
      <c r="A15" s="27" t="s">
        <v>42</v>
      </c>
      <c r="B15" s="33"/>
      <c r="C15" s="6">
        <v>6800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40700116</v>
      </c>
      <c r="D16" s="6">
        <v>0</v>
      </c>
      <c r="E16" s="7">
        <v>57170740</v>
      </c>
      <c r="F16" s="8">
        <v>57170740</v>
      </c>
      <c r="G16" s="8">
        <v>2210439</v>
      </c>
      <c r="H16" s="8">
        <v>815602</v>
      </c>
      <c r="I16" s="8">
        <v>1530454</v>
      </c>
      <c r="J16" s="8">
        <v>4556495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4556495</v>
      </c>
      <c r="X16" s="8">
        <v>12988954</v>
      </c>
      <c r="Y16" s="8">
        <v>-8432459</v>
      </c>
      <c r="Z16" s="2">
        <v>-64.92</v>
      </c>
      <c r="AA16" s="6">
        <v>57170740</v>
      </c>
    </row>
    <row r="17" spans="1:27" ht="13.5">
      <c r="A17" s="27" t="s">
        <v>44</v>
      </c>
      <c r="B17" s="33"/>
      <c r="C17" s="6">
        <v>15219550</v>
      </c>
      <c r="D17" s="6">
        <v>0</v>
      </c>
      <c r="E17" s="7">
        <v>18891121</v>
      </c>
      <c r="F17" s="8">
        <v>18891121</v>
      </c>
      <c r="G17" s="8">
        <v>1227640</v>
      </c>
      <c r="H17" s="8">
        <v>1164546</v>
      </c>
      <c r="I17" s="8">
        <v>1638348</v>
      </c>
      <c r="J17" s="8">
        <v>4030534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4030534</v>
      </c>
      <c r="X17" s="8">
        <v>3869307</v>
      </c>
      <c r="Y17" s="8">
        <v>161227</v>
      </c>
      <c r="Z17" s="2">
        <v>4.17</v>
      </c>
      <c r="AA17" s="6">
        <v>18891121</v>
      </c>
    </row>
    <row r="18" spans="1:27" ht="13.5">
      <c r="A18" s="29" t="s">
        <v>45</v>
      </c>
      <c r="B18" s="28"/>
      <c r="C18" s="6">
        <v>13052155</v>
      </c>
      <c r="D18" s="6">
        <v>0</v>
      </c>
      <c r="E18" s="7">
        <v>32843842</v>
      </c>
      <c r="F18" s="8">
        <v>32843842</v>
      </c>
      <c r="G18" s="8">
        <v>2878630</v>
      </c>
      <c r="H18" s="8">
        <v>1740125</v>
      </c>
      <c r="I18" s="8">
        <v>1761621</v>
      </c>
      <c r="J18" s="8">
        <v>6380376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6380376</v>
      </c>
      <c r="X18" s="8">
        <v>7990023</v>
      </c>
      <c r="Y18" s="8">
        <v>-1609647</v>
      </c>
      <c r="Z18" s="2">
        <v>-20.15</v>
      </c>
      <c r="AA18" s="6">
        <v>32843842</v>
      </c>
    </row>
    <row r="19" spans="1:27" ht="13.5">
      <c r="A19" s="27" t="s">
        <v>46</v>
      </c>
      <c r="B19" s="33"/>
      <c r="C19" s="6">
        <v>1175702484</v>
      </c>
      <c r="D19" s="6">
        <v>0</v>
      </c>
      <c r="E19" s="7">
        <v>1505854635</v>
      </c>
      <c r="F19" s="8">
        <v>1505854635</v>
      </c>
      <c r="G19" s="8">
        <v>458538636</v>
      </c>
      <c r="H19" s="8">
        <v>53913162</v>
      </c>
      <c r="I19" s="8">
        <v>26092904</v>
      </c>
      <c r="J19" s="8">
        <v>538544702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538544702</v>
      </c>
      <c r="X19" s="8">
        <v>485612333</v>
      </c>
      <c r="Y19" s="8">
        <v>52932369</v>
      </c>
      <c r="Z19" s="2">
        <v>10.9</v>
      </c>
      <c r="AA19" s="6">
        <v>1505854635</v>
      </c>
    </row>
    <row r="20" spans="1:27" ht="13.5">
      <c r="A20" s="27" t="s">
        <v>47</v>
      </c>
      <c r="B20" s="33"/>
      <c r="C20" s="6">
        <v>162506156</v>
      </c>
      <c r="D20" s="6">
        <v>0</v>
      </c>
      <c r="E20" s="7">
        <v>210360015</v>
      </c>
      <c r="F20" s="30">
        <v>210360015</v>
      </c>
      <c r="G20" s="30">
        <v>3946511</v>
      </c>
      <c r="H20" s="30">
        <v>23996460</v>
      </c>
      <c r="I20" s="30">
        <v>17485481</v>
      </c>
      <c r="J20" s="30">
        <v>45428452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45428452</v>
      </c>
      <c r="X20" s="30">
        <v>35208790</v>
      </c>
      <c r="Y20" s="30">
        <v>10219662</v>
      </c>
      <c r="Z20" s="31">
        <v>29.03</v>
      </c>
      <c r="AA20" s="32">
        <v>210360015</v>
      </c>
    </row>
    <row r="21" spans="1:27" ht="13.5">
      <c r="A21" s="27" t="s">
        <v>48</v>
      </c>
      <c r="B21" s="33"/>
      <c r="C21" s="6">
        <v>4257300</v>
      </c>
      <c r="D21" s="6">
        <v>0</v>
      </c>
      <c r="E21" s="7">
        <v>60662630</v>
      </c>
      <c r="F21" s="8">
        <v>60662630</v>
      </c>
      <c r="G21" s="8">
        <v>3629</v>
      </c>
      <c r="H21" s="8">
        <v>22856</v>
      </c>
      <c r="I21" s="34">
        <v>2926707</v>
      </c>
      <c r="J21" s="8">
        <v>2953192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2953192</v>
      </c>
      <c r="X21" s="8">
        <v>4433673</v>
      </c>
      <c r="Y21" s="8">
        <v>-1480481</v>
      </c>
      <c r="Z21" s="2">
        <v>-33.39</v>
      </c>
      <c r="AA21" s="6">
        <v>60662630</v>
      </c>
    </row>
    <row r="22" spans="1:27" ht="24.75" customHeight="1">
      <c r="A22" s="35" t="s">
        <v>49</v>
      </c>
      <c r="B22" s="36"/>
      <c r="C22" s="37">
        <f aca="true" t="shared" si="0" ref="C22:Y22">SUM(C5:C21)</f>
        <v>3964652382</v>
      </c>
      <c r="D22" s="37">
        <f>SUM(D5:D21)</f>
        <v>0</v>
      </c>
      <c r="E22" s="38">
        <f t="shared" si="0"/>
        <v>5749252914</v>
      </c>
      <c r="F22" s="39">
        <f t="shared" si="0"/>
        <v>5749252914</v>
      </c>
      <c r="G22" s="39">
        <f t="shared" si="0"/>
        <v>1203378205</v>
      </c>
      <c r="H22" s="39">
        <f t="shared" si="0"/>
        <v>349737409</v>
      </c>
      <c r="I22" s="39">
        <f t="shared" si="0"/>
        <v>322458192</v>
      </c>
      <c r="J22" s="39">
        <f t="shared" si="0"/>
        <v>1875573806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1875573806</v>
      </c>
      <c r="X22" s="39">
        <f t="shared" si="0"/>
        <v>1649305496</v>
      </c>
      <c r="Y22" s="39">
        <f t="shared" si="0"/>
        <v>226268310</v>
      </c>
      <c r="Z22" s="40">
        <f>+IF(X22&lt;&gt;0,+(Y22/X22)*100,0)</f>
        <v>13.719005396438696</v>
      </c>
      <c r="AA22" s="37">
        <f>SUM(AA5:AA21)</f>
        <v>5749252914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1366420404</v>
      </c>
      <c r="D25" s="6">
        <v>0</v>
      </c>
      <c r="E25" s="7">
        <v>1954560957</v>
      </c>
      <c r="F25" s="8">
        <v>1954560957</v>
      </c>
      <c r="G25" s="8">
        <v>146403107</v>
      </c>
      <c r="H25" s="8">
        <v>144215598</v>
      </c>
      <c r="I25" s="8">
        <v>141743387</v>
      </c>
      <c r="J25" s="8">
        <v>432362092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432362092</v>
      </c>
      <c r="X25" s="8">
        <v>482583156</v>
      </c>
      <c r="Y25" s="8">
        <v>-50221064</v>
      </c>
      <c r="Z25" s="2">
        <v>-10.41</v>
      </c>
      <c r="AA25" s="6">
        <v>1954560957</v>
      </c>
    </row>
    <row r="26" spans="1:27" ht="13.5">
      <c r="A26" s="29" t="s">
        <v>52</v>
      </c>
      <c r="B26" s="28"/>
      <c r="C26" s="6">
        <v>95984805</v>
      </c>
      <c r="D26" s="6">
        <v>0</v>
      </c>
      <c r="E26" s="7">
        <v>129905165</v>
      </c>
      <c r="F26" s="8">
        <v>129905165</v>
      </c>
      <c r="G26" s="8">
        <v>9802070</v>
      </c>
      <c r="H26" s="8">
        <v>9459187</v>
      </c>
      <c r="I26" s="8">
        <v>9040633</v>
      </c>
      <c r="J26" s="8">
        <v>28301890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28301890</v>
      </c>
      <c r="X26" s="8">
        <v>30109590</v>
      </c>
      <c r="Y26" s="8">
        <v>-1807700</v>
      </c>
      <c r="Z26" s="2">
        <v>-6</v>
      </c>
      <c r="AA26" s="6">
        <v>129905165</v>
      </c>
    </row>
    <row r="27" spans="1:27" ht="13.5">
      <c r="A27" s="29" t="s">
        <v>53</v>
      </c>
      <c r="B27" s="28"/>
      <c r="C27" s="6">
        <v>108159040</v>
      </c>
      <c r="D27" s="6">
        <v>0</v>
      </c>
      <c r="E27" s="7">
        <v>328782253</v>
      </c>
      <c r="F27" s="8">
        <v>328782253</v>
      </c>
      <c r="G27" s="8">
        <v>1765744</v>
      </c>
      <c r="H27" s="8">
        <v>145620269</v>
      </c>
      <c r="I27" s="8">
        <v>7881768</v>
      </c>
      <c r="J27" s="8">
        <v>155267781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155267781</v>
      </c>
      <c r="X27" s="8">
        <v>178783726</v>
      </c>
      <c r="Y27" s="8">
        <v>-23515945</v>
      </c>
      <c r="Z27" s="2">
        <v>-13.15</v>
      </c>
      <c r="AA27" s="6">
        <v>328782253</v>
      </c>
    </row>
    <row r="28" spans="1:27" ht="13.5">
      <c r="A28" s="29" t="s">
        <v>54</v>
      </c>
      <c r="B28" s="28"/>
      <c r="C28" s="6">
        <v>466825150</v>
      </c>
      <c r="D28" s="6">
        <v>0</v>
      </c>
      <c r="E28" s="7">
        <v>458363784</v>
      </c>
      <c r="F28" s="8">
        <v>458363784</v>
      </c>
      <c r="G28" s="8">
        <v>6556070</v>
      </c>
      <c r="H28" s="8">
        <v>1986166</v>
      </c>
      <c r="I28" s="8">
        <v>41235649</v>
      </c>
      <c r="J28" s="8">
        <v>49777885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49777885</v>
      </c>
      <c r="X28" s="8">
        <v>78420893</v>
      </c>
      <c r="Y28" s="8">
        <v>-28643008</v>
      </c>
      <c r="Z28" s="2">
        <v>-36.52</v>
      </c>
      <c r="AA28" s="6">
        <v>458363784</v>
      </c>
    </row>
    <row r="29" spans="1:27" ht="13.5">
      <c r="A29" s="29" t="s">
        <v>55</v>
      </c>
      <c r="B29" s="28"/>
      <c r="C29" s="6">
        <v>73203436</v>
      </c>
      <c r="D29" s="6">
        <v>0</v>
      </c>
      <c r="E29" s="7">
        <v>78886681</v>
      </c>
      <c r="F29" s="8">
        <v>78886681</v>
      </c>
      <c r="G29" s="8">
        <v>787624</v>
      </c>
      <c r="H29" s="8">
        <v>471469</v>
      </c>
      <c r="I29" s="8">
        <v>853805</v>
      </c>
      <c r="J29" s="8">
        <v>2112898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2112898</v>
      </c>
      <c r="X29" s="8">
        <v>9318982</v>
      </c>
      <c r="Y29" s="8">
        <v>-7206084</v>
      </c>
      <c r="Z29" s="2">
        <v>-77.33</v>
      </c>
      <c r="AA29" s="6">
        <v>78886681</v>
      </c>
    </row>
    <row r="30" spans="1:27" ht="13.5">
      <c r="A30" s="29" t="s">
        <v>56</v>
      </c>
      <c r="B30" s="28"/>
      <c r="C30" s="6">
        <v>940254460</v>
      </c>
      <c r="D30" s="6">
        <v>0</v>
      </c>
      <c r="E30" s="7">
        <v>1241903955</v>
      </c>
      <c r="F30" s="8">
        <v>1241903955</v>
      </c>
      <c r="G30" s="8">
        <v>72583857</v>
      </c>
      <c r="H30" s="8">
        <v>125218611</v>
      </c>
      <c r="I30" s="8">
        <v>89888081</v>
      </c>
      <c r="J30" s="8">
        <v>287690549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287690549</v>
      </c>
      <c r="X30" s="8">
        <v>335004372</v>
      </c>
      <c r="Y30" s="8">
        <v>-47313823</v>
      </c>
      <c r="Z30" s="2">
        <v>-14.12</v>
      </c>
      <c r="AA30" s="6">
        <v>1241903955</v>
      </c>
    </row>
    <row r="31" spans="1:27" ht="13.5">
      <c r="A31" s="29" t="s">
        <v>57</v>
      </c>
      <c r="B31" s="28"/>
      <c r="C31" s="6">
        <v>103144894</v>
      </c>
      <c r="D31" s="6">
        <v>0</v>
      </c>
      <c r="E31" s="7">
        <v>149213137</v>
      </c>
      <c r="F31" s="8">
        <v>149213137</v>
      </c>
      <c r="G31" s="8">
        <v>8372643</v>
      </c>
      <c r="H31" s="8">
        <v>14935201</v>
      </c>
      <c r="I31" s="8">
        <v>10555735</v>
      </c>
      <c r="J31" s="8">
        <v>33863579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33863579</v>
      </c>
      <c r="X31" s="8">
        <v>28267867</v>
      </c>
      <c r="Y31" s="8">
        <v>5595712</v>
      </c>
      <c r="Z31" s="2">
        <v>19.8</v>
      </c>
      <c r="AA31" s="6">
        <v>149213137</v>
      </c>
    </row>
    <row r="32" spans="1:27" ht="13.5">
      <c r="A32" s="29" t="s">
        <v>58</v>
      </c>
      <c r="B32" s="28"/>
      <c r="C32" s="6">
        <v>63692491</v>
      </c>
      <c r="D32" s="6">
        <v>0</v>
      </c>
      <c r="E32" s="7">
        <v>143554090</v>
      </c>
      <c r="F32" s="8">
        <v>143554090</v>
      </c>
      <c r="G32" s="8">
        <v>10723090</v>
      </c>
      <c r="H32" s="8">
        <v>7293877</v>
      </c>
      <c r="I32" s="8">
        <v>13886182</v>
      </c>
      <c r="J32" s="8">
        <v>31903149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31903149</v>
      </c>
      <c r="X32" s="8">
        <v>26797951</v>
      </c>
      <c r="Y32" s="8">
        <v>5105198</v>
      </c>
      <c r="Z32" s="2">
        <v>19.05</v>
      </c>
      <c r="AA32" s="6">
        <v>143554090</v>
      </c>
    </row>
    <row r="33" spans="1:27" ht="13.5">
      <c r="A33" s="29" t="s">
        <v>59</v>
      </c>
      <c r="B33" s="28"/>
      <c r="C33" s="6">
        <v>234499485</v>
      </c>
      <c r="D33" s="6">
        <v>0</v>
      </c>
      <c r="E33" s="7">
        <v>226290088</v>
      </c>
      <c r="F33" s="8">
        <v>226290088</v>
      </c>
      <c r="G33" s="8">
        <v>19217561</v>
      </c>
      <c r="H33" s="8">
        <v>11487033</v>
      </c>
      <c r="I33" s="8">
        <v>14050677</v>
      </c>
      <c r="J33" s="8">
        <v>44755271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44755271</v>
      </c>
      <c r="X33" s="8">
        <v>39827097</v>
      </c>
      <c r="Y33" s="8">
        <v>4928174</v>
      </c>
      <c r="Z33" s="2">
        <v>12.37</v>
      </c>
      <c r="AA33" s="6">
        <v>226290088</v>
      </c>
    </row>
    <row r="34" spans="1:27" ht="13.5">
      <c r="A34" s="29" t="s">
        <v>60</v>
      </c>
      <c r="B34" s="28"/>
      <c r="C34" s="6">
        <v>966938645</v>
      </c>
      <c r="D34" s="6">
        <v>0</v>
      </c>
      <c r="E34" s="7">
        <v>1029297620</v>
      </c>
      <c r="F34" s="8">
        <v>1029297620</v>
      </c>
      <c r="G34" s="8">
        <v>58700152</v>
      </c>
      <c r="H34" s="8">
        <v>82919229</v>
      </c>
      <c r="I34" s="8">
        <v>81494962</v>
      </c>
      <c r="J34" s="8">
        <v>223114343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223114343</v>
      </c>
      <c r="X34" s="8">
        <v>208631777</v>
      </c>
      <c r="Y34" s="8">
        <v>14482566</v>
      </c>
      <c r="Z34" s="2">
        <v>6.94</v>
      </c>
      <c r="AA34" s="6">
        <v>1029297620</v>
      </c>
    </row>
    <row r="35" spans="1:27" ht="13.5">
      <c r="A35" s="27" t="s">
        <v>61</v>
      </c>
      <c r="B35" s="33"/>
      <c r="C35" s="6">
        <v>7210158</v>
      </c>
      <c r="D35" s="6">
        <v>0</v>
      </c>
      <c r="E35" s="7">
        <v>228000</v>
      </c>
      <c r="F35" s="8">
        <v>228000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6837</v>
      </c>
      <c r="Y35" s="8">
        <v>-6837</v>
      </c>
      <c r="Z35" s="2">
        <v>-100</v>
      </c>
      <c r="AA35" s="6">
        <v>228000</v>
      </c>
    </row>
    <row r="36" spans="1:27" ht="12.75">
      <c r="A36" s="44" t="s">
        <v>62</v>
      </c>
      <c r="B36" s="36"/>
      <c r="C36" s="37">
        <f aca="true" t="shared" si="1" ref="C36:Y36">SUM(C25:C35)</f>
        <v>4426332968</v>
      </c>
      <c r="D36" s="37">
        <f>SUM(D25:D35)</f>
        <v>0</v>
      </c>
      <c r="E36" s="38">
        <f t="shared" si="1"/>
        <v>5740985730</v>
      </c>
      <c r="F36" s="39">
        <f t="shared" si="1"/>
        <v>5740985730</v>
      </c>
      <c r="G36" s="39">
        <f t="shared" si="1"/>
        <v>334911918</v>
      </c>
      <c r="H36" s="39">
        <f t="shared" si="1"/>
        <v>543606640</v>
      </c>
      <c r="I36" s="39">
        <f t="shared" si="1"/>
        <v>410630879</v>
      </c>
      <c r="J36" s="39">
        <f t="shared" si="1"/>
        <v>1289149437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1289149437</v>
      </c>
      <c r="X36" s="39">
        <f t="shared" si="1"/>
        <v>1417752248</v>
      </c>
      <c r="Y36" s="39">
        <f t="shared" si="1"/>
        <v>-128602811</v>
      </c>
      <c r="Z36" s="40">
        <f>+IF(X36&lt;&gt;0,+(Y36/X36)*100,0)</f>
        <v>-9.07089452204487</v>
      </c>
      <c r="AA36" s="37">
        <f>SUM(AA25:AA35)</f>
        <v>5740985730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-461680586</v>
      </c>
      <c r="D38" s="50">
        <f>+D22-D36</f>
        <v>0</v>
      </c>
      <c r="E38" s="51">
        <f t="shared" si="2"/>
        <v>8267184</v>
      </c>
      <c r="F38" s="52">
        <f t="shared" si="2"/>
        <v>8267184</v>
      </c>
      <c r="G38" s="52">
        <f t="shared" si="2"/>
        <v>868466287</v>
      </c>
      <c r="H38" s="52">
        <f t="shared" si="2"/>
        <v>-193869231</v>
      </c>
      <c r="I38" s="52">
        <f t="shared" si="2"/>
        <v>-88172687</v>
      </c>
      <c r="J38" s="52">
        <f t="shared" si="2"/>
        <v>586424369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586424369</v>
      </c>
      <c r="X38" s="52">
        <f>IF(F22=F36,0,X22-X36)</f>
        <v>231553248</v>
      </c>
      <c r="Y38" s="52">
        <f t="shared" si="2"/>
        <v>354871121</v>
      </c>
      <c r="Z38" s="53">
        <f>+IF(X38&lt;&gt;0,+(Y38/X38)*100,0)</f>
        <v>153.25680985481145</v>
      </c>
      <c r="AA38" s="50">
        <f>+AA22-AA36</f>
        <v>8267184</v>
      </c>
    </row>
    <row r="39" spans="1:27" ht="13.5">
      <c r="A39" s="27" t="s">
        <v>64</v>
      </c>
      <c r="B39" s="33"/>
      <c r="C39" s="6">
        <v>612528603</v>
      </c>
      <c r="D39" s="6">
        <v>0</v>
      </c>
      <c r="E39" s="7">
        <v>660702112</v>
      </c>
      <c r="F39" s="8">
        <v>660702112</v>
      </c>
      <c r="G39" s="8">
        <v>96604639</v>
      </c>
      <c r="H39" s="8">
        <v>40585461</v>
      </c>
      <c r="I39" s="8">
        <v>17804772</v>
      </c>
      <c r="J39" s="8">
        <v>154994872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154994872</v>
      </c>
      <c r="X39" s="8">
        <v>199222598</v>
      </c>
      <c r="Y39" s="8">
        <v>-44227726</v>
      </c>
      <c r="Z39" s="2">
        <v>-22.2</v>
      </c>
      <c r="AA39" s="6">
        <v>660702112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11124999</v>
      </c>
      <c r="Y40" s="30">
        <v>-11124999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-720724</v>
      </c>
      <c r="D41" s="54">
        <v>0</v>
      </c>
      <c r="E41" s="7">
        <v>64500000</v>
      </c>
      <c r="F41" s="8">
        <v>64500000</v>
      </c>
      <c r="G41" s="55">
        <v>27183</v>
      </c>
      <c r="H41" s="55">
        <v>612238</v>
      </c>
      <c r="I41" s="55">
        <v>1512914</v>
      </c>
      <c r="J41" s="8">
        <v>2152335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2152335</v>
      </c>
      <c r="X41" s="8">
        <v>0</v>
      </c>
      <c r="Y41" s="55">
        <v>2152335</v>
      </c>
      <c r="Z41" s="56">
        <v>0</v>
      </c>
      <c r="AA41" s="57">
        <v>64500000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150127293</v>
      </c>
      <c r="D42" s="59">
        <f>SUM(D38:D41)</f>
        <v>0</v>
      </c>
      <c r="E42" s="60">
        <f t="shared" si="3"/>
        <v>733469296</v>
      </c>
      <c r="F42" s="61">
        <f t="shared" si="3"/>
        <v>733469296</v>
      </c>
      <c r="G42" s="61">
        <f t="shared" si="3"/>
        <v>965098109</v>
      </c>
      <c r="H42" s="61">
        <f t="shared" si="3"/>
        <v>-152671532</v>
      </c>
      <c r="I42" s="61">
        <f t="shared" si="3"/>
        <v>-68855001</v>
      </c>
      <c r="J42" s="61">
        <f t="shared" si="3"/>
        <v>743571576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743571576</v>
      </c>
      <c r="X42" s="61">
        <f t="shared" si="3"/>
        <v>441900845</v>
      </c>
      <c r="Y42" s="61">
        <f t="shared" si="3"/>
        <v>301670731</v>
      </c>
      <c r="Z42" s="62">
        <f>+IF(X42&lt;&gt;0,+(Y42/X42)*100,0)</f>
        <v>68.26661103125974</v>
      </c>
      <c r="AA42" s="59">
        <f>SUM(AA38:AA41)</f>
        <v>733469296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150127293</v>
      </c>
      <c r="D44" s="67">
        <f>+D42-D43</f>
        <v>0</v>
      </c>
      <c r="E44" s="68">
        <f t="shared" si="4"/>
        <v>733469296</v>
      </c>
      <c r="F44" s="69">
        <f t="shared" si="4"/>
        <v>733469296</v>
      </c>
      <c r="G44" s="69">
        <f t="shared" si="4"/>
        <v>965098109</v>
      </c>
      <c r="H44" s="69">
        <f t="shared" si="4"/>
        <v>-152671532</v>
      </c>
      <c r="I44" s="69">
        <f t="shared" si="4"/>
        <v>-68855001</v>
      </c>
      <c r="J44" s="69">
        <f t="shared" si="4"/>
        <v>743571576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743571576</v>
      </c>
      <c r="X44" s="69">
        <f t="shared" si="4"/>
        <v>441900845</v>
      </c>
      <c r="Y44" s="69">
        <f t="shared" si="4"/>
        <v>301670731</v>
      </c>
      <c r="Z44" s="70">
        <f>+IF(X44&lt;&gt;0,+(Y44/X44)*100,0)</f>
        <v>68.26661103125974</v>
      </c>
      <c r="AA44" s="67">
        <f>+AA42-AA43</f>
        <v>733469296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150127293</v>
      </c>
      <c r="D46" s="59">
        <f>SUM(D44:D45)</f>
        <v>0</v>
      </c>
      <c r="E46" s="60">
        <f t="shared" si="5"/>
        <v>733469296</v>
      </c>
      <c r="F46" s="61">
        <f t="shared" si="5"/>
        <v>733469296</v>
      </c>
      <c r="G46" s="61">
        <f t="shared" si="5"/>
        <v>965098109</v>
      </c>
      <c r="H46" s="61">
        <f t="shared" si="5"/>
        <v>-152671532</v>
      </c>
      <c r="I46" s="61">
        <f t="shared" si="5"/>
        <v>-68855001</v>
      </c>
      <c r="J46" s="61">
        <f t="shared" si="5"/>
        <v>743571576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743571576</v>
      </c>
      <c r="X46" s="61">
        <f t="shared" si="5"/>
        <v>441900845</v>
      </c>
      <c r="Y46" s="61">
        <f t="shared" si="5"/>
        <v>301670731</v>
      </c>
      <c r="Z46" s="62">
        <f>+IF(X46&lt;&gt;0,+(Y46/X46)*100,0)</f>
        <v>68.26661103125974</v>
      </c>
      <c r="AA46" s="59">
        <f>SUM(AA44:AA45)</f>
        <v>733469296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150127293</v>
      </c>
      <c r="D48" s="75">
        <f>SUM(D46:D47)</f>
        <v>0</v>
      </c>
      <c r="E48" s="76">
        <f t="shared" si="6"/>
        <v>733469296</v>
      </c>
      <c r="F48" s="77">
        <f t="shared" si="6"/>
        <v>733469296</v>
      </c>
      <c r="G48" s="77">
        <f t="shared" si="6"/>
        <v>965098109</v>
      </c>
      <c r="H48" s="78">
        <f t="shared" si="6"/>
        <v>-152671532</v>
      </c>
      <c r="I48" s="78">
        <f t="shared" si="6"/>
        <v>-68855001</v>
      </c>
      <c r="J48" s="78">
        <f t="shared" si="6"/>
        <v>743571576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743571576</v>
      </c>
      <c r="X48" s="78">
        <f t="shared" si="6"/>
        <v>441900845</v>
      </c>
      <c r="Y48" s="78">
        <f t="shared" si="6"/>
        <v>301670731</v>
      </c>
      <c r="Z48" s="79">
        <f>+IF(X48&lt;&gt;0,+(Y48/X48)*100,0)</f>
        <v>68.26661103125974</v>
      </c>
      <c r="AA48" s="80">
        <f>SUM(AA46:AA47)</f>
        <v>733469296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-7187</v>
      </c>
      <c r="H5" s="8">
        <v>0</v>
      </c>
      <c r="I5" s="8">
        <v>0</v>
      </c>
      <c r="J5" s="8">
        <v>-7187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-7187</v>
      </c>
      <c r="X5" s="8">
        <v>0</v>
      </c>
      <c r="Y5" s="8">
        <v>-7187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-3825</v>
      </c>
      <c r="I11" s="8">
        <v>-3855</v>
      </c>
      <c r="J11" s="8">
        <v>-7680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-7680</v>
      </c>
      <c r="X11" s="8">
        <v>0</v>
      </c>
      <c r="Y11" s="8">
        <v>-7680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74206</v>
      </c>
      <c r="D12" s="6">
        <v>0</v>
      </c>
      <c r="E12" s="7">
        <v>80000</v>
      </c>
      <c r="F12" s="8">
        <v>80000</v>
      </c>
      <c r="G12" s="8">
        <v>5590</v>
      </c>
      <c r="H12" s="8">
        <v>5590</v>
      </c>
      <c r="I12" s="8">
        <v>7410</v>
      </c>
      <c r="J12" s="8">
        <v>18590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18590</v>
      </c>
      <c r="X12" s="8">
        <v>0</v>
      </c>
      <c r="Y12" s="8">
        <v>18590</v>
      </c>
      <c r="Z12" s="2">
        <v>0</v>
      </c>
      <c r="AA12" s="6">
        <v>80000</v>
      </c>
    </row>
    <row r="13" spans="1:27" ht="13.5">
      <c r="A13" s="27" t="s">
        <v>40</v>
      </c>
      <c r="B13" s="33"/>
      <c r="C13" s="6">
        <v>2789198</v>
      </c>
      <c r="D13" s="6">
        <v>0</v>
      </c>
      <c r="E13" s="7">
        <v>2756691</v>
      </c>
      <c r="F13" s="8">
        <v>2756691</v>
      </c>
      <c r="G13" s="8">
        <v>953601</v>
      </c>
      <c r="H13" s="8">
        <v>52138</v>
      </c>
      <c r="I13" s="8">
        <v>52252</v>
      </c>
      <c r="J13" s="8">
        <v>1057991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1057991</v>
      </c>
      <c r="X13" s="8">
        <v>0</v>
      </c>
      <c r="Y13" s="8">
        <v>1057991</v>
      </c>
      <c r="Z13" s="2">
        <v>0</v>
      </c>
      <c r="AA13" s="6">
        <v>2756691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52763</v>
      </c>
      <c r="H14" s="8">
        <v>0</v>
      </c>
      <c r="I14" s="8">
        <v>0</v>
      </c>
      <c r="J14" s="8">
        <v>52763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52763</v>
      </c>
      <c r="X14" s="8">
        <v>0</v>
      </c>
      <c r="Y14" s="8">
        <v>52763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67305080</v>
      </c>
      <c r="D19" s="6">
        <v>0</v>
      </c>
      <c r="E19" s="7">
        <v>73235894</v>
      </c>
      <c r="F19" s="8">
        <v>73235894</v>
      </c>
      <c r="G19" s="8">
        <v>26605548</v>
      </c>
      <c r="H19" s="8">
        <v>0</v>
      </c>
      <c r="I19" s="8">
        <v>3501493</v>
      </c>
      <c r="J19" s="8">
        <v>30107041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30107041</v>
      </c>
      <c r="X19" s="8">
        <v>0</v>
      </c>
      <c r="Y19" s="8">
        <v>30107041</v>
      </c>
      <c r="Z19" s="2">
        <v>0</v>
      </c>
      <c r="AA19" s="6">
        <v>73235894</v>
      </c>
    </row>
    <row r="20" spans="1:27" ht="13.5">
      <c r="A20" s="27" t="s">
        <v>47</v>
      </c>
      <c r="B20" s="33"/>
      <c r="C20" s="6">
        <v>7019255</v>
      </c>
      <c r="D20" s="6">
        <v>0</v>
      </c>
      <c r="E20" s="7">
        <v>30652945</v>
      </c>
      <c r="F20" s="30">
        <v>30652945</v>
      </c>
      <c r="G20" s="30">
        <v>-941402</v>
      </c>
      <c r="H20" s="30">
        <v>13073</v>
      </c>
      <c r="I20" s="30">
        <v>151416</v>
      </c>
      <c r="J20" s="30">
        <v>-776913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-776913</v>
      </c>
      <c r="X20" s="30">
        <v>0</v>
      </c>
      <c r="Y20" s="30">
        <v>-776913</v>
      </c>
      <c r="Z20" s="31">
        <v>0</v>
      </c>
      <c r="AA20" s="32">
        <v>30652945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77187739</v>
      </c>
      <c r="D22" s="37">
        <f>SUM(D5:D21)</f>
        <v>0</v>
      </c>
      <c r="E22" s="38">
        <f t="shared" si="0"/>
        <v>106725530</v>
      </c>
      <c r="F22" s="39">
        <f t="shared" si="0"/>
        <v>106725530</v>
      </c>
      <c r="G22" s="39">
        <f t="shared" si="0"/>
        <v>26668913</v>
      </c>
      <c r="H22" s="39">
        <f t="shared" si="0"/>
        <v>66976</v>
      </c>
      <c r="I22" s="39">
        <f t="shared" si="0"/>
        <v>3708716</v>
      </c>
      <c r="J22" s="39">
        <f t="shared" si="0"/>
        <v>30444605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30444605</v>
      </c>
      <c r="X22" s="39">
        <f t="shared" si="0"/>
        <v>0</v>
      </c>
      <c r="Y22" s="39">
        <f t="shared" si="0"/>
        <v>30444605</v>
      </c>
      <c r="Z22" s="40">
        <f>+IF(X22&lt;&gt;0,+(Y22/X22)*100,0)</f>
        <v>0</v>
      </c>
      <c r="AA22" s="37">
        <f>SUM(AA5:AA21)</f>
        <v>106725530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50173627</v>
      </c>
      <c r="D25" s="6">
        <v>0</v>
      </c>
      <c r="E25" s="7">
        <v>56016000</v>
      </c>
      <c r="F25" s="8">
        <v>56016000</v>
      </c>
      <c r="G25" s="8">
        <v>3946502</v>
      </c>
      <c r="H25" s="8">
        <v>3980055</v>
      </c>
      <c r="I25" s="8">
        <v>3948570</v>
      </c>
      <c r="J25" s="8">
        <v>11875127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11875127</v>
      </c>
      <c r="X25" s="8">
        <v>0</v>
      </c>
      <c r="Y25" s="8">
        <v>11875127</v>
      </c>
      <c r="Z25" s="2">
        <v>0</v>
      </c>
      <c r="AA25" s="6">
        <v>56016000</v>
      </c>
    </row>
    <row r="26" spans="1:27" ht="13.5">
      <c r="A26" s="29" t="s">
        <v>52</v>
      </c>
      <c r="B26" s="28"/>
      <c r="C26" s="6">
        <v>3903592</v>
      </c>
      <c r="D26" s="6">
        <v>0</v>
      </c>
      <c r="E26" s="7">
        <v>4872178</v>
      </c>
      <c r="F26" s="8">
        <v>4872178</v>
      </c>
      <c r="G26" s="8">
        <v>341941</v>
      </c>
      <c r="H26" s="8">
        <v>331657</v>
      </c>
      <c r="I26" s="8">
        <v>332617</v>
      </c>
      <c r="J26" s="8">
        <v>1006215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1006215</v>
      </c>
      <c r="X26" s="8">
        <v>0</v>
      </c>
      <c r="Y26" s="8">
        <v>1006215</v>
      </c>
      <c r="Z26" s="2">
        <v>0</v>
      </c>
      <c r="AA26" s="6">
        <v>4872178</v>
      </c>
    </row>
    <row r="27" spans="1:27" ht="13.5">
      <c r="A27" s="29" t="s">
        <v>53</v>
      </c>
      <c r="B27" s="28"/>
      <c r="C27" s="6">
        <v>5707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2988240</v>
      </c>
      <c r="D28" s="6">
        <v>0</v>
      </c>
      <c r="E28" s="7">
        <v>861289</v>
      </c>
      <c r="F28" s="8">
        <v>861289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861289</v>
      </c>
    </row>
    <row r="29" spans="1:27" ht="13.5">
      <c r="A29" s="29" t="s">
        <v>55</v>
      </c>
      <c r="B29" s="28"/>
      <c r="C29" s="6">
        <v>1944675</v>
      </c>
      <c r="D29" s="6">
        <v>0</v>
      </c>
      <c r="E29" s="7">
        <v>263500</v>
      </c>
      <c r="F29" s="8">
        <v>263500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263500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1534784</v>
      </c>
      <c r="D31" s="6">
        <v>0</v>
      </c>
      <c r="E31" s="7">
        <v>0</v>
      </c>
      <c r="F31" s="8">
        <v>0</v>
      </c>
      <c r="G31" s="8">
        <v>132977</v>
      </c>
      <c r="H31" s="8">
        <v>24681</v>
      </c>
      <c r="I31" s="8">
        <v>118276</v>
      </c>
      <c r="J31" s="8">
        <v>275934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275934</v>
      </c>
      <c r="X31" s="8">
        <v>0</v>
      </c>
      <c r="Y31" s="8">
        <v>275934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2129685</v>
      </c>
      <c r="F32" s="8">
        <v>2129685</v>
      </c>
      <c r="G32" s="8">
        <v>545513</v>
      </c>
      <c r="H32" s="8">
        <v>67789</v>
      </c>
      <c r="I32" s="8">
        <v>27272</v>
      </c>
      <c r="J32" s="8">
        <v>640574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640574</v>
      </c>
      <c r="X32" s="8">
        <v>0</v>
      </c>
      <c r="Y32" s="8">
        <v>640574</v>
      </c>
      <c r="Z32" s="2">
        <v>0</v>
      </c>
      <c r="AA32" s="6">
        <v>2129685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10001894</v>
      </c>
      <c r="F33" s="8">
        <v>10001894</v>
      </c>
      <c r="G33" s="8">
        <v>226396</v>
      </c>
      <c r="H33" s="8">
        <v>84646</v>
      </c>
      <c r="I33" s="8">
        <v>928517</v>
      </c>
      <c r="J33" s="8">
        <v>1239559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1239559</v>
      </c>
      <c r="X33" s="8">
        <v>0</v>
      </c>
      <c r="Y33" s="8">
        <v>1239559</v>
      </c>
      <c r="Z33" s="2">
        <v>0</v>
      </c>
      <c r="AA33" s="6">
        <v>10001894</v>
      </c>
    </row>
    <row r="34" spans="1:27" ht="13.5">
      <c r="A34" s="29" t="s">
        <v>60</v>
      </c>
      <c r="B34" s="28"/>
      <c r="C34" s="6">
        <v>23274927</v>
      </c>
      <c r="D34" s="6">
        <v>0</v>
      </c>
      <c r="E34" s="7">
        <v>25995856</v>
      </c>
      <c r="F34" s="8">
        <v>25995856</v>
      </c>
      <c r="G34" s="8">
        <v>821115</v>
      </c>
      <c r="H34" s="8">
        <v>2077954</v>
      </c>
      <c r="I34" s="8">
        <v>1629775</v>
      </c>
      <c r="J34" s="8">
        <v>4528844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4528844</v>
      </c>
      <c r="X34" s="8">
        <v>0</v>
      </c>
      <c r="Y34" s="8">
        <v>4528844</v>
      </c>
      <c r="Z34" s="2">
        <v>0</v>
      </c>
      <c r="AA34" s="6">
        <v>25995856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83825552</v>
      </c>
      <c r="D36" s="37">
        <f>SUM(D25:D35)</f>
        <v>0</v>
      </c>
      <c r="E36" s="38">
        <f t="shared" si="1"/>
        <v>100140402</v>
      </c>
      <c r="F36" s="39">
        <f t="shared" si="1"/>
        <v>100140402</v>
      </c>
      <c r="G36" s="39">
        <f t="shared" si="1"/>
        <v>6014444</v>
      </c>
      <c r="H36" s="39">
        <f t="shared" si="1"/>
        <v>6566782</v>
      </c>
      <c r="I36" s="39">
        <f t="shared" si="1"/>
        <v>6985027</v>
      </c>
      <c r="J36" s="39">
        <f t="shared" si="1"/>
        <v>19566253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19566253</v>
      </c>
      <c r="X36" s="39">
        <f t="shared" si="1"/>
        <v>0</v>
      </c>
      <c r="Y36" s="39">
        <f t="shared" si="1"/>
        <v>19566253</v>
      </c>
      <c r="Z36" s="40">
        <f>+IF(X36&lt;&gt;0,+(Y36/X36)*100,0)</f>
        <v>0</v>
      </c>
      <c r="AA36" s="37">
        <f>SUM(AA25:AA35)</f>
        <v>100140402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-6637813</v>
      </c>
      <c r="D38" s="50">
        <f>+D22-D36</f>
        <v>0</v>
      </c>
      <c r="E38" s="51">
        <f t="shared" si="2"/>
        <v>6585128</v>
      </c>
      <c r="F38" s="52">
        <f t="shared" si="2"/>
        <v>6585128</v>
      </c>
      <c r="G38" s="52">
        <f t="shared" si="2"/>
        <v>20654469</v>
      </c>
      <c r="H38" s="52">
        <f t="shared" si="2"/>
        <v>-6499806</v>
      </c>
      <c r="I38" s="52">
        <f t="shared" si="2"/>
        <v>-3276311</v>
      </c>
      <c r="J38" s="52">
        <f t="shared" si="2"/>
        <v>10878352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10878352</v>
      </c>
      <c r="X38" s="52">
        <f>IF(F22=F36,0,X22-X36)</f>
        <v>0</v>
      </c>
      <c r="Y38" s="52">
        <f t="shared" si="2"/>
        <v>10878352</v>
      </c>
      <c r="Z38" s="53">
        <f>+IF(X38&lt;&gt;0,+(Y38/X38)*100,0)</f>
        <v>0</v>
      </c>
      <c r="AA38" s="50">
        <f>+AA22-AA36</f>
        <v>6585128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-6637813</v>
      </c>
      <c r="D42" s="59">
        <f>SUM(D38:D41)</f>
        <v>0</v>
      </c>
      <c r="E42" s="60">
        <f t="shared" si="3"/>
        <v>6585128</v>
      </c>
      <c r="F42" s="61">
        <f t="shared" si="3"/>
        <v>6585128</v>
      </c>
      <c r="G42" s="61">
        <f t="shared" si="3"/>
        <v>20654469</v>
      </c>
      <c r="H42" s="61">
        <f t="shared" si="3"/>
        <v>-6499806</v>
      </c>
      <c r="I42" s="61">
        <f t="shared" si="3"/>
        <v>-3276311</v>
      </c>
      <c r="J42" s="61">
        <f t="shared" si="3"/>
        <v>10878352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10878352</v>
      </c>
      <c r="X42" s="61">
        <f t="shared" si="3"/>
        <v>0</v>
      </c>
      <c r="Y42" s="61">
        <f t="shared" si="3"/>
        <v>10878352</v>
      </c>
      <c r="Z42" s="62">
        <f>+IF(X42&lt;&gt;0,+(Y42/X42)*100,0)</f>
        <v>0</v>
      </c>
      <c r="AA42" s="59">
        <f>SUM(AA38:AA41)</f>
        <v>6585128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-6637813</v>
      </c>
      <c r="D44" s="67">
        <f>+D42-D43</f>
        <v>0</v>
      </c>
      <c r="E44" s="68">
        <f t="shared" si="4"/>
        <v>6585128</v>
      </c>
      <c r="F44" s="69">
        <f t="shared" si="4"/>
        <v>6585128</v>
      </c>
      <c r="G44" s="69">
        <f t="shared" si="4"/>
        <v>20654469</v>
      </c>
      <c r="H44" s="69">
        <f t="shared" si="4"/>
        <v>-6499806</v>
      </c>
      <c r="I44" s="69">
        <f t="shared" si="4"/>
        <v>-3276311</v>
      </c>
      <c r="J44" s="69">
        <f t="shared" si="4"/>
        <v>10878352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10878352</v>
      </c>
      <c r="X44" s="69">
        <f t="shared" si="4"/>
        <v>0</v>
      </c>
      <c r="Y44" s="69">
        <f t="shared" si="4"/>
        <v>10878352</v>
      </c>
      <c r="Z44" s="70">
        <f>+IF(X44&lt;&gt;0,+(Y44/X44)*100,0)</f>
        <v>0</v>
      </c>
      <c r="AA44" s="67">
        <f>+AA42-AA43</f>
        <v>6585128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-6637813</v>
      </c>
      <c r="D46" s="59">
        <f>SUM(D44:D45)</f>
        <v>0</v>
      </c>
      <c r="E46" s="60">
        <f t="shared" si="5"/>
        <v>6585128</v>
      </c>
      <c r="F46" s="61">
        <f t="shared" si="5"/>
        <v>6585128</v>
      </c>
      <c r="G46" s="61">
        <f t="shared" si="5"/>
        <v>20654469</v>
      </c>
      <c r="H46" s="61">
        <f t="shared" si="5"/>
        <v>-6499806</v>
      </c>
      <c r="I46" s="61">
        <f t="shared" si="5"/>
        <v>-3276311</v>
      </c>
      <c r="J46" s="61">
        <f t="shared" si="5"/>
        <v>10878352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10878352</v>
      </c>
      <c r="X46" s="61">
        <f t="shared" si="5"/>
        <v>0</v>
      </c>
      <c r="Y46" s="61">
        <f t="shared" si="5"/>
        <v>10878352</v>
      </c>
      <c r="Z46" s="62">
        <f>+IF(X46&lt;&gt;0,+(Y46/X46)*100,0)</f>
        <v>0</v>
      </c>
      <c r="AA46" s="59">
        <f>SUM(AA44:AA45)</f>
        <v>6585128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-6637813</v>
      </c>
      <c r="D48" s="75">
        <f>SUM(D46:D47)</f>
        <v>0</v>
      </c>
      <c r="E48" s="76">
        <f t="shared" si="6"/>
        <v>6585128</v>
      </c>
      <c r="F48" s="77">
        <f t="shared" si="6"/>
        <v>6585128</v>
      </c>
      <c r="G48" s="77">
        <f t="shared" si="6"/>
        <v>20654469</v>
      </c>
      <c r="H48" s="78">
        <f t="shared" si="6"/>
        <v>-6499806</v>
      </c>
      <c r="I48" s="78">
        <f t="shared" si="6"/>
        <v>-3276311</v>
      </c>
      <c r="J48" s="78">
        <f t="shared" si="6"/>
        <v>10878352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10878352</v>
      </c>
      <c r="X48" s="78">
        <f t="shared" si="6"/>
        <v>0</v>
      </c>
      <c r="Y48" s="78">
        <f t="shared" si="6"/>
        <v>10878352</v>
      </c>
      <c r="Z48" s="79">
        <f>+IF(X48&lt;&gt;0,+(Y48/X48)*100,0)</f>
        <v>0</v>
      </c>
      <c r="AA48" s="80">
        <f>SUM(AA46:AA47)</f>
        <v>6585128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8824000</v>
      </c>
      <c r="F5" s="8">
        <v>8824000</v>
      </c>
      <c r="G5" s="8">
        <v>8559528</v>
      </c>
      <c r="H5" s="8">
        <v>-26865</v>
      </c>
      <c r="I5" s="8">
        <v>-14661</v>
      </c>
      <c r="J5" s="8">
        <v>8518002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8518002</v>
      </c>
      <c r="X5" s="8">
        <v>3314753</v>
      </c>
      <c r="Y5" s="8">
        <v>5203249</v>
      </c>
      <c r="Z5" s="2">
        <v>156.97</v>
      </c>
      <c r="AA5" s="6">
        <v>8824000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857000</v>
      </c>
      <c r="F6" s="8">
        <v>857000</v>
      </c>
      <c r="G6" s="8">
        <v>70784</v>
      </c>
      <c r="H6" s="8">
        <v>15473</v>
      </c>
      <c r="I6" s="8">
        <v>15673</v>
      </c>
      <c r="J6" s="8">
        <v>101930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101930</v>
      </c>
      <c r="X6" s="8">
        <v>71412</v>
      </c>
      <c r="Y6" s="8">
        <v>30518</v>
      </c>
      <c r="Z6" s="2">
        <v>42.74</v>
      </c>
      <c r="AA6" s="6">
        <v>857000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9114000</v>
      </c>
      <c r="F7" s="8">
        <v>9114000</v>
      </c>
      <c r="G7" s="8">
        <v>945957</v>
      </c>
      <c r="H7" s="8">
        <v>743194</v>
      </c>
      <c r="I7" s="8">
        <v>715096</v>
      </c>
      <c r="J7" s="8">
        <v>2404247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2404247</v>
      </c>
      <c r="X7" s="8">
        <v>2320368</v>
      </c>
      <c r="Y7" s="8">
        <v>83879</v>
      </c>
      <c r="Z7" s="2">
        <v>3.61</v>
      </c>
      <c r="AA7" s="6">
        <v>9114000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5553000</v>
      </c>
      <c r="F8" s="8">
        <v>5553000</v>
      </c>
      <c r="G8" s="8">
        <v>539882</v>
      </c>
      <c r="H8" s="8">
        <v>236822</v>
      </c>
      <c r="I8" s="8">
        <v>328621</v>
      </c>
      <c r="J8" s="8">
        <v>1105325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1105325</v>
      </c>
      <c r="X8" s="8">
        <v>1425980</v>
      </c>
      <c r="Y8" s="8">
        <v>-320655</v>
      </c>
      <c r="Z8" s="2">
        <v>-22.49</v>
      </c>
      <c r="AA8" s="6">
        <v>5553000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1390000</v>
      </c>
      <c r="F9" s="8">
        <v>1390000</v>
      </c>
      <c r="G9" s="8">
        <v>361557</v>
      </c>
      <c r="H9" s="8">
        <v>193313</v>
      </c>
      <c r="I9" s="8">
        <v>211726</v>
      </c>
      <c r="J9" s="8">
        <v>766596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766596</v>
      </c>
      <c r="X9" s="8">
        <v>352516</v>
      </c>
      <c r="Y9" s="8">
        <v>414080</v>
      </c>
      <c r="Z9" s="2">
        <v>117.46</v>
      </c>
      <c r="AA9" s="6">
        <v>1390000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2006000</v>
      </c>
      <c r="F10" s="30">
        <v>2006000</v>
      </c>
      <c r="G10" s="30">
        <v>347970</v>
      </c>
      <c r="H10" s="30">
        <v>197918</v>
      </c>
      <c r="I10" s="30">
        <v>212908</v>
      </c>
      <c r="J10" s="30">
        <v>758796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758796</v>
      </c>
      <c r="X10" s="30">
        <v>453653</v>
      </c>
      <c r="Y10" s="30">
        <v>305143</v>
      </c>
      <c r="Z10" s="31">
        <v>67.26</v>
      </c>
      <c r="AA10" s="32">
        <v>2006000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2752361</v>
      </c>
      <c r="F11" s="8">
        <v>2752361</v>
      </c>
      <c r="G11" s="8">
        <v>2698</v>
      </c>
      <c r="H11" s="8">
        <v>2595</v>
      </c>
      <c r="I11" s="8">
        <v>3740</v>
      </c>
      <c r="J11" s="8">
        <v>9033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9033</v>
      </c>
      <c r="X11" s="8">
        <v>644025</v>
      </c>
      <c r="Y11" s="8">
        <v>-634992</v>
      </c>
      <c r="Z11" s="2">
        <v>-98.6</v>
      </c>
      <c r="AA11" s="6">
        <v>2752361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2204509</v>
      </c>
      <c r="F12" s="8">
        <v>2204509</v>
      </c>
      <c r="G12" s="8">
        <v>156030</v>
      </c>
      <c r="H12" s="8">
        <v>95985</v>
      </c>
      <c r="I12" s="8">
        <v>111350</v>
      </c>
      <c r="J12" s="8">
        <v>363365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363365</v>
      </c>
      <c r="X12" s="8">
        <v>642094</v>
      </c>
      <c r="Y12" s="8">
        <v>-278729</v>
      </c>
      <c r="Z12" s="2">
        <v>-43.41</v>
      </c>
      <c r="AA12" s="6">
        <v>2204509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368000</v>
      </c>
      <c r="F13" s="8">
        <v>368000</v>
      </c>
      <c r="G13" s="8">
        <v>15754</v>
      </c>
      <c r="H13" s="8">
        <v>31453</v>
      </c>
      <c r="I13" s="8">
        <v>0</v>
      </c>
      <c r="J13" s="8">
        <v>47207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47207</v>
      </c>
      <c r="X13" s="8">
        <v>91971</v>
      </c>
      <c r="Y13" s="8">
        <v>-44764</v>
      </c>
      <c r="Z13" s="2">
        <v>-48.67</v>
      </c>
      <c r="AA13" s="6">
        <v>368000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1710000</v>
      </c>
      <c r="F14" s="8">
        <v>1710000</v>
      </c>
      <c r="G14" s="8">
        <v>159402</v>
      </c>
      <c r="H14" s="8">
        <v>146302</v>
      </c>
      <c r="I14" s="8">
        <v>147329</v>
      </c>
      <c r="J14" s="8">
        <v>453033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453033</v>
      </c>
      <c r="X14" s="8">
        <v>427539</v>
      </c>
      <c r="Y14" s="8">
        <v>25494</v>
      </c>
      <c r="Z14" s="2">
        <v>5.96</v>
      </c>
      <c r="AA14" s="6">
        <v>1710000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11000</v>
      </c>
      <c r="F16" s="8">
        <v>11000</v>
      </c>
      <c r="G16" s="8">
        <v>2069</v>
      </c>
      <c r="H16" s="8">
        <v>400</v>
      </c>
      <c r="I16" s="8">
        <v>0</v>
      </c>
      <c r="J16" s="8">
        <v>2469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2469</v>
      </c>
      <c r="X16" s="8">
        <v>5130</v>
      </c>
      <c r="Y16" s="8">
        <v>-2661</v>
      </c>
      <c r="Z16" s="2">
        <v>-51.87</v>
      </c>
      <c r="AA16" s="6">
        <v>11000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528</v>
      </c>
      <c r="F17" s="8">
        <v>528</v>
      </c>
      <c r="G17" s="8">
        <v>25</v>
      </c>
      <c r="H17" s="8">
        <v>25</v>
      </c>
      <c r="I17" s="8">
        <v>25</v>
      </c>
      <c r="J17" s="8">
        <v>75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75</v>
      </c>
      <c r="X17" s="8">
        <v>150</v>
      </c>
      <c r="Y17" s="8">
        <v>-75</v>
      </c>
      <c r="Z17" s="2">
        <v>-50</v>
      </c>
      <c r="AA17" s="6">
        <v>528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395000</v>
      </c>
      <c r="F18" s="8">
        <v>395000</v>
      </c>
      <c r="G18" s="8">
        <v>37670</v>
      </c>
      <c r="H18" s="8">
        <v>20076</v>
      </c>
      <c r="I18" s="8">
        <v>21758</v>
      </c>
      <c r="J18" s="8">
        <v>79504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79504</v>
      </c>
      <c r="X18" s="8">
        <v>86708</v>
      </c>
      <c r="Y18" s="8">
        <v>-7204</v>
      </c>
      <c r="Z18" s="2">
        <v>-8.31</v>
      </c>
      <c r="AA18" s="6">
        <v>395000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18875008</v>
      </c>
      <c r="F19" s="8">
        <v>18875008</v>
      </c>
      <c r="G19" s="8">
        <v>5073140</v>
      </c>
      <c r="H19" s="8">
        <v>140</v>
      </c>
      <c r="I19" s="8">
        <v>140</v>
      </c>
      <c r="J19" s="8">
        <v>5073420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5073420</v>
      </c>
      <c r="X19" s="8">
        <v>9066669</v>
      </c>
      <c r="Y19" s="8">
        <v>-3993249</v>
      </c>
      <c r="Z19" s="2">
        <v>-44.04</v>
      </c>
      <c r="AA19" s="6">
        <v>18875008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4158000</v>
      </c>
      <c r="F20" s="30">
        <v>4158000</v>
      </c>
      <c r="G20" s="30">
        <v>2488</v>
      </c>
      <c r="H20" s="30">
        <v>264336</v>
      </c>
      <c r="I20" s="30">
        <v>2454</v>
      </c>
      <c r="J20" s="30">
        <v>269278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269278</v>
      </c>
      <c r="X20" s="30">
        <v>243221</v>
      </c>
      <c r="Y20" s="30">
        <v>26057</v>
      </c>
      <c r="Z20" s="31">
        <v>10.71</v>
      </c>
      <c r="AA20" s="32">
        <v>4158000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58218406</v>
      </c>
      <c r="F22" s="39">
        <f t="shared" si="0"/>
        <v>58218406</v>
      </c>
      <c r="G22" s="39">
        <f t="shared" si="0"/>
        <v>16274954</v>
      </c>
      <c r="H22" s="39">
        <f t="shared" si="0"/>
        <v>1921167</v>
      </c>
      <c r="I22" s="39">
        <f t="shared" si="0"/>
        <v>1756159</v>
      </c>
      <c r="J22" s="39">
        <f t="shared" si="0"/>
        <v>19952280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19952280</v>
      </c>
      <c r="X22" s="39">
        <f t="shared" si="0"/>
        <v>19146189</v>
      </c>
      <c r="Y22" s="39">
        <f t="shared" si="0"/>
        <v>806091</v>
      </c>
      <c r="Z22" s="40">
        <f>+IF(X22&lt;&gt;0,+(Y22/X22)*100,0)</f>
        <v>4.210190341273661</v>
      </c>
      <c r="AA22" s="37">
        <f>SUM(AA5:AA21)</f>
        <v>58218406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18582824</v>
      </c>
      <c r="F25" s="8">
        <v>18582824</v>
      </c>
      <c r="G25" s="8">
        <v>1354883</v>
      </c>
      <c r="H25" s="8">
        <v>1380106</v>
      </c>
      <c r="I25" s="8">
        <v>1388184</v>
      </c>
      <c r="J25" s="8">
        <v>4123173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4123173</v>
      </c>
      <c r="X25" s="8">
        <v>3830324</v>
      </c>
      <c r="Y25" s="8">
        <v>292849</v>
      </c>
      <c r="Z25" s="2">
        <v>7.65</v>
      </c>
      <c r="AA25" s="6">
        <v>18582824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2198795</v>
      </c>
      <c r="F26" s="8">
        <v>2198795</v>
      </c>
      <c r="G26" s="8">
        <v>79335</v>
      </c>
      <c r="H26" s="8">
        <v>79335</v>
      </c>
      <c r="I26" s="8">
        <v>79335</v>
      </c>
      <c r="J26" s="8">
        <v>238005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238005</v>
      </c>
      <c r="X26" s="8">
        <v>549699</v>
      </c>
      <c r="Y26" s="8">
        <v>-311694</v>
      </c>
      <c r="Z26" s="2">
        <v>-56.7</v>
      </c>
      <c r="AA26" s="6">
        <v>2198795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528000</v>
      </c>
      <c r="F27" s="8">
        <v>528000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132000</v>
      </c>
      <c r="Y27" s="8">
        <v>-132000</v>
      </c>
      <c r="Z27" s="2">
        <v>-100</v>
      </c>
      <c r="AA27" s="6">
        <v>528000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4017525</v>
      </c>
      <c r="F28" s="8">
        <v>4017525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1004382</v>
      </c>
      <c r="Y28" s="8">
        <v>-1004382</v>
      </c>
      <c r="Z28" s="2">
        <v>-100</v>
      </c>
      <c r="AA28" s="6">
        <v>4017525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610406</v>
      </c>
      <c r="F29" s="8">
        <v>610406</v>
      </c>
      <c r="G29" s="8">
        <v>0</v>
      </c>
      <c r="H29" s="8">
        <v>224</v>
      </c>
      <c r="I29" s="8">
        <v>0</v>
      </c>
      <c r="J29" s="8">
        <v>224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224</v>
      </c>
      <c r="X29" s="8">
        <v>152601</v>
      </c>
      <c r="Y29" s="8">
        <v>-152377</v>
      </c>
      <c r="Z29" s="2">
        <v>-99.85</v>
      </c>
      <c r="AA29" s="6">
        <v>610406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10650051</v>
      </c>
      <c r="F30" s="8">
        <v>10650051</v>
      </c>
      <c r="G30" s="8">
        <v>952470</v>
      </c>
      <c r="H30" s="8">
        <v>1079941</v>
      </c>
      <c r="I30" s="8">
        <v>830532</v>
      </c>
      <c r="J30" s="8">
        <v>2862943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2862943</v>
      </c>
      <c r="X30" s="8">
        <v>2662512</v>
      </c>
      <c r="Y30" s="8">
        <v>200431</v>
      </c>
      <c r="Z30" s="2">
        <v>7.53</v>
      </c>
      <c r="AA30" s="6">
        <v>10650051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632704</v>
      </c>
      <c r="F32" s="8">
        <v>632704</v>
      </c>
      <c r="G32" s="8">
        <v>540</v>
      </c>
      <c r="H32" s="8">
        <v>540</v>
      </c>
      <c r="I32" s="8">
        <v>540</v>
      </c>
      <c r="J32" s="8">
        <v>1620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1620</v>
      </c>
      <c r="X32" s="8">
        <v>280000</v>
      </c>
      <c r="Y32" s="8">
        <v>-278380</v>
      </c>
      <c r="Z32" s="2">
        <v>-99.42</v>
      </c>
      <c r="AA32" s="6">
        <v>632704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26087662</v>
      </c>
      <c r="F33" s="8">
        <v>26087662</v>
      </c>
      <c r="G33" s="8">
        <v>228173</v>
      </c>
      <c r="H33" s="8">
        <v>0</v>
      </c>
      <c r="I33" s="8">
        <v>225046</v>
      </c>
      <c r="J33" s="8">
        <v>453219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453219</v>
      </c>
      <c r="X33" s="8">
        <v>6521916</v>
      </c>
      <c r="Y33" s="8">
        <v>-6068697</v>
      </c>
      <c r="Z33" s="2">
        <v>-93.05</v>
      </c>
      <c r="AA33" s="6">
        <v>26087662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11858318</v>
      </c>
      <c r="F34" s="8">
        <v>11858318</v>
      </c>
      <c r="G34" s="8">
        <v>873117</v>
      </c>
      <c r="H34" s="8">
        <v>515369</v>
      </c>
      <c r="I34" s="8">
        <v>222976</v>
      </c>
      <c r="J34" s="8">
        <v>1611462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1611462</v>
      </c>
      <c r="X34" s="8">
        <v>2964579</v>
      </c>
      <c r="Y34" s="8">
        <v>-1353117</v>
      </c>
      <c r="Z34" s="2">
        <v>-45.64</v>
      </c>
      <c r="AA34" s="6">
        <v>11858318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75166285</v>
      </c>
      <c r="F36" s="39">
        <f t="shared" si="1"/>
        <v>75166285</v>
      </c>
      <c r="G36" s="39">
        <f t="shared" si="1"/>
        <v>3488518</v>
      </c>
      <c r="H36" s="39">
        <f t="shared" si="1"/>
        <v>3055515</v>
      </c>
      <c r="I36" s="39">
        <f t="shared" si="1"/>
        <v>2746613</v>
      </c>
      <c r="J36" s="39">
        <f t="shared" si="1"/>
        <v>9290646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9290646</v>
      </c>
      <c r="X36" s="39">
        <f t="shared" si="1"/>
        <v>18098013</v>
      </c>
      <c r="Y36" s="39">
        <f t="shared" si="1"/>
        <v>-8807367</v>
      </c>
      <c r="Z36" s="40">
        <f>+IF(X36&lt;&gt;0,+(Y36/X36)*100,0)</f>
        <v>-48.664828564329135</v>
      </c>
      <c r="AA36" s="37">
        <f>SUM(AA25:AA35)</f>
        <v>75166285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-16947879</v>
      </c>
      <c r="F38" s="52">
        <f t="shared" si="2"/>
        <v>-16947879</v>
      </c>
      <c r="G38" s="52">
        <f t="shared" si="2"/>
        <v>12786436</v>
      </c>
      <c r="H38" s="52">
        <f t="shared" si="2"/>
        <v>-1134348</v>
      </c>
      <c r="I38" s="52">
        <f t="shared" si="2"/>
        <v>-990454</v>
      </c>
      <c r="J38" s="52">
        <f t="shared" si="2"/>
        <v>10661634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10661634</v>
      </c>
      <c r="X38" s="52">
        <f>IF(F22=F36,0,X22-X36)</f>
        <v>1048176</v>
      </c>
      <c r="Y38" s="52">
        <f t="shared" si="2"/>
        <v>9613458</v>
      </c>
      <c r="Z38" s="53">
        <f>+IF(X38&lt;&gt;0,+(Y38/X38)*100,0)</f>
        <v>917.1606676741311</v>
      </c>
      <c r="AA38" s="50">
        <f>+AA22-AA36</f>
        <v>-16947879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16983000</v>
      </c>
      <c r="F39" s="8">
        <v>16983000</v>
      </c>
      <c r="G39" s="8">
        <v>0</v>
      </c>
      <c r="H39" s="8">
        <v>7225</v>
      </c>
      <c r="I39" s="8">
        <v>403</v>
      </c>
      <c r="J39" s="8">
        <v>7628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7628</v>
      </c>
      <c r="X39" s="8">
        <v>6767000</v>
      </c>
      <c r="Y39" s="8">
        <v>-6759372</v>
      </c>
      <c r="Z39" s="2">
        <v>-99.89</v>
      </c>
      <c r="AA39" s="6">
        <v>16983000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35121</v>
      </c>
      <c r="F42" s="61">
        <f t="shared" si="3"/>
        <v>35121</v>
      </c>
      <c r="G42" s="61">
        <f t="shared" si="3"/>
        <v>12786436</v>
      </c>
      <c r="H42" s="61">
        <f t="shared" si="3"/>
        <v>-1127123</v>
      </c>
      <c r="I42" s="61">
        <f t="shared" si="3"/>
        <v>-990051</v>
      </c>
      <c r="J42" s="61">
        <f t="shared" si="3"/>
        <v>10669262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10669262</v>
      </c>
      <c r="X42" s="61">
        <f t="shared" si="3"/>
        <v>7815176</v>
      </c>
      <c r="Y42" s="61">
        <f t="shared" si="3"/>
        <v>2854086</v>
      </c>
      <c r="Z42" s="62">
        <f>+IF(X42&lt;&gt;0,+(Y42/X42)*100,0)</f>
        <v>36.51979174877188</v>
      </c>
      <c r="AA42" s="59">
        <f>SUM(AA38:AA41)</f>
        <v>35121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35121</v>
      </c>
      <c r="F44" s="69">
        <f t="shared" si="4"/>
        <v>35121</v>
      </c>
      <c r="G44" s="69">
        <f t="shared" si="4"/>
        <v>12786436</v>
      </c>
      <c r="H44" s="69">
        <f t="shared" si="4"/>
        <v>-1127123</v>
      </c>
      <c r="I44" s="69">
        <f t="shared" si="4"/>
        <v>-990051</v>
      </c>
      <c r="J44" s="69">
        <f t="shared" si="4"/>
        <v>10669262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10669262</v>
      </c>
      <c r="X44" s="69">
        <f t="shared" si="4"/>
        <v>7815176</v>
      </c>
      <c r="Y44" s="69">
        <f t="shared" si="4"/>
        <v>2854086</v>
      </c>
      <c r="Z44" s="70">
        <f>+IF(X44&lt;&gt;0,+(Y44/X44)*100,0)</f>
        <v>36.51979174877188</v>
      </c>
      <c r="AA44" s="67">
        <f>+AA42-AA43</f>
        <v>35121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35121</v>
      </c>
      <c r="F46" s="61">
        <f t="shared" si="5"/>
        <v>35121</v>
      </c>
      <c r="G46" s="61">
        <f t="shared" si="5"/>
        <v>12786436</v>
      </c>
      <c r="H46" s="61">
        <f t="shared" si="5"/>
        <v>-1127123</v>
      </c>
      <c r="I46" s="61">
        <f t="shared" si="5"/>
        <v>-990051</v>
      </c>
      <c r="J46" s="61">
        <f t="shared" si="5"/>
        <v>10669262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10669262</v>
      </c>
      <c r="X46" s="61">
        <f t="shared" si="5"/>
        <v>7815176</v>
      </c>
      <c r="Y46" s="61">
        <f t="shared" si="5"/>
        <v>2854086</v>
      </c>
      <c r="Z46" s="62">
        <f>+IF(X46&lt;&gt;0,+(Y46/X46)*100,0)</f>
        <v>36.51979174877188</v>
      </c>
      <c r="AA46" s="59">
        <f>SUM(AA44:AA45)</f>
        <v>35121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35121</v>
      </c>
      <c r="F48" s="77">
        <f t="shared" si="6"/>
        <v>35121</v>
      </c>
      <c r="G48" s="77">
        <f t="shared" si="6"/>
        <v>12786436</v>
      </c>
      <c r="H48" s="78">
        <f t="shared" si="6"/>
        <v>-1127123</v>
      </c>
      <c r="I48" s="78">
        <f t="shared" si="6"/>
        <v>-990051</v>
      </c>
      <c r="J48" s="78">
        <f t="shared" si="6"/>
        <v>10669262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10669262</v>
      </c>
      <c r="X48" s="78">
        <f t="shared" si="6"/>
        <v>7815176</v>
      </c>
      <c r="Y48" s="78">
        <f t="shared" si="6"/>
        <v>2854086</v>
      </c>
      <c r="Z48" s="79">
        <f>+IF(X48&lt;&gt;0,+(Y48/X48)*100,0)</f>
        <v>36.51979174877188</v>
      </c>
      <c r="AA48" s="80">
        <f>SUM(AA46:AA47)</f>
        <v>35121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27831702</v>
      </c>
      <c r="D5" s="6">
        <v>0</v>
      </c>
      <c r="E5" s="7">
        <v>32343145</v>
      </c>
      <c r="F5" s="8">
        <v>32343145</v>
      </c>
      <c r="G5" s="8">
        <v>37305208</v>
      </c>
      <c r="H5" s="8">
        <v>-453316</v>
      </c>
      <c r="I5" s="8">
        <v>-263000</v>
      </c>
      <c r="J5" s="8">
        <v>36588892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36588892</v>
      </c>
      <c r="X5" s="8">
        <v>31020016</v>
      </c>
      <c r="Y5" s="8">
        <v>5568876</v>
      </c>
      <c r="Z5" s="2">
        <v>17.95</v>
      </c>
      <c r="AA5" s="6">
        <v>32343145</v>
      </c>
    </row>
    <row r="6" spans="1:27" ht="13.5">
      <c r="A6" s="27" t="s">
        <v>33</v>
      </c>
      <c r="B6" s="28"/>
      <c r="C6" s="6">
        <v>895412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62803597</v>
      </c>
      <c r="D7" s="6">
        <v>0</v>
      </c>
      <c r="E7" s="7">
        <v>67377952</v>
      </c>
      <c r="F7" s="8">
        <v>67377952</v>
      </c>
      <c r="G7" s="8">
        <v>5127440</v>
      </c>
      <c r="H7" s="8">
        <v>5830225</v>
      </c>
      <c r="I7" s="8">
        <v>5930344</v>
      </c>
      <c r="J7" s="8">
        <v>16888009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16888009</v>
      </c>
      <c r="X7" s="8">
        <v>18644487</v>
      </c>
      <c r="Y7" s="8">
        <v>-1756478</v>
      </c>
      <c r="Z7" s="2">
        <v>-9.42</v>
      </c>
      <c r="AA7" s="6">
        <v>67377952</v>
      </c>
    </row>
    <row r="8" spans="1:27" ht="13.5">
      <c r="A8" s="29" t="s">
        <v>35</v>
      </c>
      <c r="B8" s="28"/>
      <c r="C8" s="6">
        <v>25341999</v>
      </c>
      <c r="D8" s="6">
        <v>0</v>
      </c>
      <c r="E8" s="7">
        <v>32502068</v>
      </c>
      <c r="F8" s="8">
        <v>32502068</v>
      </c>
      <c r="G8" s="8">
        <v>982833</v>
      </c>
      <c r="H8" s="8">
        <v>1857355</v>
      </c>
      <c r="I8" s="8">
        <v>2138319</v>
      </c>
      <c r="J8" s="8">
        <v>4978507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4978507</v>
      </c>
      <c r="X8" s="8">
        <v>7225518</v>
      </c>
      <c r="Y8" s="8">
        <v>-2247011</v>
      </c>
      <c r="Z8" s="2">
        <v>-31.1</v>
      </c>
      <c r="AA8" s="6">
        <v>32502068</v>
      </c>
    </row>
    <row r="9" spans="1:27" ht="13.5">
      <c r="A9" s="29" t="s">
        <v>36</v>
      </c>
      <c r="B9" s="28"/>
      <c r="C9" s="6">
        <v>6975655</v>
      </c>
      <c r="D9" s="6">
        <v>0</v>
      </c>
      <c r="E9" s="7">
        <v>9170014</v>
      </c>
      <c r="F9" s="8">
        <v>9170014</v>
      </c>
      <c r="G9" s="8">
        <v>757388</v>
      </c>
      <c r="H9" s="8">
        <v>750979</v>
      </c>
      <c r="I9" s="8">
        <v>784083</v>
      </c>
      <c r="J9" s="8">
        <v>2292450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2292450</v>
      </c>
      <c r="X9" s="8">
        <v>2292504</v>
      </c>
      <c r="Y9" s="8">
        <v>-54</v>
      </c>
      <c r="Z9" s="2">
        <v>0</v>
      </c>
      <c r="AA9" s="6">
        <v>9170014</v>
      </c>
    </row>
    <row r="10" spans="1:27" ht="13.5">
      <c r="A10" s="29" t="s">
        <v>37</v>
      </c>
      <c r="B10" s="28"/>
      <c r="C10" s="6">
        <v>8797521</v>
      </c>
      <c r="D10" s="6">
        <v>0</v>
      </c>
      <c r="E10" s="7">
        <v>10957065</v>
      </c>
      <c r="F10" s="30">
        <v>10957065</v>
      </c>
      <c r="G10" s="30">
        <v>786521</v>
      </c>
      <c r="H10" s="30">
        <v>784672</v>
      </c>
      <c r="I10" s="30">
        <v>797545</v>
      </c>
      <c r="J10" s="30">
        <v>2368738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2368738</v>
      </c>
      <c r="X10" s="30">
        <v>2739267</v>
      </c>
      <c r="Y10" s="30">
        <v>-370529</v>
      </c>
      <c r="Z10" s="31">
        <v>-13.53</v>
      </c>
      <c r="AA10" s="32">
        <v>10957065</v>
      </c>
    </row>
    <row r="11" spans="1:27" ht="13.5">
      <c r="A11" s="29" t="s">
        <v>38</v>
      </c>
      <c r="B11" s="33"/>
      <c r="C11" s="6">
        <v>1041057</v>
      </c>
      <c r="D11" s="6">
        <v>0</v>
      </c>
      <c r="E11" s="7">
        <v>0</v>
      </c>
      <c r="F11" s="8">
        <v>0</v>
      </c>
      <c r="G11" s="8">
        <v>67937</v>
      </c>
      <c r="H11" s="8">
        <v>65455</v>
      </c>
      <c r="I11" s="8">
        <v>65761</v>
      </c>
      <c r="J11" s="8">
        <v>199153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199153</v>
      </c>
      <c r="X11" s="8">
        <v>0</v>
      </c>
      <c r="Y11" s="8">
        <v>199153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659839</v>
      </c>
      <c r="D12" s="6">
        <v>0</v>
      </c>
      <c r="E12" s="7">
        <v>2001899</v>
      </c>
      <c r="F12" s="8">
        <v>2001899</v>
      </c>
      <c r="G12" s="8">
        <v>-228984</v>
      </c>
      <c r="H12" s="8">
        <v>82390</v>
      </c>
      <c r="I12" s="8">
        <v>135056</v>
      </c>
      <c r="J12" s="8">
        <v>-11538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-11538</v>
      </c>
      <c r="X12" s="8">
        <v>500474</v>
      </c>
      <c r="Y12" s="8">
        <v>-512012</v>
      </c>
      <c r="Z12" s="2">
        <v>-102.31</v>
      </c>
      <c r="AA12" s="6">
        <v>2001899</v>
      </c>
    </row>
    <row r="13" spans="1:27" ht="13.5">
      <c r="A13" s="27" t="s">
        <v>40</v>
      </c>
      <c r="B13" s="33"/>
      <c r="C13" s="6">
        <v>669425</v>
      </c>
      <c r="D13" s="6">
        <v>0</v>
      </c>
      <c r="E13" s="7">
        <v>624300</v>
      </c>
      <c r="F13" s="8">
        <v>624300</v>
      </c>
      <c r="G13" s="8">
        <v>53434</v>
      </c>
      <c r="H13" s="8">
        <v>91190</v>
      </c>
      <c r="I13" s="8">
        <v>119738</v>
      </c>
      <c r="J13" s="8">
        <v>264362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264362</v>
      </c>
      <c r="X13" s="8">
        <v>156075</v>
      </c>
      <c r="Y13" s="8">
        <v>108287</v>
      </c>
      <c r="Z13" s="2">
        <v>69.38</v>
      </c>
      <c r="AA13" s="6">
        <v>624300</v>
      </c>
    </row>
    <row r="14" spans="1:27" ht="13.5">
      <c r="A14" s="27" t="s">
        <v>41</v>
      </c>
      <c r="B14" s="33"/>
      <c r="C14" s="6">
        <v>1000580</v>
      </c>
      <c r="D14" s="6">
        <v>0</v>
      </c>
      <c r="E14" s="7">
        <v>3370677</v>
      </c>
      <c r="F14" s="8">
        <v>3370677</v>
      </c>
      <c r="G14" s="8">
        <v>305398</v>
      </c>
      <c r="H14" s="8">
        <v>345660</v>
      </c>
      <c r="I14" s="8">
        <v>349430</v>
      </c>
      <c r="J14" s="8">
        <v>1000488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1000488</v>
      </c>
      <c r="X14" s="8">
        <v>662670</v>
      </c>
      <c r="Y14" s="8">
        <v>337818</v>
      </c>
      <c r="Z14" s="2">
        <v>50.98</v>
      </c>
      <c r="AA14" s="6">
        <v>3370677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211368</v>
      </c>
      <c r="D16" s="6">
        <v>0</v>
      </c>
      <c r="E16" s="7">
        <v>273406</v>
      </c>
      <c r="F16" s="8">
        <v>273406</v>
      </c>
      <c r="G16" s="8">
        <v>12924</v>
      </c>
      <c r="H16" s="8">
        <v>16909</v>
      </c>
      <c r="I16" s="8">
        <v>18040</v>
      </c>
      <c r="J16" s="8">
        <v>47873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47873</v>
      </c>
      <c r="X16" s="8">
        <v>68352</v>
      </c>
      <c r="Y16" s="8">
        <v>-20479</v>
      </c>
      <c r="Z16" s="2">
        <v>-29.96</v>
      </c>
      <c r="AA16" s="6">
        <v>273406</v>
      </c>
    </row>
    <row r="17" spans="1:27" ht="13.5">
      <c r="A17" s="27" t="s">
        <v>44</v>
      </c>
      <c r="B17" s="33"/>
      <c r="C17" s="6">
        <v>1158908</v>
      </c>
      <c r="D17" s="6">
        <v>0</v>
      </c>
      <c r="E17" s="7">
        <v>1171613</v>
      </c>
      <c r="F17" s="8">
        <v>1171613</v>
      </c>
      <c r="G17" s="8">
        <v>185447</v>
      </c>
      <c r="H17" s="8">
        <v>86861</v>
      </c>
      <c r="I17" s="8">
        <v>98942</v>
      </c>
      <c r="J17" s="8">
        <v>371250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371250</v>
      </c>
      <c r="X17" s="8">
        <v>292902</v>
      </c>
      <c r="Y17" s="8">
        <v>78348</v>
      </c>
      <c r="Z17" s="2">
        <v>26.75</v>
      </c>
      <c r="AA17" s="6">
        <v>1171613</v>
      </c>
    </row>
    <row r="18" spans="1:27" ht="13.5">
      <c r="A18" s="29" t="s">
        <v>45</v>
      </c>
      <c r="B18" s="28"/>
      <c r="C18" s="6">
        <v>666767</v>
      </c>
      <c r="D18" s="6">
        <v>0</v>
      </c>
      <c r="E18" s="7">
        <v>1272027</v>
      </c>
      <c r="F18" s="8">
        <v>1272027</v>
      </c>
      <c r="G18" s="8">
        <v>60594</v>
      </c>
      <c r="H18" s="8">
        <v>31948</v>
      </c>
      <c r="I18" s="8">
        <v>27429</v>
      </c>
      <c r="J18" s="8">
        <v>119971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119971</v>
      </c>
      <c r="X18" s="8">
        <v>318006</v>
      </c>
      <c r="Y18" s="8">
        <v>-198035</v>
      </c>
      <c r="Z18" s="2">
        <v>-62.27</v>
      </c>
      <c r="AA18" s="6">
        <v>1272027</v>
      </c>
    </row>
    <row r="19" spans="1:27" ht="13.5">
      <c r="A19" s="27" t="s">
        <v>46</v>
      </c>
      <c r="B19" s="33"/>
      <c r="C19" s="6">
        <v>41345730</v>
      </c>
      <c r="D19" s="6">
        <v>0</v>
      </c>
      <c r="E19" s="7">
        <v>40346000</v>
      </c>
      <c r="F19" s="8">
        <v>40346000</v>
      </c>
      <c r="G19" s="8">
        <v>13970000</v>
      </c>
      <c r="H19" s="8">
        <v>934000</v>
      </c>
      <c r="I19" s="8">
        <v>1600000</v>
      </c>
      <c r="J19" s="8">
        <v>16504000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16504000</v>
      </c>
      <c r="X19" s="8">
        <v>19627850</v>
      </c>
      <c r="Y19" s="8">
        <v>-3123850</v>
      </c>
      <c r="Z19" s="2">
        <v>-15.92</v>
      </c>
      <c r="AA19" s="6">
        <v>40346000</v>
      </c>
    </row>
    <row r="20" spans="1:27" ht="13.5">
      <c r="A20" s="27" t="s">
        <v>47</v>
      </c>
      <c r="B20" s="33"/>
      <c r="C20" s="6">
        <v>5407144</v>
      </c>
      <c r="D20" s="6">
        <v>0</v>
      </c>
      <c r="E20" s="7">
        <v>6641655</v>
      </c>
      <c r="F20" s="30">
        <v>6641655</v>
      </c>
      <c r="G20" s="30">
        <v>62864</v>
      </c>
      <c r="H20" s="30">
        <v>86469</v>
      </c>
      <c r="I20" s="30">
        <v>40881</v>
      </c>
      <c r="J20" s="30">
        <v>190214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190214</v>
      </c>
      <c r="X20" s="30">
        <v>1790307</v>
      </c>
      <c r="Y20" s="30">
        <v>-1600093</v>
      </c>
      <c r="Z20" s="31">
        <v>-89.38</v>
      </c>
      <c r="AA20" s="32">
        <v>6641655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5500000</v>
      </c>
      <c r="F21" s="8">
        <v>5500000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5500000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184806704</v>
      </c>
      <c r="D22" s="37">
        <f>SUM(D5:D21)</f>
        <v>0</v>
      </c>
      <c r="E22" s="38">
        <f t="shared" si="0"/>
        <v>213551821</v>
      </c>
      <c r="F22" s="39">
        <f t="shared" si="0"/>
        <v>213551821</v>
      </c>
      <c r="G22" s="39">
        <f t="shared" si="0"/>
        <v>59449004</v>
      </c>
      <c r="H22" s="39">
        <f t="shared" si="0"/>
        <v>10510797</v>
      </c>
      <c r="I22" s="39">
        <f t="shared" si="0"/>
        <v>11842568</v>
      </c>
      <c r="J22" s="39">
        <f t="shared" si="0"/>
        <v>81802369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81802369</v>
      </c>
      <c r="X22" s="39">
        <f t="shared" si="0"/>
        <v>85338428</v>
      </c>
      <c r="Y22" s="39">
        <f t="shared" si="0"/>
        <v>-3536059</v>
      </c>
      <c r="Z22" s="40">
        <f>+IF(X22&lt;&gt;0,+(Y22/X22)*100,0)</f>
        <v>-4.143571756442479</v>
      </c>
      <c r="AA22" s="37">
        <f>SUM(AA5:AA21)</f>
        <v>213551821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69081478</v>
      </c>
      <c r="D25" s="6">
        <v>0</v>
      </c>
      <c r="E25" s="7">
        <v>65563257</v>
      </c>
      <c r="F25" s="8">
        <v>65563257</v>
      </c>
      <c r="G25" s="8">
        <v>5786332</v>
      </c>
      <c r="H25" s="8">
        <v>5869487</v>
      </c>
      <c r="I25" s="8">
        <v>5995199</v>
      </c>
      <c r="J25" s="8">
        <v>17651018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17651018</v>
      </c>
      <c r="X25" s="8">
        <v>16390815</v>
      </c>
      <c r="Y25" s="8">
        <v>1260203</v>
      </c>
      <c r="Z25" s="2">
        <v>7.69</v>
      </c>
      <c r="AA25" s="6">
        <v>65563257</v>
      </c>
    </row>
    <row r="26" spans="1:27" ht="13.5">
      <c r="A26" s="29" t="s">
        <v>52</v>
      </c>
      <c r="B26" s="28"/>
      <c r="C26" s="6">
        <v>4445814</v>
      </c>
      <c r="D26" s="6">
        <v>0</v>
      </c>
      <c r="E26" s="7">
        <v>4926587</v>
      </c>
      <c r="F26" s="8">
        <v>4926587</v>
      </c>
      <c r="G26" s="8">
        <v>340053</v>
      </c>
      <c r="H26" s="8">
        <v>357783</v>
      </c>
      <c r="I26" s="8">
        <v>370362</v>
      </c>
      <c r="J26" s="8">
        <v>1068198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1068198</v>
      </c>
      <c r="X26" s="8">
        <v>1231647</v>
      </c>
      <c r="Y26" s="8">
        <v>-163449</v>
      </c>
      <c r="Z26" s="2">
        <v>-13.27</v>
      </c>
      <c r="AA26" s="6">
        <v>4926587</v>
      </c>
    </row>
    <row r="27" spans="1:27" ht="13.5">
      <c r="A27" s="29" t="s">
        <v>53</v>
      </c>
      <c r="B27" s="28"/>
      <c r="C27" s="6">
        <v>24480459</v>
      </c>
      <c r="D27" s="6">
        <v>0</v>
      </c>
      <c r="E27" s="7">
        <v>3764020</v>
      </c>
      <c r="F27" s="8">
        <v>3764020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3764020</v>
      </c>
    </row>
    <row r="28" spans="1:27" ht="13.5">
      <c r="A28" s="29" t="s">
        <v>54</v>
      </c>
      <c r="B28" s="28"/>
      <c r="C28" s="6">
        <v>38382377</v>
      </c>
      <c r="D28" s="6">
        <v>0</v>
      </c>
      <c r="E28" s="7">
        <v>5419667</v>
      </c>
      <c r="F28" s="8">
        <v>5419667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5419667</v>
      </c>
    </row>
    <row r="29" spans="1:27" ht="13.5">
      <c r="A29" s="29" t="s">
        <v>55</v>
      </c>
      <c r="B29" s="28"/>
      <c r="C29" s="6">
        <v>4991651</v>
      </c>
      <c r="D29" s="6">
        <v>0</v>
      </c>
      <c r="E29" s="7">
        <v>1731550</v>
      </c>
      <c r="F29" s="8">
        <v>1731550</v>
      </c>
      <c r="G29" s="8">
        <v>39492</v>
      </c>
      <c r="H29" s="8">
        <v>6005</v>
      </c>
      <c r="I29" s="8">
        <v>59268</v>
      </c>
      <c r="J29" s="8">
        <v>104765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104765</v>
      </c>
      <c r="X29" s="8">
        <v>363647</v>
      </c>
      <c r="Y29" s="8">
        <v>-258882</v>
      </c>
      <c r="Z29" s="2">
        <v>-71.19</v>
      </c>
      <c r="AA29" s="6">
        <v>1731550</v>
      </c>
    </row>
    <row r="30" spans="1:27" ht="13.5">
      <c r="A30" s="29" t="s">
        <v>56</v>
      </c>
      <c r="B30" s="28"/>
      <c r="C30" s="6">
        <v>81515794</v>
      </c>
      <c r="D30" s="6">
        <v>0</v>
      </c>
      <c r="E30" s="7">
        <v>84833078</v>
      </c>
      <c r="F30" s="8">
        <v>84833078</v>
      </c>
      <c r="G30" s="8">
        <v>8368137</v>
      </c>
      <c r="H30" s="8">
        <v>6655197</v>
      </c>
      <c r="I30" s="8">
        <v>5835615</v>
      </c>
      <c r="J30" s="8">
        <v>20858949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20858949</v>
      </c>
      <c r="X30" s="8">
        <v>21208269</v>
      </c>
      <c r="Y30" s="8">
        <v>-349320</v>
      </c>
      <c r="Z30" s="2">
        <v>-1.65</v>
      </c>
      <c r="AA30" s="6">
        <v>84833078</v>
      </c>
    </row>
    <row r="31" spans="1:27" ht="13.5">
      <c r="A31" s="29" t="s">
        <v>57</v>
      </c>
      <c r="B31" s="28"/>
      <c r="C31" s="6">
        <v>6992682</v>
      </c>
      <c r="D31" s="6">
        <v>0</v>
      </c>
      <c r="E31" s="7">
        <v>8938205</v>
      </c>
      <c r="F31" s="8">
        <v>8938205</v>
      </c>
      <c r="G31" s="8">
        <v>406486</v>
      </c>
      <c r="H31" s="8">
        <v>687760</v>
      </c>
      <c r="I31" s="8">
        <v>495374</v>
      </c>
      <c r="J31" s="8">
        <v>1589620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1589620</v>
      </c>
      <c r="X31" s="8">
        <v>2234550</v>
      </c>
      <c r="Y31" s="8">
        <v>-644930</v>
      </c>
      <c r="Z31" s="2">
        <v>-28.86</v>
      </c>
      <c r="AA31" s="6">
        <v>8938205</v>
      </c>
    </row>
    <row r="32" spans="1:27" ht="13.5">
      <c r="A32" s="29" t="s">
        <v>58</v>
      </c>
      <c r="B32" s="28"/>
      <c r="C32" s="6">
        <v>1663082</v>
      </c>
      <c r="D32" s="6">
        <v>0</v>
      </c>
      <c r="E32" s="7">
        <v>994365</v>
      </c>
      <c r="F32" s="8">
        <v>994365</v>
      </c>
      <c r="G32" s="8">
        <v>38756</v>
      </c>
      <c r="H32" s="8">
        <v>38756</v>
      </c>
      <c r="I32" s="8">
        <v>155022</v>
      </c>
      <c r="J32" s="8">
        <v>232534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232534</v>
      </c>
      <c r="X32" s="8">
        <v>248592</v>
      </c>
      <c r="Y32" s="8">
        <v>-16058</v>
      </c>
      <c r="Z32" s="2">
        <v>-6.46</v>
      </c>
      <c r="AA32" s="6">
        <v>994365</v>
      </c>
    </row>
    <row r="33" spans="1:27" ht="13.5">
      <c r="A33" s="29" t="s">
        <v>59</v>
      </c>
      <c r="B33" s="28"/>
      <c r="C33" s="6">
        <v>7796130</v>
      </c>
      <c r="D33" s="6">
        <v>0</v>
      </c>
      <c r="E33" s="7">
        <v>0</v>
      </c>
      <c r="F33" s="8">
        <v>0</v>
      </c>
      <c r="G33" s="8">
        <v>0</v>
      </c>
      <c r="H33" s="8">
        <v>57690</v>
      </c>
      <c r="I33" s="8">
        <v>58680</v>
      </c>
      <c r="J33" s="8">
        <v>116370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116370</v>
      </c>
      <c r="X33" s="8">
        <v>0</v>
      </c>
      <c r="Y33" s="8">
        <v>116370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50761963</v>
      </c>
      <c r="D34" s="6">
        <v>0</v>
      </c>
      <c r="E34" s="7">
        <v>33624234</v>
      </c>
      <c r="F34" s="8">
        <v>33624234</v>
      </c>
      <c r="G34" s="8">
        <v>4463155</v>
      </c>
      <c r="H34" s="8">
        <v>4711159</v>
      </c>
      <c r="I34" s="8">
        <v>2450073</v>
      </c>
      <c r="J34" s="8">
        <v>11624387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11624387</v>
      </c>
      <c r="X34" s="8">
        <v>7326387</v>
      </c>
      <c r="Y34" s="8">
        <v>4298000</v>
      </c>
      <c r="Z34" s="2">
        <v>58.66</v>
      </c>
      <c r="AA34" s="6">
        <v>33624234</v>
      </c>
    </row>
    <row r="35" spans="1:27" ht="13.5">
      <c r="A35" s="27" t="s">
        <v>61</v>
      </c>
      <c r="B35" s="33"/>
      <c r="C35" s="6">
        <v>-128938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289982492</v>
      </c>
      <c r="D36" s="37">
        <f>SUM(D25:D35)</f>
        <v>0</v>
      </c>
      <c r="E36" s="38">
        <f t="shared" si="1"/>
        <v>209794963</v>
      </c>
      <c r="F36" s="39">
        <f t="shared" si="1"/>
        <v>209794963</v>
      </c>
      <c r="G36" s="39">
        <f t="shared" si="1"/>
        <v>19442411</v>
      </c>
      <c r="H36" s="39">
        <f t="shared" si="1"/>
        <v>18383837</v>
      </c>
      <c r="I36" s="39">
        <f t="shared" si="1"/>
        <v>15419593</v>
      </c>
      <c r="J36" s="39">
        <f t="shared" si="1"/>
        <v>53245841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53245841</v>
      </c>
      <c r="X36" s="39">
        <f t="shared" si="1"/>
        <v>49003907</v>
      </c>
      <c r="Y36" s="39">
        <f t="shared" si="1"/>
        <v>4241934</v>
      </c>
      <c r="Z36" s="40">
        <f>+IF(X36&lt;&gt;0,+(Y36/X36)*100,0)</f>
        <v>8.656317954403105</v>
      </c>
      <c r="AA36" s="37">
        <f>SUM(AA25:AA35)</f>
        <v>209794963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-105175788</v>
      </c>
      <c r="D38" s="50">
        <f>+D22-D36</f>
        <v>0</v>
      </c>
      <c r="E38" s="51">
        <f t="shared" si="2"/>
        <v>3756858</v>
      </c>
      <c r="F38" s="52">
        <f t="shared" si="2"/>
        <v>3756858</v>
      </c>
      <c r="G38" s="52">
        <f t="shared" si="2"/>
        <v>40006593</v>
      </c>
      <c r="H38" s="52">
        <f t="shared" si="2"/>
        <v>-7873040</v>
      </c>
      <c r="I38" s="52">
        <f t="shared" si="2"/>
        <v>-3577025</v>
      </c>
      <c r="J38" s="52">
        <f t="shared" si="2"/>
        <v>28556528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28556528</v>
      </c>
      <c r="X38" s="52">
        <f>IF(F22=F36,0,X22-X36)</f>
        <v>36334521</v>
      </c>
      <c r="Y38" s="52">
        <f t="shared" si="2"/>
        <v>-7777993</v>
      </c>
      <c r="Z38" s="53">
        <f>+IF(X38&lt;&gt;0,+(Y38/X38)*100,0)</f>
        <v>-21.406620442306092</v>
      </c>
      <c r="AA38" s="50">
        <f>+AA22-AA36</f>
        <v>3756858</v>
      </c>
    </row>
    <row r="39" spans="1:27" ht="13.5">
      <c r="A39" s="27" t="s">
        <v>64</v>
      </c>
      <c r="B39" s="33"/>
      <c r="C39" s="6">
        <v>24361448</v>
      </c>
      <c r="D39" s="6">
        <v>0</v>
      </c>
      <c r="E39" s="7">
        <v>16979000</v>
      </c>
      <c r="F39" s="8">
        <v>16979000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7659667</v>
      </c>
      <c r="Y39" s="8">
        <v>-7659667</v>
      </c>
      <c r="Z39" s="2">
        <v>-100</v>
      </c>
      <c r="AA39" s="6">
        <v>16979000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-80814340</v>
      </c>
      <c r="D42" s="59">
        <f>SUM(D38:D41)</f>
        <v>0</v>
      </c>
      <c r="E42" s="60">
        <f t="shared" si="3"/>
        <v>20735858</v>
      </c>
      <c r="F42" s="61">
        <f t="shared" si="3"/>
        <v>20735858</v>
      </c>
      <c r="G42" s="61">
        <f t="shared" si="3"/>
        <v>40006593</v>
      </c>
      <c r="H42" s="61">
        <f t="shared" si="3"/>
        <v>-7873040</v>
      </c>
      <c r="I42" s="61">
        <f t="shared" si="3"/>
        <v>-3577025</v>
      </c>
      <c r="J42" s="61">
        <f t="shared" si="3"/>
        <v>28556528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28556528</v>
      </c>
      <c r="X42" s="61">
        <f t="shared" si="3"/>
        <v>43994188</v>
      </c>
      <c r="Y42" s="61">
        <f t="shared" si="3"/>
        <v>-15437660</v>
      </c>
      <c r="Z42" s="62">
        <f>+IF(X42&lt;&gt;0,+(Y42/X42)*100,0)</f>
        <v>-35.09022600894463</v>
      </c>
      <c r="AA42" s="59">
        <f>SUM(AA38:AA41)</f>
        <v>20735858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-80814340</v>
      </c>
      <c r="D44" s="67">
        <f>+D42-D43</f>
        <v>0</v>
      </c>
      <c r="E44" s="68">
        <f t="shared" si="4"/>
        <v>20735858</v>
      </c>
      <c r="F44" s="69">
        <f t="shared" si="4"/>
        <v>20735858</v>
      </c>
      <c r="G44" s="69">
        <f t="shared" si="4"/>
        <v>40006593</v>
      </c>
      <c r="H44" s="69">
        <f t="shared" si="4"/>
        <v>-7873040</v>
      </c>
      <c r="I44" s="69">
        <f t="shared" si="4"/>
        <v>-3577025</v>
      </c>
      <c r="J44" s="69">
        <f t="shared" si="4"/>
        <v>28556528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28556528</v>
      </c>
      <c r="X44" s="69">
        <f t="shared" si="4"/>
        <v>43994188</v>
      </c>
      <c r="Y44" s="69">
        <f t="shared" si="4"/>
        <v>-15437660</v>
      </c>
      <c r="Z44" s="70">
        <f>+IF(X44&lt;&gt;0,+(Y44/X44)*100,0)</f>
        <v>-35.09022600894463</v>
      </c>
      <c r="AA44" s="67">
        <f>+AA42-AA43</f>
        <v>20735858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-80814340</v>
      </c>
      <c r="D46" s="59">
        <f>SUM(D44:D45)</f>
        <v>0</v>
      </c>
      <c r="E46" s="60">
        <f t="shared" si="5"/>
        <v>20735858</v>
      </c>
      <c r="F46" s="61">
        <f t="shared" si="5"/>
        <v>20735858</v>
      </c>
      <c r="G46" s="61">
        <f t="shared" si="5"/>
        <v>40006593</v>
      </c>
      <c r="H46" s="61">
        <f t="shared" si="5"/>
        <v>-7873040</v>
      </c>
      <c r="I46" s="61">
        <f t="shared" si="5"/>
        <v>-3577025</v>
      </c>
      <c r="J46" s="61">
        <f t="shared" si="5"/>
        <v>28556528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28556528</v>
      </c>
      <c r="X46" s="61">
        <f t="shared" si="5"/>
        <v>43994188</v>
      </c>
      <c r="Y46" s="61">
        <f t="shared" si="5"/>
        <v>-15437660</v>
      </c>
      <c r="Z46" s="62">
        <f>+IF(X46&lt;&gt;0,+(Y46/X46)*100,0)</f>
        <v>-35.09022600894463</v>
      </c>
      <c r="AA46" s="59">
        <f>SUM(AA44:AA45)</f>
        <v>20735858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-80814340</v>
      </c>
      <c r="D48" s="75">
        <f>SUM(D46:D47)</f>
        <v>0</v>
      </c>
      <c r="E48" s="76">
        <f t="shared" si="6"/>
        <v>20735858</v>
      </c>
      <c r="F48" s="77">
        <f t="shared" si="6"/>
        <v>20735858</v>
      </c>
      <c r="G48" s="77">
        <f t="shared" si="6"/>
        <v>40006593</v>
      </c>
      <c r="H48" s="78">
        <f t="shared" si="6"/>
        <v>-7873040</v>
      </c>
      <c r="I48" s="78">
        <f t="shared" si="6"/>
        <v>-3577025</v>
      </c>
      <c r="J48" s="78">
        <f t="shared" si="6"/>
        <v>28556528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28556528</v>
      </c>
      <c r="X48" s="78">
        <f t="shared" si="6"/>
        <v>43994188</v>
      </c>
      <c r="Y48" s="78">
        <f t="shared" si="6"/>
        <v>-15437660</v>
      </c>
      <c r="Z48" s="79">
        <f>+IF(X48&lt;&gt;0,+(Y48/X48)*100,0)</f>
        <v>-35.09022600894463</v>
      </c>
      <c r="AA48" s="80">
        <f>SUM(AA46:AA47)</f>
        <v>20735858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3256890</v>
      </c>
      <c r="D5" s="6">
        <v>0</v>
      </c>
      <c r="E5" s="7">
        <v>4256500</v>
      </c>
      <c r="F5" s="8">
        <v>4256500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1129251</v>
      </c>
      <c r="Y5" s="8">
        <v>-1129251</v>
      </c>
      <c r="Z5" s="2">
        <v>-100</v>
      </c>
      <c r="AA5" s="6">
        <v>4256500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2119405</v>
      </c>
      <c r="D7" s="6">
        <v>0</v>
      </c>
      <c r="E7" s="7">
        <v>4889000</v>
      </c>
      <c r="F7" s="8">
        <v>4889000</v>
      </c>
      <c r="G7" s="8">
        <v>410525</v>
      </c>
      <c r="H7" s="8">
        <v>506778</v>
      </c>
      <c r="I7" s="8">
        <v>448385</v>
      </c>
      <c r="J7" s="8">
        <v>1365688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1365688</v>
      </c>
      <c r="X7" s="8">
        <v>1297002</v>
      </c>
      <c r="Y7" s="8">
        <v>68686</v>
      </c>
      <c r="Z7" s="2">
        <v>5.3</v>
      </c>
      <c r="AA7" s="6">
        <v>4889000</v>
      </c>
    </row>
    <row r="8" spans="1:27" ht="13.5">
      <c r="A8" s="29" t="s">
        <v>35</v>
      </c>
      <c r="B8" s="28"/>
      <c r="C8" s="6">
        <v>3268537</v>
      </c>
      <c r="D8" s="6">
        <v>0</v>
      </c>
      <c r="E8" s="7">
        <v>3487000</v>
      </c>
      <c r="F8" s="8">
        <v>3487000</v>
      </c>
      <c r="G8" s="8">
        <v>256627</v>
      </c>
      <c r="H8" s="8">
        <v>269776</v>
      </c>
      <c r="I8" s="8">
        <v>273352</v>
      </c>
      <c r="J8" s="8">
        <v>799755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799755</v>
      </c>
      <c r="X8" s="8">
        <v>925128</v>
      </c>
      <c r="Y8" s="8">
        <v>-125373</v>
      </c>
      <c r="Z8" s="2">
        <v>-13.55</v>
      </c>
      <c r="AA8" s="6">
        <v>3487000</v>
      </c>
    </row>
    <row r="9" spans="1:27" ht="13.5">
      <c r="A9" s="29" t="s">
        <v>36</v>
      </c>
      <c r="B9" s="28"/>
      <c r="C9" s="6">
        <v>1233529</v>
      </c>
      <c r="D9" s="6">
        <v>0</v>
      </c>
      <c r="E9" s="7">
        <v>1404750</v>
      </c>
      <c r="F9" s="8">
        <v>1404750</v>
      </c>
      <c r="G9" s="8">
        <v>110101</v>
      </c>
      <c r="H9" s="8">
        <v>110266</v>
      </c>
      <c r="I9" s="8">
        <v>105197</v>
      </c>
      <c r="J9" s="8">
        <v>325564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325564</v>
      </c>
      <c r="X9" s="8">
        <v>372628</v>
      </c>
      <c r="Y9" s="8">
        <v>-47064</v>
      </c>
      <c r="Z9" s="2">
        <v>-12.63</v>
      </c>
      <c r="AA9" s="6">
        <v>1404750</v>
      </c>
    </row>
    <row r="10" spans="1:27" ht="13.5">
      <c r="A10" s="29" t="s">
        <v>37</v>
      </c>
      <c r="B10" s="28"/>
      <c r="C10" s="6">
        <v>1548988</v>
      </c>
      <c r="D10" s="6">
        <v>0</v>
      </c>
      <c r="E10" s="7">
        <v>1876500</v>
      </c>
      <c r="F10" s="30">
        <v>1876500</v>
      </c>
      <c r="G10" s="30">
        <v>140838</v>
      </c>
      <c r="H10" s="30">
        <v>140564</v>
      </c>
      <c r="I10" s="30">
        <v>139137</v>
      </c>
      <c r="J10" s="30">
        <v>420539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420539</v>
      </c>
      <c r="X10" s="30">
        <v>497997</v>
      </c>
      <c r="Y10" s="30">
        <v>-77458</v>
      </c>
      <c r="Z10" s="31">
        <v>-15.55</v>
      </c>
      <c r="AA10" s="32">
        <v>1876500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30605</v>
      </c>
      <c r="H11" s="8">
        <v>3622</v>
      </c>
      <c r="I11" s="8">
        <v>5947</v>
      </c>
      <c r="J11" s="8">
        <v>40174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40174</v>
      </c>
      <c r="X11" s="8">
        <v>0</v>
      </c>
      <c r="Y11" s="8">
        <v>40174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213720</v>
      </c>
      <c r="D12" s="6">
        <v>0</v>
      </c>
      <c r="E12" s="7">
        <v>0</v>
      </c>
      <c r="F12" s="8">
        <v>0</v>
      </c>
      <c r="G12" s="8">
        <v>33478</v>
      </c>
      <c r="H12" s="8">
        <v>32447</v>
      </c>
      <c r="I12" s="8">
        <v>3138</v>
      </c>
      <c r="J12" s="8">
        <v>69063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69063</v>
      </c>
      <c r="X12" s="8">
        <v>0</v>
      </c>
      <c r="Y12" s="8">
        <v>69063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73864</v>
      </c>
      <c r="D13" s="6">
        <v>0</v>
      </c>
      <c r="E13" s="7">
        <v>0</v>
      </c>
      <c r="F13" s="8">
        <v>0</v>
      </c>
      <c r="G13" s="8">
        <v>27</v>
      </c>
      <c r="H13" s="8">
        <v>74</v>
      </c>
      <c r="I13" s="8">
        <v>31</v>
      </c>
      <c r="J13" s="8">
        <v>132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132</v>
      </c>
      <c r="X13" s="8">
        <v>0</v>
      </c>
      <c r="Y13" s="8">
        <v>132</v>
      </c>
      <c r="Z13" s="2">
        <v>0</v>
      </c>
      <c r="AA13" s="6">
        <v>0</v>
      </c>
    </row>
    <row r="14" spans="1:27" ht="13.5">
      <c r="A14" s="27" t="s">
        <v>41</v>
      </c>
      <c r="B14" s="33"/>
      <c r="C14" s="6">
        <v>2444736</v>
      </c>
      <c r="D14" s="6">
        <v>0</v>
      </c>
      <c r="E14" s="7">
        <v>1182000</v>
      </c>
      <c r="F14" s="8">
        <v>1182000</v>
      </c>
      <c r="G14" s="8">
        <v>215112</v>
      </c>
      <c r="H14" s="8">
        <v>216161</v>
      </c>
      <c r="I14" s="8">
        <v>-14049</v>
      </c>
      <c r="J14" s="8">
        <v>417224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417224</v>
      </c>
      <c r="X14" s="8">
        <v>313509</v>
      </c>
      <c r="Y14" s="8">
        <v>103715</v>
      </c>
      <c r="Z14" s="2">
        <v>33.08</v>
      </c>
      <c r="AA14" s="6">
        <v>1182000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934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311</v>
      </c>
      <c r="J16" s="8">
        <v>311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311</v>
      </c>
      <c r="X16" s="8">
        <v>0</v>
      </c>
      <c r="Y16" s="8">
        <v>311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342124</v>
      </c>
      <c r="D17" s="6">
        <v>0</v>
      </c>
      <c r="E17" s="7">
        <v>0</v>
      </c>
      <c r="F17" s="8">
        <v>0</v>
      </c>
      <c r="G17" s="8">
        <v>25</v>
      </c>
      <c r="H17" s="8">
        <v>125</v>
      </c>
      <c r="I17" s="8">
        <v>0</v>
      </c>
      <c r="J17" s="8">
        <v>150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150</v>
      </c>
      <c r="X17" s="8">
        <v>0</v>
      </c>
      <c r="Y17" s="8">
        <v>150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399806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12040263</v>
      </c>
      <c r="D19" s="6">
        <v>0</v>
      </c>
      <c r="E19" s="7">
        <v>18888000</v>
      </c>
      <c r="F19" s="8">
        <v>18888000</v>
      </c>
      <c r="G19" s="8">
        <v>5065000</v>
      </c>
      <c r="H19" s="8">
        <v>934000</v>
      </c>
      <c r="I19" s="8">
        <v>0</v>
      </c>
      <c r="J19" s="8">
        <v>5999000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5999000</v>
      </c>
      <c r="X19" s="8">
        <v>5010986</v>
      </c>
      <c r="Y19" s="8">
        <v>988014</v>
      </c>
      <c r="Z19" s="2">
        <v>19.72</v>
      </c>
      <c r="AA19" s="6">
        <v>18888000</v>
      </c>
    </row>
    <row r="20" spans="1:27" ht="13.5">
      <c r="A20" s="27" t="s">
        <v>47</v>
      </c>
      <c r="B20" s="33"/>
      <c r="C20" s="6">
        <v>675133</v>
      </c>
      <c r="D20" s="6">
        <v>0</v>
      </c>
      <c r="E20" s="7">
        <v>370500</v>
      </c>
      <c r="F20" s="30">
        <v>370500</v>
      </c>
      <c r="G20" s="30">
        <v>126565</v>
      </c>
      <c r="H20" s="30">
        <v>44532</v>
      </c>
      <c r="I20" s="30">
        <v>45340</v>
      </c>
      <c r="J20" s="30">
        <v>216437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216437</v>
      </c>
      <c r="X20" s="30">
        <v>98344</v>
      </c>
      <c r="Y20" s="30">
        <v>118093</v>
      </c>
      <c r="Z20" s="31">
        <v>120.08</v>
      </c>
      <c r="AA20" s="32">
        <v>370500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1053</v>
      </c>
      <c r="H21" s="8">
        <v>0</v>
      </c>
      <c r="I21" s="34">
        <v>0</v>
      </c>
      <c r="J21" s="8">
        <v>1053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1053</v>
      </c>
      <c r="X21" s="8">
        <v>0</v>
      </c>
      <c r="Y21" s="8">
        <v>1053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27617929</v>
      </c>
      <c r="D22" s="37">
        <f>SUM(D5:D21)</f>
        <v>0</v>
      </c>
      <c r="E22" s="38">
        <f t="shared" si="0"/>
        <v>36354250</v>
      </c>
      <c r="F22" s="39">
        <f t="shared" si="0"/>
        <v>36354250</v>
      </c>
      <c r="G22" s="39">
        <f t="shared" si="0"/>
        <v>6389956</v>
      </c>
      <c r="H22" s="39">
        <f t="shared" si="0"/>
        <v>2258345</v>
      </c>
      <c r="I22" s="39">
        <f t="shared" si="0"/>
        <v>1006789</v>
      </c>
      <c r="J22" s="39">
        <f t="shared" si="0"/>
        <v>9655090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9655090</v>
      </c>
      <c r="X22" s="39">
        <f t="shared" si="0"/>
        <v>9644845</v>
      </c>
      <c r="Y22" s="39">
        <f t="shared" si="0"/>
        <v>10245</v>
      </c>
      <c r="Z22" s="40">
        <f>+IF(X22&lt;&gt;0,+(Y22/X22)*100,0)</f>
        <v>0.10622254686311702</v>
      </c>
      <c r="AA22" s="37">
        <f>SUM(AA5:AA21)</f>
        <v>36354250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14789797</v>
      </c>
      <c r="D25" s="6">
        <v>0</v>
      </c>
      <c r="E25" s="7">
        <v>15036000</v>
      </c>
      <c r="F25" s="8">
        <v>15036000</v>
      </c>
      <c r="G25" s="8">
        <v>1350302</v>
      </c>
      <c r="H25" s="8">
        <v>1189417</v>
      </c>
      <c r="I25" s="8">
        <v>1334662</v>
      </c>
      <c r="J25" s="8">
        <v>3874381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3874381</v>
      </c>
      <c r="X25" s="8">
        <v>3827000</v>
      </c>
      <c r="Y25" s="8">
        <v>47381</v>
      </c>
      <c r="Z25" s="2">
        <v>1.24</v>
      </c>
      <c r="AA25" s="6">
        <v>15036000</v>
      </c>
    </row>
    <row r="26" spans="1:27" ht="13.5">
      <c r="A26" s="29" t="s">
        <v>52</v>
      </c>
      <c r="B26" s="28"/>
      <c r="C26" s="6">
        <v>1809256</v>
      </c>
      <c r="D26" s="6">
        <v>0</v>
      </c>
      <c r="E26" s="7">
        <v>2532000</v>
      </c>
      <c r="F26" s="8">
        <v>2532000</v>
      </c>
      <c r="G26" s="8">
        <v>133193</v>
      </c>
      <c r="H26" s="8">
        <v>133193</v>
      </c>
      <c r="I26" s="8">
        <v>133193</v>
      </c>
      <c r="J26" s="8">
        <v>399579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399579</v>
      </c>
      <c r="X26" s="8">
        <v>633000</v>
      </c>
      <c r="Y26" s="8">
        <v>-233421</v>
      </c>
      <c r="Z26" s="2">
        <v>-36.88</v>
      </c>
      <c r="AA26" s="6">
        <v>2532000</v>
      </c>
    </row>
    <row r="27" spans="1:27" ht="13.5">
      <c r="A27" s="29" t="s">
        <v>53</v>
      </c>
      <c r="B27" s="28"/>
      <c r="C27" s="6">
        <v>4105426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8627323</v>
      </c>
      <c r="D28" s="6">
        <v>0</v>
      </c>
      <c r="E28" s="7">
        <v>2872000</v>
      </c>
      <c r="F28" s="8">
        <v>2872000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717295</v>
      </c>
      <c r="Y28" s="8">
        <v>-717295</v>
      </c>
      <c r="Z28" s="2">
        <v>-100</v>
      </c>
      <c r="AA28" s="6">
        <v>2872000</v>
      </c>
    </row>
    <row r="29" spans="1:27" ht="13.5">
      <c r="A29" s="29" t="s">
        <v>55</v>
      </c>
      <c r="B29" s="28"/>
      <c r="C29" s="6">
        <v>698708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10648946</v>
      </c>
      <c r="D30" s="6">
        <v>0</v>
      </c>
      <c r="E30" s="7">
        <v>9186000</v>
      </c>
      <c r="F30" s="8">
        <v>9186000</v>
      </c>
      <c r="G30" s="8">
        <v>361142</v>
      </c>
      <c r="H30" s="8">
        <v>255853</v>
      </c>
      <c r="I30" s="8">
        <v>110787</v>
      </c>
      <c r="J30" s="8">
        <v>727782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727782</v>
      </c>
      <c r="X30" s="8">
        <v>2437058</v>
      </c>
      <c r="Y30" s="8">
        <v>-1709276</v>
      </c>
      <c r="Z30" s="2">
        <v>-70.14</v>
      </c>
      <c r="AA30" s="6">
        <v>9186000</v>
      </c>
    </row>
    <row r="31" spans="1:27" ht="13.5">
      <c r="A31" s="29" t="s">
        <v>57</v>
      </c>
      <c r="B31" s="28"/>
      <c r="C31" s="6">
        <v>902474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599677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7609310</v>
      </c>
      <c r="D33" s="6">
        <v>0</v>
      </c>
      <c r="E33" s="7">
        <v>0</v>
      </c>
      <c r="F33" s="8">
        <v>0</v>
      </c>
      <c r="G33" s="8">
        <v>224425</v>
      </c>
      <c r="H33" s="8">
        <v>244036</v>
      </c>
      <c r="I33" s="8">
        <v>419966</v>
      </c>
      <c r="J33" s="8">
        <v>888427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888427</v>
      </c>
      <c r="X33" s="8">
        <v>0</v>
      </c>
      <c r="Y33" s="8">
        <v>888427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3930949</v>
      </c>
      <c r="D34" s="6">
        <v>0</v>
      </c>
      <c r="E34" s="7">
        <v>7618000</v>
      </c>
      <c r="F34" s="8">
        <v>7618000</v>
      </c>
      <c r="G34" s="8">
        <v>267318</v>
      </c>
      <c r="H34" s="8">
        <v>324775</v>
      </c>
      <c r="I34" s="8">
        <v>339019</v>
      </c>
      <c r="J34" s="8">
        <v>931112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931112</v>
      </c>
      <c r="X34" s="8">
        <v>1904846</v>
      </c>
      <c r="Y34" s="8">
        <v>-973734</v>
      </c>
      <c r="Z34" s="2">
        <v>-51.12</v>
      </c>
      <c r="AA34" s="6">
        <v>7618000</v>
      </c>
    </row>
    <row r="35" spans="1:27" ht="13.5">
      <c r="A35" s="27" t="s">
        <v>61</v>
      </c>
      <c r="B35" s="33"/>
      <c r="C35" s="6">
        <v>17955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53739821</v>
      </c>
      <c r="D36" s="37">
        <f>SUM(D25:D35)</f>
        <v>0</v>
      </c>
      <c r="E36" s="38">
        <f t="shared" si="1"/>
        <v>37244000</v>
      </c>
      <c r="F36" s="39">
        <f t="shared" si="1"/>
        <v>37244000</v>
      </c>
      <c r="G36" s="39">
        <f t="shared" si="1"/>
        <v>2336380</v>
      </c>
      <c r="H36" s="39">
        <f t="shared" si="1"/>
        <v>2147274</v>
      </c>
      <c r="I36" s="39">
        <f t="shared" si="1"/>
        <v>2337627</v>
      </c>
      <c r="J36" s="39">
        <f t="shared" si="1"/>
        <v>6821281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6821281</v>
      </c>
      <c r="X36" s="39">
        <f t="shared" si="1"/>
        <v>9519199</v>
      </c>
      <c r="Y36" s="39">
        <f t="shared" si="1"/>
        <v>-2697918</v>
      </c>
      <c r="Z36" s="40">
        <f>+IF(X36&lt;&gt;0,+(Y36/X36)*100,0)</f>
        <v>-28.341859435862197</v>
      </c>
      <c r="AA36" s="37">
        <f>SUM(AA25:AA35)</f>
        <v>37244000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-26121892</v>
      </c>
      <c r="D38" s="50">
        <f>+D22-D36</f>
        <v>0</v>
      </c>
      <c r="E38" s="51">
        <f t="shared" si="2"/>
        <v>-889750</v>
      </c>
      <c r="F38" s="52">
        <f t="shared" si="2"/>
        <v>-889750</v>
      </c>
      <c r="G38" s="52">
        <f t="shared" si="2"/>
        <v>4053576</v>
      </c>
      <c r="H38" s="52">
        <f t="shared" si="2"/>
        <v>111071</v>
      </c>
      <c r="I38" s="52">
        <f t="shared" si="2"/>
        <v>-1330838</v>
      </c>
      <c r="J38" s="52">
        <f t="shared" si="2"/>
        <v>2833809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2833809</v>
      </c>
      <c r="X38" s="52">
        <f>IF(F22=F36,0,X22-X36)</f>
        <v>125646</v>
      </c>
      <c r="Y38" s="52">
        <f t="shared" si="2"/>
        <v>2708163</v>
      </c>
      <c r="Z38" s="53">
        <f>+IF(X38&lt;&gt;0,+(Y38/X38)*100,0)</f>
        <v>2155.3913375674515</v>
      </c>
      <c r="AA38" s="50">
        <f>+AA22-AA36</f>
        <v>-889750</v>
      </c>
    </row>
    <row r="39" spans="1:27" ht="13.5">
      <c r="A39" s="27" t="s">
        <v>64</v>
      </c>
      <c r="B39" s="33"/>
      <c r="C39" s="6">
        <v>2722514</v>
      </c>
      <c r="D39" s="6">
        <v>0</v>
      </c>
      <c r="E39" s="7">
        <v>9129000</v>
      </c>
      <c r="F39" s="8">
        <v>9129000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9129000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-23399378</v>
      </c>
      <c r="D42" s="59">
        <f>SUM(D38:D41)</f>
        <v>0</v>
      </c>
      <c r="E42" s="60">
        <f t="shared" si="3"/>
        <v>8239250</v>
      </c>
      <c r="F42" s="61">
        <f t="shared" si="3"/>
        <v>8239250</v>
      </c>
      <c r="G42" s="61">
        <f t="shared" si="3"/>
        <v>4053576</v>
      </c>
      <c r="H42" s="61">
        <f t="shared" si="3"/>
        <v>111071</v>
      </c>
      <c r="I42" s="61">
        <f t="shared" si="3"/>
        <v>-1330838</v>
      </c>
      <c r="J42" s="61">
        <f t="shared" si="3"/>
        <v>2833809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2833809</v>
      </c>
      <c r="X42" s="61">
        <f t="shared" si="3"/>
        <v>125646</v>
      </c>
      <c r="Y42" s="61">
        <f t="shared" si="3"/>
        <v>2708163</v>
      </c>
      <c r="Z42" s="62">
        <f>+IF(X42&lt;&gt;0,+(Y42/X42)*100,0)</f>
        <v>2155.3913375674515</v>
      </c>
      <c r="AA42" s="59">
        <f>SUM(AA38:AA41)</f>
        <v>8239250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-23399378</v>
      </c>
      <c r="D44" s="67">
        <f>+D42-D43</f>
        <v>0</v>
      </c>
      <c r="E44" s="68">
        <f t="shared" si="4"/>
        <v>8239250</v>
      </c>
      <c r="F44" s="69">
        <f t="shared" si="4"/>
        <v>8239250</v>
      </c>
      <c r="G44" s="69">
        <f t="shared" si="4"/>
        <v>4053576</v>
      </c>
      <c r="H44" s="69">
        <f t="shared" si="4"/>
        <v>111071</v>
      </c>
      <c r="I44" s="69">
        <f t="shared" si="4"/>
        <v>-1330838</v>
      </c>
      <c r="J44" s="69">
        <f t="shared" si="4"/>
        <v>2833809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2833809</v>
      </c>
      <c r="X44" s="69">
        <f t="shared" si="4"/>
        <v>125646</v>
      </c>
      <c r="Y44" s="69">
        <f t="shared" si="4"/>
        <v>2708163</v>
      </c>
      <c r="Z44" s="70">
        <f>+IF(X44&lt;&gt;0,+(Y44/X44)*100,0)</f>
        <v>2155.3913375674515</v>
      </c>
      <c r="AA44" s="67">
        <f>+AA42-AA43</f>
        <v>8239250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-23399378</v>
      </c>
      <c r="D46" s="59">
        <f>SUM(D44:D45)</f>
        <v>0</v>
      </c>
      <c r="E46" s="60">
        <f t="shared" si="5"/>
        <v>8239250</v>
      </c>
      <c r="F46" s="61">
        <f t="shared" si="5"/>
        <v>8239250</v>
      </c>
      <c r="G46" s="61">
        <f t="shared" si="5"/>
        <v>4053576</v>
      </c>
      <c r="H46" s="61">
        <f t="shared" si="5"/>
        <v>111071</v>
      </c>
      <c r="I46" s="61">
        <f t="shared" si="5"/>
        <v>-1330838</v>
      </c>
      <c r="J46" s="61">
        <f t="shared" si="5"/>
        <v>2833809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2833809</v>
      </c>
      <c r="X46" s="61">
        <f t="shared" si="5"/>
        <v>125646</v>
      </c>
      <c r="Y46" s="61">
        <f t="shared" si="5"/>
        <v>2708163</v>
      </c>
      <c r="Z46" s="62">
        <f>+IF(X46&lt;&gt;0,+(Y46/X46)*100,0)</f>
        <v>2155.3913375674515</v>
      </c>
      <c r="AA46" s="59">
        <f>SUM(AA44:AA45)</f>
        <v>8239250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-23399378</v>
      </c>
      <c r="D48" s="75">
        <f>SUM(D46:D47)</f>
        <v>0</v>
      </c>
      <c r="E48" s="76">
        <f t="shared" si="6"/>
        <v>8239250</v>
      </c>
      <c r="F48" s="77">
        <f t="shared" si="6"/>
        <v>8239250</v>
      </c>
      <c r="G48" s="77">
        <f t="shared" si="6"/>
        <v>4053576</v>
      </c>
      <c r="H48" s="78">
        <f t="shared" si="6"/>
        <v>111071</v>
      </c>
      <c r="I48" s="78">
        <f t="shared" si="6"/>
        <v>-1330838</v>
      </c>
      <c r="J48" s="78">
        <f t="shared" si="6"/>
        <v>2833809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2833809</v>
      </c>
      <c r="X48" s="78">
        <f t="shared" si="6"/>
        <v>125646</v>
      </c>
      <c r="Y48" s="78">
        <f t="shared" si="6"/>
        <v>2708163</v>
      </c>
      <c r="Z48" s="79">
        <f>+IF(X48&lt;&gt;0,+(Y48/X48)*100,0)</f>
        <v>2155.3913375674515</v>
      </c>
      <c r="AA48" s="80">
        <f>SUM(AA46:AA47)</f>
        <v>8239250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5679400</v>
      </c>
      <c r="D5" s="6">
        <v>0</v>
      </c>
      <c r="E5" s="7">
        <v>6261350</v>
      </c>
      <c r="F5" s="8">
        <v>6261350</v>
      </c>
      <c r="G5" s="8">
        <v>6254791</v>
      </c>
      <c r="H5" s="8">
        <v>8278</v>
      </c>
      <c r="I5" s="8">
        <v>-2553</v>
      </c>
      <c r="J5" s="8">
        <v>6260516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6260516</v>
      </c>
      <c r="X5" s="8">
        <v>6261350</v>
      </c>
      <c r="Y5" s="8">
        <v>-834</v>
      </c>
      <c r="Z5" s="2">
        <v>-0.01</v>
      </c>
      <c r="AA5" s="6">
        <v>6261350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19289723</v>
      </c>
      <c r="D7" s="6">
        <v>0</v>
      </c>
      <c r="E7" s="7">
        <v>20717126</v>
      </c>
      <c r="F7" s="8">
        <v>20717126</v>
      </c>
      <c r="G7" s="8">
        <v>1797716</v>
      </c>
      <c r="H7" s="8">
        <v>2229480</v>
      </c>
      <c r="I7" s="8">
        <v>1770762</v>
      </c>
      <c r="J7" s="8">
        <v>5797958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5797958</v>
      </c>
      <c r="X7" s="8">
        <v>5179281</v>
      </c>
      <c r="Y7" s="8">
        <v>618677</v>
      </c>
      <c r="Z7" s="2">
        <v>11.95</v>
      </c>
      <c r="AA7" s="6">
        <v>20717126</v>
      </c>
    </row>
    <row r="8" spans="1:27" ht="13.5">
      <c r="A8" s="29" t="s">
        <v>35</v>
      </c>
      <c r="B8" s="28"/>
      <c r="C8" s="6">
        <v>5623851</v>
      </c>
      <c r="D8" s="6">
        <v>0</v>
      </c>
      <c r="E8" s="7">
        <v>7805748</v>
      </c>
      <c r="F8" s="8">
        <v>7805748</v>
      </c>
      <c r="G8" s="8">
        <v>528403</v>
      </c>
      <c r="H8" s="8">
        <v>584228</v>
      </c>
      <c r="I8" s="8">
        <v>633599</v>
      </c>
      <c r="J8" s="8">
        <v>1746230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1746230</v>
      </c>
      <c r="X8" s="8">
        <v>1951437</v>
      </c>
      <c r="Y8" s="8">
        <v>-205207</v>
      </c>
      <c r="Z8" s="2">
        <v>-10.52</v>
      </c>
      <c r="AA8" s="6">
        <v>7805748</v>
      </c>
    </row>
    <row r="9" spans="1:27" ht="13.5">
      <c r="A9" s="29" t="s">
        <v>36</v>
      </c>
      <c r="B9" s="28"/>
      <c r="C9" s="6">
        <v>7006095</v>
      </c>
      <c r="D9" s="6">
        <v>0</v>
      </c>
      <c r="E9" s="7">
        <v>4502035</v>
      </c>
      <c r="F9" s="8">
        <v>4502035</v>
      </c>
      <c r="G9" s="8">
        <v>805944</v>
      </c>
      <c r="H9" s="8">
        <v>848226</v>
      </c>
      <c r="I9" s="8">
        <v>843655</v>
      </c>
      <c r="J9" s="8">
        <v>2497825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2497825</v>
      </c>
      <c r="X9" s="8">
        <v>1125510</v>
      </c>
      <c r="Y9" s="8">
        <v>1372315</v>
      </c>
      <c r="Z9" s="2">
        <v>121.93</v>
      </c>
      <c r="AA9" s="6">
        <v>4502035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4741060</v>
      </c>
      <c r="F10" s="30">
        <v>4741060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1185264</v>
      </c>
      <c r="Y10" s="30">
        <v>-1185264</v>
      </c>
      <c r="Z10" s="31">
        <v>-100</v>
      </c>
      <c r="AA10" s="32">
        <v>4741060</v>
      </c>
    </row>
    <row r="11" spans="1:27" ht="13.5">
      <c r="A11" s="29" t="s">
        <v>38</v>
      </c>
      <c r="B11" s="33"/>
      <c r="C11" s="6">
        <v>180893</v>
      </c>
      <c r="D11" s="6">
        <v>0</v>
      </c>
      <c r="E11" s="7">
        <v>185000</v>
      </c>
      <c r="F11" s="8">
        <v>185000</v>
      </c>
      <c r="G11" s="8">
        <v>19597</v>
      </c>
      <c r="H11" s="8">
        <v>45117</v>
      </c>
      <c r="I11" s="8">
        <v>54823</v>
      </c>
      <c r="J11" s="8">
        <v>119537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119537</v>
      </c>
      <c r="X11" s="8">
        <v>77061</v>
      </c>
      <c r="Y11" s="8">
        <v>42476</v>
      </c>
      <c r="Z11" s="2">
        <v>55.12</v>
      </c>
      <c r="AA11" s="6">
        <v>185000</v>
      </c>
    </row>
    <row r="12" spans="1:27" ht="13.5">
      <c r="A12" s="29" t="s">
        <v>39</v>
      </c>
      <c r="B12" s="33"/>
      <c r="C12" s="6">
        <v>151989</v>
      </c>
      <c r="D12" s="6">
        <v>0</v>
      </c>
      <c r="E12" s="7">
        <v>756970</v>
      </c>
      <c r="F12" s="8">
        <v>756970</v>
      </c>
      <c r="G12" s="8">
        <v>7937</v>
      </c>
      <c r="H12" s="8">
        <v>7870</v>
      </c>
      <c r="I12" s="8">
        <v>8120</v>
      </c>
      <c r="J12" s="8">
        <v>23927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23927</v>
      </c>
      <c r="X12" s="8">
        <v>189240</v>
      </c>
      <c r="Y12" s="8">
        <v>-165313</v>
      </c>
      <c r="Z12" s="2">
        <v>-87.36</v>
      </c>
      <c r="AA12" s="6">
        <v>756970</v>
      </c>
    </row>
    <row r="13" spans="1:27" ht="13.5">
      <c r="A13" s="27" t="s">
        <v>40</v>
      </c>
      <c r="B13" s="33"/>
      <c r="C13" s="6">
        <v>439818</v>
      </c>
      <c r="D13" s="6">
        <v>0</v>
      </c>
      <c r="E13" s="7">
        <v>250000</v>
      </c>
      <c r="F13" s="8">
        <v>250000</v>
      </c>
      <c r="G13" s="8">
        <v>3928</v>
      </c>
      <c r="H13" s="8">
        <v>96938</v>
      </c>
      <c r="I13" s="8">
        <v>54564</v>
      </c>
      <c r="J13" s="8">
        <v>155430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155430</v>
      </c>
      <c r="X13" s="8">
        <v>62499</v>
      </c>
      <c r="Y13" s="8">
        <v>92931</v>
      </c>
      <c r="Z13" s="2">
        <v>148.69</v>
      </c>
      <c r="AA13" s="6">
        <v>250000</v>
      </c>
    </row>
    <row r="14" spans="1:27" ht="13.5">
      <c r="A14" s="27" t="s">
        <v>41</v>
      </c>
      <c r="B14" s="33"/>
      <c r="C14" s="6">
        <v>1322358</v>
      </c>
      <c r="D14" s="6">
        <v>0</v>
      </c>
      <c r="E14" s="7">
        <v>1080000</v>
      </c>
      <c r="F14" s="8">
        <v>1080000</v>
      </c>
      <c r="G14" s="8">
        <v>116229</v>
      </c>
      <c r="H14" s="8">
        <v>109083</v>
      </c>
      <c r="I14" s="8">
        <v>105964</v>
      </c>
      <c r="J14" s="8">
        <v>331276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331276</v>
      </c>
      <c r="X14" s="8">
        <v>270000</v>
      </c>
      <c r="Y14" s="8">
        <v>61276</v>
      </c>
      <c r="Z14" s="2">
        <v>22.69</v>
      </c>
      <c r="AA14" s="6">
        <v>1080000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67791</v>
      </c>
      <c r="D16" s="6">
        <v>0</v>
      </c>
      <c r="E16" s="7">
        <v>48000</v>
      </c>
      <c r="F16" s="8">
        <v>48000</v>
      </c>
      <c r="G16" s="8">
        <v>4023</v>
      </c>
      <c r="H16" s="8">
        <v>7510</v>
      </c>
      <c r="I16" s="8">
        <v>3921</v>
      </c>
      <c r="J16" s="8">
        <v>15454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15454</v>
      </c>
      <c r="X16" s="8">
        <v>12000</v>
      </c>
      <c r="Y16" s="8">
        <v>3454</v>
      </c>
      <c r="Z16" s="2">
        <v>28.78</v>
      </c>
      <c r="AA16" s="6">
        <v>48000</v>
      </c>
    </row>
    <row r="17" spans="1:27" ht="13.5">
      <c r="A17" s="27" t="s">
        <v>44</v>
      </c>
      <c r="B17" s="33"/>
      <c r="C17" s="6">
        <v>1388550</v>
      </c>
      <c r="D17" s="6">
        <v>0</v>
      </c>
      <c r="E17" s="7">
        <v>1413300</v>
      </c>
      <c r="F17" s="8">
        <v>1413300</v>
      </c>
      <c r="G17" s="8">
        <v>0</v>
      </c>
      <c r="H17" s="8">
        <v>105010</v>
      </c>
      <c r="I17" s="8">
        <v>127937</v>
      </c>
      <c r="J17" s="8">
        <v>232947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232947</v>
      </c>
      <c r="X17" s="8">
        <v>353250</v>
      </c>
      <c r="Y17" s="8">
        <v>-120303</v>
      </c>
      <c r="Z17" s="2">
        <v>-34.06</v>
      </c>
      <c r="AA17" s="6">
        <v>1413300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23993120</v>
      </c>
      <c r="D19" s="6">
        <v>0</v>
      </c>
      <c r="E19" s="7">
        <v>25542000</v>
      </c>
      <c r="F19" s="8">
        <v>25542000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12485022</v>
      </c>
      <c r="Y19" s="8">
        <v>-12485022</v>
      </c>
      <c r="Z19" s="2">
        <v>-100</v>
      </c>
      <c r="AA19" s="6">
        <v>25542000</v>
      </c>
    </row>
    <row r="20" spans="1:27" ht="13.5">
      <c r="A20" s="27" t="s">
        <v>47</v>
      </c>
      <c r="B20" s="33"/>
      <c r="C20" s="6">
        <v>4553077</v>
      </c>
      <c r="D20" s="6">
        <v>0</v>
      </c>
      <c r="E20" s="7">
        <v>6770137</v>
      </c>
      <c r="F20" s="30">
        <v>6770137</v>
      </c>
      <c r="G20" s="30">
        <v>3600</v>
      </c>
      <c r="H20" s="30">
        <v>1949</v>
      </c>
      <c r="I20" s="30">
        <v>6826</v>
      </c>
      <c r="J20" s="30">
        <v>12375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12375</v>
      </c>
      <c r="X20" s="30">
        <v>78573</v>
      </c>
      <c r="Y20" s="30">
        <v>-66198</v>
      </c>
      <c r="Z20" s="31">
        <v>-84.25</v>
      </c>
      <c r="AA20" s="32">
        <v>6770137</v>
      </c>
    </row>
    <row r="21" spans="1:27" ht="13.5">
      <c r="A21" s="27" t="s">
        <v>48</v>
      </c>
      <c r="B21" s="33"/>
      <c r="C21" s="6">
        <v>145289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69841954</v>
      </c>
      <c r="D22" s="37">
        <f>SUM(D5:D21)</f>
        <v>0</v>
      </c>
      <c r="E22" s="38">
        <f t="shared" si="0"/>
        <v>80072726</v>
      </c>
      <c r="F22" s="39">
        <f t="shared" si="0"/>
        <v>80072726</v>
      </c>
      <c r="G22" s="39">
        <f t="shared" si="0"/>
        <v>9542168</v>
      </c>
      <c r="H22" s="39">
        <f t="shared" si="0"/>
        <v>4043689</v>
      </c>
      <c r="I22" s="39">
        <f t="shared" si="0"/>
        <v>3607618</v>
      </c>
      <c r="J22" s="39">
        <f t="shared" si="0"/>
        <v>17193475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17193475</v>
      </c>
      <c r="X22" s="39">
        <f t="shared" si="0"/>
        <v>29230487</v>
      </c>
      <c r="Y22" s="39">
        <f t="shared" si="0"/>
        <v>-12037012</v>
      </c>
      <c r="Z22" s="40">
        <f>+IF(X22&lt;&gt;0,+(Y22/X22)*100,0)</f>
        <v>-41.179649179296945</v>
      </c>
      <c r="AA22" s="37">
        <f>SUM(AA5:AA21)</f>
        <v>80072726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25309374</v>
      </c>
      <c r="D25" s="6">
        <v>0</v>
      </c>
      <c r="E25" s="7">
        <v>28353958</v>
      </c>
      <c r="F25" s="8">
        <v>28353958</v>
      </c>
      <c r="G25" s="8">
        <v>2182516</v>
      </c>
      <c r="H25" s="8">
        <v>2218253</v>
      </c>
      <c r="I25" s="8">
        <v>2202367</v>
      </c>
      <c r="J25" s="8">
        <v>6603136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6603136</v>
      </c>
      <c r="X25" s="8">
        <v>6436041</v>
      </c>
      <c r="Y25" s="8">
        <v>167095</v>
      </c>
      <c r="Z25" s="2">
        <v>2.6</v>
      </c>
      <c r="AA25" s="6">
        <v>28353958</v>
      </c>
    </row>
    <row r="26" spans="1:27" ht="13.5">
      <c r="A26" s="29" t="s">
        <v>52</v>
      </c>
      <c r="B26" s="28"/>
      <c r="C26" s="6">
        <v>2372134</v>
      </c>
      <c r="D26" s="6">
        <v>0</v>
      </c>
      <c r="E26" s="7">
        <v>2590045</v>
      </c>
      <c r="F26" s="8">
        <v>2590045</v>
      </c>
      <c r="G26" s="8">
        <v>196678</v>
      </c>
      <c r="H26" s="8">
        <v>196678</v>
      </c>
      <c r="I26" s="8">
        <v>196678</v>
      </c>
      <c r="J26" s="8">
        <v>590034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590034</v>
      </c>
      <c r="X26" s="8">
        <v>647511</v>
      </c>
      <c r="Y26" s="8">
        <v>-57477</v>
      </c>
      <c r="Z26" s="2">
        <v>-8.88</v>
      </c>
      <c r="AA26" s="6">
        <v>2590045</v>
      </c>
    </row>
    <row r="27" spans="1:27" ht="13.5">
      <c r="A27" s="29" t="s">
        <v>53</v>
      </c>
      <c r="B27" s="28"/>
      <c r="C27" s="6">
        <v>4795574</v>
      </c>
      <c r="D27" s="6">
        <v>0</v>
      </c>
      <c r="E27" s="7">
        <v>4784045</v>
      </c>
      <c r="F27" s="8">
        <v>4784045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1194435</v>
      </c>
      <c r="Y27" s="8">
        <v>-1194435</v>
      </c>
      <c r="Z27" s="2">
        <v>-100</v>
      </c>
      <c r="AA27" s="6">
        <v>4784045</v>
      </c>
    </row>
    <row r="28" spans="1:27" ht="13.5">
      <c r="A28" s="29" t="s">
        <v>54</v>
      </c>
      <c r="B28" s="28"/>
      <c r="C28" s="6">
        <v>2859374</v>
      </c>
      <c r="D28" s="6">
        <v>0</v>
      </c>
      <c r="E28" s="7">
        <v>4477715</v>
      </c>
      <c r="F28" s="8">
        <v>4477715</v>
      </c>
      <c r="G28" s="8">
        <v>0</v>
      </c>
      <c r="H28" s="8">
        <v>0</v>
      </c>
      <c r="I28" s="8">
        <v>1073019</v>
      </c>
      <c r="J28" s="8">
        <v>1073019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1073019</v>
      </c>
      <c r="X28" s="8">
        <v>1121001</v>
      </c>
      <c r="Y28" s="8">
        <v>-47982</v>
      </c>
      <c r="Z28" s="2">
        <v>-4.28</v>
      </c>
      <c r="AA28" s="6">
        <v>4477715</v>
      </c>
    </row>
    <row r="29" spans="1:27" ht="13.5">
      <c r="A29" s="29" t="s">
        <v>55</v>
      </c>
      <c r="B29" s="28"/>
      <c r="C29" s="6">
        <v>1339080</v>
      </c>
      <c r="D29" s="6">
        <v>0</v>
      </c>
      <c r="E29" s="7">
        <v>1528032</v>
      </c>
      <c r="F29" s="8">
        <v>1528032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382008</v>
      </c>
      <c r="Y29" s="8">
        <v>-382008</v>
      </c>
      <c r="Z29" s="2">
        <v>-100</v>
      </c>
      <c r="AA29" s="6">
        <v>1528032</v>
      </c>
    </row>
    <row r="30" spans="1:27" ht="13.5">
      <c r="A30" s="29" t="s">
        <v>56</v>
      </c>
      <c r="B30" s="28"/>
      <c r="C30" s="6">
        <v>15016782</v>
      </c>
      <c r="D30" s="6">
        <v>0</v>
      </c>
      <c r="E30" s="7">
        <v>18956000</v>
      </c>
      <c r="F30" s="8">
        <v>18956000</v>
      </c>
      <c r="G30" s="8">
        <v>0</v>
      </c>
      <c r="H30" s="8">
        <v>3151950</v>
      </c>
      <c r="I30" s="8">
        <v>555355</v>
      </c>
      <c r="J30" s="8">
        <v>3707305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3707305</v>
      </c>
      <c r="X30" s="8">
        <v>4738998</v>
      </c>
      <c r="Y30" s="8">
        <v>-1031693</v>
      </c>
      <c r="Z30" s="2">
        <v>-21.77</v>
      </c>
      <c r="AA30" s="6">
        <v>18956000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3757920</v>
      </c>
      <c r="F31" s="8">
        <v>3757920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943605</v>
      </c>
      <c r="Y31" s="8">
        <v>-943605</v>
      </c>
      <c r="Z31" s="2">
        <v>-100</v>
      </c>
      <c r="AA31" s="6">
        <v>3757920</v>
      </c>
    </row>
    <row r="32" spans="1:27" ht="13.5">
      <c r="A32" s="29" t="s">
        <v>58</v>
      </c>
      <c r="B32" s="28"/>
      <c r="C32" s="6">
        <v>529161</v>
      </c>
      <c r="D32" s="6">
        <v>0</v>
      </c>
      <c r="E32" s="7">
        <v>551120</v>
      </c>
      <c r="F32" s="8">
        <v>551120</v>
      </c>
      <c r="G32" s="8">
        <v>35939</v>
      </c>
      <c r="H32" s="8">
        <v>19107</v>
      </c>
      <c r="I32" s="8">
        <v>37565</v>
      </c>
      <c r="J32" s="8">
        <v>92611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92611</v>
      </c>
      <c r="X32" s="8">
        <v>137778</v>
      </c>
      <c r="Y32" s="8">
        <v>-45167</v>
      </c>
      <c r="Z32" s="2">
        <v>-32.78</v>
      </c>
      <c r="AA32" s="6">
        <v>551120</v>
      </c>
    </row>
    <row r="33" spans="1:27" ht="13.5">
      <c r="A33" s="29" t="s">
        <v>59</v>
      </c>
      <c r="B33" s="28"/>
      <c r="C33" s="6">
        <v>246388</v>
      </c>
      <c r="D33" s="6">
        <v>0</v>
      </c>
      <c r="E33" s="7">
        <v>159530</v>
      </c>
      <c r="F33" s="8">
        <v>159530</v>
      </c>
      <c r="G33" s="8">
        <v>164969</v>
      </c>
      <c r="H33" s="8">
        <v>0</v>
      </c>
      <c r="I33" s="8">
        <v>0</v>
      </c>
      <c r="J33" s="8">
        <v>164969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164969</v>
      </c>
      <c r="X33" s="8">
        <v>159530</v>
      </c>
      <c r="Y33" s="8">
        <v>5439</v>
      </c>
      <c r="Z33" s="2">
        <v>3.41</v>
      </c>
      <c r="AA33" s="6">
        <v>159530</v>
      </c>
    </row>
    <row r="34" spans="1:27" ht="13.5">
      <c r="A34" s="29" t="s">
        <v>60</v>
      </c>
      <c r="B34" s="28"/>
      <c r="C34" s="6">
        <v>16778230</v>
      </c>
      <c r="D34" s="6">
        <v>0</v>
      </c>
      <c r="E34" s="7">
        <v>14533593</v>
      </c>
      <c r="F34" s="8">
        <v>14533593</v>
      </c>
      <c r="G34" s="8">
        <v>528009</v>
      </c>
      <c r="H34" s="8">
        <v>894227</v>
      </c>
      <c r="I34" s="8">
        <v>1053013</v>
      </c>
      <c r="J34" s="8">
        <v>2475249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2475249</v>
      </c>
      <c r="X34" s="8">
        <v>3627771</v>
      </c>
      <c r="Y34" s="8">
        <v>-1152522</v>
      </c>
      <c r="Z34" s="2">
        <v>-31.77</v>
      </c>
      <c r="AA34" s="6">
        <v>14533593</v>
      </c>
    </row>
    <row r="35" spans="1:27" ht="13.5">
      <c r="A35" s="27" t="s">
        <v>61</v>
      </c>
      <c r="B35" s="33"/>
      <c r="C35" s="6">
        <v>47090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69293187</v>
      </c>
      <c r="D36" s="37">
        <f>SUM(D25:D35)</f>
        <v>0</v>
      </c>
      <c r="E36" s="38">
        <f t="shared" si="1"/>
        <v>79691958</v>
      </c>
      <c r="F36" s="39">
        <f t="shared" si="1"/>
        <v>79691958</v>
      </c>
      <c r="G36" s="39">
        <f t="shared" si="1"/>
        <v>3108111</v>
      </c>
      <c r="H36" s="39">
        <f t="shared" si="1"/>
        <v>6480215</v>
      </c>
      <c r="I36" s="39">
        <f t="shared" si="1"/>
        <v>5117997</v>
      </c>
      <c r="J36" s="39">
        <f t="shared" si="1"/>
        <v>14706323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14706323</v>
      </c>
      <c r="X36" s="39">
        <f t="shared" si="1"/>
        <v>19388678</v>
      </c>
      <c r="Y36" s="39">
        <f t="shared" si="1"/>
        <v>-4682355</v>
      </c>
      <c r="Z36" s="40">
        <f>+IF(X36&lt;&gt;0,+(Y36/X36)*100,0)</f>
        <v>-24.149944622320305</v>
      </c>
      <c r="AA36" s="37">
        <f>SUM(AA25:AA35)</f>
        <v>79691958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548767</v>
      </c>
      <c r="D38" s="50">
        <f>+D22-D36</f>
        <v>0</v>
      </c>
      <c r="E38" s="51">
        <f t="shared" si="2"/>
        <v>380768</v>
      </c>
      <c r="F38" s="52">
        <f t="shared" si="2"/>
        <v>380768</v>
      </c>
      <c r="G38" s="52">
        <f t="shared" si="2"/>
        <v>6434057</v>
      </c>
      <c r="H38" s="52">
        <f t="shared" si="2"/>
        <v>-2436526</v>
      </c>
      <c r="I38" s="52">
        <f t="shared" si="2"/>
        <v>-1510379</v>
      </c>
      <c r="J38" s="52">
        <f t="shared" si="2"/>
        <v>2487152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2487152</v>
      </c>
      <c r="X38" s="52">
        <f>IF(F22=F36,0,X22-X36)</f>
        <v>9841809</v>
      </c>
      <c r="Y38" s="52">
        <f t="shared" si="2"/>
        <v>-7354657</v>
      </c>
      <c r="Z38" s="53">
        <f>+IF(X38&lt;&gt;0,+(Y38/X38)*100,0)</f>
        <v>-74.72871095141147</v>
      </c>
      <c r="AA38" s="50">
        <f>+AA22-AA36</f>
        <v>380768</v>
      </c>
    </row>
    <row r="39" spans="1:27" ht="13.5">
      <c r="A39" s="27" t="s">
        <v>64</v>
      </c>
      <c r="B39" s="33"/>
      <c r="C39" s="6">
        <v>25167485</v>
      </c>
      <c r="D39" s="6">
        <v>0</v>
      </c>
      <c r="E39" s="7">
        <v>11753000</v>
      </c>
      <c r="F39" s="8">
        <v>11753000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11753000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25716252</v>
      </c>
      <c r="D42" s="59">
        <f>SUM(D38:D41)</f>
        <v>0</v>
      </c>
      <c r="E42" s="60">
        <f t="shared" si="3"/>
        <v>12133768</v>
      </c>
      <c r="F42" s="61">
        <f t="shared" si="3"/>
        <v>12133768</v>
      </c>
      <c r="G42" s="61">
        <f t="shared" si="3"/>
        <v>6434057</v>
      </c>
      <c r="H42" s="61">
        <f t="shared" si="3"/>
        <v>-2436526</v>
      </c>
      <c r="I42" s="61">
        <f t="shared" si="3"/>
        <v>-1510379</v>
      </c>
      <c r="J42" s="61">
        <f t="shared" si="3"/>
        <v>2487152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2487152</v>
      </c>
      <c r="X42" s="61">
        <f t="shared" si="3"/>
        <v>9841809</v>
      </c>
      <c r="Y42" s="61">
        <f t="shared" si="3"/>
        <v>-7354657</v>
      </c>
      <c r="Z42" s="62">
        <f>+IF(X42&lt;&gt;0,+(Y42/X42)*100,0)</f>
        <v>-74.72871095141147</v>
      </c>
      <c r="AA42" s="59">
        <f>SUM(AA38:AA41)</f>
        <v>12133768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25716252</v>
      </c>
      <c r="D44" s="67">
        <f>+D42-D43</f>
        <v>0</v>
      </c>
      <c r="E44" s="68">
        <f t="shared" si="4"/>
        <v>12133768</v>
      </c>
      <c r="F44" s="69">
        <f t="shared" si="4"/>
        <v>12133768</v>
      </c>
      <c r="G44" s="69">
        <f t="shared" si="4"/>
        <v>6434057</v>
      </c>
      <c r="H44" s="69">
        <f t="shared" si="4"/>
        <v>-2436526</v>
      </c>
      <c r="I44" s="69">
        <f t="shared" si="4"/>
        <v>-1510379</v>
      </c>
      <c r="J44" s="69">
        <f t="shared" si="4"/>
        <v>2487152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2487152</v>
      </c>
      <c r="X44" s="69">
        <f t="shared" si="4"/>
        <v>9841809</v>
      </c>
      <c r="Y44" s="69">
        <f t="shared" si="4"/>
        <v>-7354657</v>
      </c>
      <c r="Z44" s="70">
        <f>+IF(X44&lt;&gt;0,+(Y44/X44)*100,0)</f>
        <v>-74.72871095141147</v>
      </c>
      <c r="AA44" s="67">
        <f>+AA42-AA43</f>
        <v>12133768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25716252</v>
      </c>
      <c r="D46" s="59">
        <f>SUM(D44:D45)</f>
        <v>0</v>
      </c>
      <c r="E46" s="60">
        <f t="shared" si="5"/>
        <v>12133768</v>
      </c>
      <c r="F46" s="61">
        <f t="shared" si="5"/>
        <v>12133768</v>
      </c>
      <c r="G46" s="61">
        <f t="shared" si="5"/>
        <v>6434057</v>
      </c>
      <c r="H46" s="61">
        <f t="shared" si="5"/>
        <v>-2436526</v>
      </c>
      <c r="I46" s="61">
        <f t="shared" si="5"/>
        <v>-1510379</v>
      </c>
      <c r="J46" s="61">
        <f t="shared" si="5"/>
        <v>2487152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2487152</v>
      </c>
      <c r="X46" s="61">
        <f t="shared" si="5"/>
        <v>9841809</v>
      </c>
      <c r="Y46" s="61">
        <f t="shared" si="5"/>
        <v>-7354657</v>
      </c>
      <c r="Z46" s="62">
        <f>+IF(X46&lt;&gt;0,+(Y46/X46)*100,0)</f>
        <v>-74.72871095141147</v>
      </c>
      <c r="AA46" s="59">
        <f>SUM(AA44:AA45)</f>
        <v>12133768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25716252</v>
      </c>
      <c r="D48" s="75">
        <f>SUM(D46:D47)</f>
        <v>0</v>
      </c>
      <c r="E48" s="76">
        <f t="shared" si="6"/>
        <v>12133768</v>
      </c>
      <c r="F48" s="77">
        <f t="shared" si="6"/>
        <v>12133768</v>
      </c>
      <c r="G48" s="77">
        <f t="shared" si="6"/>
        <v>6434057</v>
      </c>
      <c r="H48" s="78">
        <f t="shared" si="6"/>
        <v>-2436526</v>
      </c>
      <c r="I48" s="78">
        <f t="shared" si="6"/>
        <v>-1510379</v>
      </c>
      <c r="J48" s="78">
        <f t="shared" si="6"/>
        <v>2487152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2487152</v>
      </c>
      <c r="X48" s="78">
        <f t="shared" si="6"/>
        <v>9841809</v>
      </c>
      <c r="Y48" s="78">
        <f t="shared" si="6"/>
        <v>-7354657</v>
      </c>
      <c r="Z48" s="79">
        <f>+IF(X48&lt;&gt;0,+(Y48/X48)*100,0)</f>
        <v>-74.72871095141147</v>
      </c>
      <c r="AA48" s="80">
        <f>SUM(AA46:AA47)</f>
        <v>12133768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4499439</v>
      </c>
      <c r="D5" s="6">
        <v>0</v>
      </c>
      <c r="E5" s="7">
        <v>4861787</v>
      </c>
      <c r="F5" s="8">
        <v>4861787</v>
      </c>
      <c r="G5" s="8">
        <v>5199391</v>
      </c>
      <c r="H5" s="8">
        <v>450512</v>
      </c>
      <c r="I5" s="8">
        <v>6952</v>
      </c>
      <c r="J5" s="8">
        <v>5656855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5656855</v>
      </c>
      <c r="X5" s="8">
        <v>1298334</v>
      </c>
      <c r="Y5" s="8">
        <v>4358521</v>
      </c>
      <c r="Z5" s="2">
        <v>335.7</v>
      </c>
      <c r="AA5" s="6">
        <v>4861787</v>
      </c>
    </row>
    <row r="6" spans="1:27" ht="13.5">
      <c r="A6" s="27" t="s">
        <v>33</v>
      </c>
      <c r="B6" s="28"/>
      <c r="C6" s="6">
        <v>262140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7000274</v>
      </c>
      <c r="D7" s="6">
        <v>0</v>
      </c>
      <c r="E7" s="7">
        <v>8668991</v>
      </c>
      <c r="F7" s="8">
        <v>8668991</v>
      </c>
      <c r="G7" s="8">
        <v>754041</v>
      </c>
      <c r="H7" s="8">
        <v>600910</v>
      </c>
      <c r="I7" s="8">
        <v>771368</v>
      </c>
      <c r="J7" s="8">
        <v>2126319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2126319</v>
      </c>
      <c r="X7" s="8">
        <v>2167248</v>
      </c>
      <c r="Y7" s="8">
        <v>-40929</v>
      </c>
      <c r="Z7" s="2">
        <v>-1.89</v>
      </c>
      <c r="AA7" s="6">
        <v>8668991</v>
      </c>
    </row>
    <row r="8" spans="1:27" ht="13.5">
      <c r="A8" s="29" t="s">
        <v>35</v>
      </c>
      <c r="B8" s="28"/>
      <c r="C8" s="6">
        <v>2022284</v>
      </c>
      <c r="D8" s="6">
        <v>0</v>
      </c>
      <c r="E8" s="7">
        <v>2700000</v>
      </c>
      <c r="F8" s="8">
        <v>2700000</v>
      </c>
      <c r="G8" s="8">
        <v>236302</v>
      </c>
      <c r="H8" s="8">
        <v>150025</v>
      </c>
      <c r="I8" s="8">
        <v>153302</v>
      </c>
      <c r="J8" s="8">
        <v>539629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539629</v>
      </c>
      <c r="X8" s="8">
        <v>675000</v>
      </c>
      <c r="Y8" s="8">
        <v>-135371</v>
      </c>
      <c r="Z8" s="2">
        <v>-20.05</v>
      </c>
      <c r="AA8" s="6">
        <v>2700000</v>
      </c>
    </row>
    <row r="9" spans="1:27" ht="13.5">
      <c r="A9" s="29" t="s">
        <v>36</v>
      </c>
      <c r="B9" s="28"/>
      <c r="C9" s="6">
        <v>3089475</v>
      </c>
      <c r="D9" s="6">
        <v>0</v>
      </c>
      <c r="E9" s="7">
        <v>3493000</v>
      </c>
      <c r="F9" s="8">
        <v>3493000</v>
      </c>
      <c r="G9" s="8">
        <v>329850</v>
      </c>
      <c r="H9" s="8">
        <v>295738</v>
      </c>
      <c r="I9" s="8">
        <v>316816</v>
      </c>
      <c r="J9" s="8">
        <v>942404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942404</v>
      </c>
      <c r="X9" s="8">
        <v>873249</v>
      </c>
      <c r="Y9" s="8">
        <v>69155</v>
      </c>
      <c r="Z9" s="2">
        <v>7.92</v>
      </c>
      <c r="AA9" s="6">
        <v>3493000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695194</v>
      </c>
      <c r="D12" s="6">
        <v>0</v>
      </c>
      <c r="E12" s="7">
        <v>0</v>
      </c>
      <c r="F12" s="8">
        <v>0</v>
      </c>
      <c r="G12" s="8">
        <v>52096</v>
      </c>
      <c r="H12" s="8">
        <v>74833</v>
      </c>
      <c r="I12" s="8">
        <v>45277</v>
      </c>
      <c r="J12" s="8">
        <v>172206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172206</v>
      </c>
      <c r="X12" s="8">
        <v>0</v>
      </c>
      <c r="Y12" s="8">
        <v>172206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146147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29180</v>
      </c>
      <c r="J13" s="8">
        <v>29180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29180</v>
      </c>
      <c r="X13" s="8">
        <v>0</v>
      </c>
      <c r="Y13" s="8">
        <v>29180</v>
      </c>
      <c r="Z13" s="2">
        <v>0</v>
      </c>
      <c r="AA13" s="6">
        <v>0</v>
      </c>
    </row>
    <row r="14" spans="1:27" ht="13.5">
      <c r="A14" s="27" t="s">
        <v>41</v>
      </c>
      <c r="B14" s="33"/>
      <c r="C14" s="6">
        <v>525779</v>
      </c>
      <c r="D14" s="6">
        <v>0</v>
      </c>
      <c r="E14" s="7">
        <v>0</v>
      </c>
      <c r="F14" s="8">
        <v>0</v>
      </c>
      <c r="G14" s="8">
        <v>67821</v>
      </c>
      <c r="H14" s="8">
        <v>69872</v>
      </c>
      <c r="I14" s="8">
        <v>74762</v>
      </c>
      <c r="J14" s="8">
        <v>212455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212455</v>
      </c>
      <c r="X14" s="8">
        <v>0</v>
      </c>
      <c r="Y14" s="8">
        <v>212455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5519</v>
      </c>
      <c r="D16" s="6">
        <v>0</v>
      </c>
      <c r="E16" s="7">
        <v>0</v>
      </c>
      <c r="F16" s="8">
        <v>0</v>
      </c>
      <c r="G16" s="8">
        <v>150</v>
      </c>
      <c r="H16" s="8">
        <v>180</v>
      </c>
      <c r="I16" s="8">
        <v>435</v>
      </c>
      <c r="J16" s="8">
        <v>765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765</v>
      </c>
      <c r="X16" s="8">
        <v>0</v>
      </c>
      <c r="Y16" s="8">
        <v>765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78791</v>
      </c>
      <c r="D17" s="6">
        <v>0</v>
      </c>
      <c r="E17" s="7">
        <v>0</v>
      </c>
      <c r="F17" s="8">
        <v>0</v>
      </c>
      <c r="G17" s="8">
        <v>0</v>
      </c>
      <c r="H17" s="8">
        <v>20</v>
      </c>
      <c r="I17" s="8">
        <v>12570</v>
      </c>
      <c r="J17" s="8">
        <v>12590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12590</v>
      </c>
      <c r="X17" s="8">
        <v>0</v>
      </c>
      <c r="Y17" s="8">
        <v>12590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220798</v>
      </c>
      <c r="D18" s="6">
        <v>0</v>
      </c>
      <c r="E18" s="7">
        <v>0</v>
      </c>
      <c r="F18" s="8">
        <v>0</v>
      </c>
      <c r="G18" s="8">
        <v>73</v>
      </c>
      <c r="H18" s="8">
        <v>22901</v>
      </c>
      <c r="I18" s="8">
        <v>17484</v>
      </c>
      <c r="J18" s="8">
        <v>40458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40458</v>
      </c>
      <c r="X18" s="8">
        <v>0</v>
      </c>
      <c r="Y18" s="8">
        <v>40458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17872328</v>
      </c>
      <c r="D19" s="6">
        <v>0</v>
      </c>
      <c r="E19" s="7">
        <v>17403000</v>
      </c>
      <c r="F19" s="8">
        <v>17403000</v>
      </c>
      <c r="G19" s="8">
        <v>7606000</v>
      </c>
      <c r="H19" s="8">
        <v>1341081</v>
      </c>
      <c r="I19" s="8">
        <v>0</v>
      </c>
      <c r="J19" s="8">
        <v>8947081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8947081</v>
      </c>
      <c r="X19" s="8">
        <v>5801000</v>
      </c>
      <c r="Y19" s="8">
        <v>3146081</v>
      </c>
      <c r="Z19" s="2">
        <v>54.23</v>
      </c>
      <c r="AA19" s="6">
        <v>17403000</v>
      </c>
    </row>
    <row r="20" spans="1:27" ht="13.5">
      <c r="A20" s="27" t="s">
        <v>47</v>
      </c>
      <c r="B20" s="33"/>
      <c r="C20" s="6">
        <v>277092</v>
      </c>
      <c r="D20" s="6">
        <v>0</v>
      </c>
      <c r="E20" s="7">
        <v>2341228</v>
      </c>
      <c r="F20" s="30">
        <v>2341228</v>
      </c>
      <c r="G20" s="30">
        <v>269521</v>
      </c>
      <c r="H20" s="30">
        <v>12662</v>
      </c>
      <c r="I20" s="30">
        <v>316574</v>
      </c>
      <c r="J20" s="30">
        <v>598757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598757</v>
      </c>
      <c r="X20" s="30">
        <v>585774</v>
      </c>
      <c r="Y20" s="30">
        <v>12983</v>
      </c>
      <c r="Z20" s="31">
        <v>2.22</v>
      </c>
      <c r="AA20" s="32">
        <v>2341228</v>
      </c>
    </row>
    <row r="21" spans="1:27" ht="13.5">
      <c r="A21" s="27" t="s">
        <v>48</v>
      </c>
      <c r="B21" s="33"/>
      <c r="C21" s="6">
        <v>234907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36930167</v>
      </c>
      <c r="D22" s="37">
        <f>SUM(D5:D21)</f>
        <v>0</v>
      </c>
      <c r="E22" s="38">
        <f t="shared" si="0"/>
        <v>39468006</v>
      </c>
      <c r="F22" s="39">
        <f t="shared" si="0"/>
        <v>39468006</v>
      </c>
      <c r="G22" s="39">
        <f t="shared" si="0"/>
        <v>14515245</v>
      </c>
      <c r="H22" s="39">
        <f t="shared" si="0"/>
        <v>3018734</v>
      </c>
      <c r="I22" s="39">
        <f t="shared" si="0"/>
        <v>1744720</v>
      </c>
      <c r="J22" s="39">
        <f t="shared" si="0"/>
        <v>19278699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19278699</v>
      </c>
      <c r="X22" s="39">
        <f t="shared" si="0"/>
        <v>11400605</v>
      </c>
      <c r="Y22" s="39">
        <f t="shared" si="0"/>
        <v>7878094</v>
      </c>
      <c r="Z22" s="40">
        <f>+IF(X22&lt;&gt;0,+(Y22/X22)*100,0)</f>
        <v>69.10242044172217</v>
      </c>
      <c r="AA22" s="37">
        <f>SUM(AA5:AA21)</f>
        <v>39468006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17201933</v>
      </c>
      <c r="D25" s="6">
        <v>0</v>
      </c>
      <c r="E25" s="7">
        <v>18157192</v>
      </c>
      <c r="F25" s="8">
        <v>18157192</v>
      </c>
      <c r="G25" s="8">
        <v>1516438</v>
      </c>
      <c r="H25" s="8">
        <v>1513028</v>
      </c>
      <c r="I25" s="8">
        <v>1516285</v>
      </c>
      <c r="J25" s="8">
        <v>4545751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4545751</v>
      </c>
      <c r="X25" s="8">
        <v>4539297</v>
      </c>
      <c r="Y25" s="8">
        <v>6454</v>
      </c>
      <c r="Z25" s="2">
        <v>0.14</v>
      </c>
      <c r="AA25" s="6">
        <v>18157192</v>
      </c>
    </row>
    <row r="26" spans="1:27" ht="13.5">
      <c r="A26" s="29" t="s">
        <v>52</v>
      </c>
      <c r="B26" s="28"/>
      <c r="C26" s="6">
        <v>1691001</v>
      </c>
      <c r="D26" s="6">
        <v>0</v>
      </c>
      <c r="E26" s="7">
        <v>1972994</v>
      </c>
      <c r="F26" s="8">
        <v>1972994</v>
      </c>
      <c r="G26" s="8">
        <v>155839</v>
      </c>
      <c r="H26" s="8">
        <v>155839</v>
      </c>
      <c r="I26" s="8">
        <v>155839</v>
      </c>
      <c r="J26" s="8">
        <v>467517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467517</v>
      </c>
      <c r="X26" s="8">
        <v>493248</v>
      </c>
      <c r="Y26" s="8">
        <v>-25731</v>
      </c>
      <c r="Z26" s="2">
        <v>-5.22</v>
      </c>
      <c r="AA26" s="6">
        <v>1972994</v>
      </c>
    </row>
    <row r="27" spans="1:27" ht="13.5">
      <c r="A27" s="29" t="s">
        <v>53</v>
      </c>
      <c r="B27" s="28"/>
      <c r="C27" s="6">
        <v>1327653</v>
      </c>
      <c r="D27" s="6">
        <v>0</v>
      </c>
      <c r="E27" s="7">
        <v>2841000</v>
      </c>
      <c r="F27" s="8">
        <v>2841000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710250</v>
      </c>
      <c r="Y27" s="8">
        <v>-710250</v>
      </c>
      <c r="Z27" s="2">
        <v>-100</v>
      </c>
      <c r="AA27" s="6">
        <v>2841000</v>
      </c>
    </row>
    <row r="28" spans="1:27" ht="13.5">
      <c r="A28" s="29" t="s">
        <v>54</v>
      </c>
      <c r="B28" s="28"/>
      <c r="C28" s="6">
        <v>15464204</v>
      </c>
      <c r="D28" s="6">
        <v>0</v>
      </c>
      <c r="E28" s="7">
        <v>14653000</v>
      </c>
      <c r="F28" s="8">
        <v>14653000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3663201</v>
      </c>
      <c r="Y28" s="8">
        <v>-3663201</v>
      </c>
      <c r="Z28" s="2">
        <v>-100</v>
      </c>
      <c r="AA28" s="6">
        <v>14653000</v>
      </c>
    </row>
    <row r="29" spans="1:27" ht="13.5">
      <c r="A29" s="29" t="s">
        <v>55</v>
      </c>
      <c r="B29" s="28"/>
      <c r="C29" s="6">
        <v>506604</v>
      </c>
      <c r="D29" s="6">
        <v>0</v>
      </c>
      <c r="E29" s="7">
        <v>0</v>
      </c>
      <c r="F29" s="8">
        <v>0</v>
      </c>
      <c r="G29" s="8">
        <v>11855</v>
      </c>
      <c r="H29" s="8">
        <v>11799</v>
      </c>
      <c r="I29" s="8">
        <v>0</v>
      </c>
      <c r="J29" s="8">
        <v>23654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23654</v>
      </c>
      <c r="X29" s="8">
        <v>0</v>
      </c>
      <c r="Y29" s="8">
        <v>23654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6541859</v>
      </c>
      <c r="D30" s="6">
        <v>0</v>
      </c>
      <c r="E30" s="7">
        <v>6800000</v>
      </c>
      <c r="F30" s="8">
        <v>6800000</v>
      </c>
      <c r="G30" s="8">
        <v>0</v>
      </c>
      <c r="H30" s="8">
        <v>987736</v>
      </c>
      <c r="I30" s="8">
        <v>730225</v>
      </c>
      <c r="J30" s="8">
        <v>1717961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1717961</v>
      </c>
      <c r="X30" s="8">
        <v>1700001</v>
      </c>
      <c r="Y30" s="8">
        <v>17960</v>
      </c>
      <c r="Z30" s="2">
        <v>1.06</v>
      </c>
      <c r="AA30" s="6">
        <v>6800000</v>
      </c>
    </row>
    <row r="31" spans="1:27" ht="13.5">
      <c r="A31" s="29" t="s">
        <v>57</v>
      </c>
      <c r="B31" s="28"/>
      <c r="C31" s="6">
        <v>956023</v>
      </c>
      <c r="D31" s="6">
        <v>0</v>
      </c>
      <c r="E31" s="7">
        <v>1181450</v>
      </c>
      <c r="F31" s="8">
        <v>1181450</v>
      </c>
      <c r="G31" s="8">
        <v>105723</v>
      </c>
      <c r="H31" s="8">
        <v>1454385</v>
      </c>
      <c r="I31" s="8">
        <v>618444</v>
      </c>
      <c r="J31" s="8">
        <v>2178552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2178552</v>
      </c>
      <c r="X31" s="8">
        <v>0</v>
      </c>
      <c r="Y31" s="8">
        <v>2178552</v>
      </c>
      <c r="Z31" s="2">
        <v>0</v>
      </c>
      <c r="AA31" s="6">
        <v>1181450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2900</v>
      </c>
      <c r="D33" s="6">
        <v>0</v>
      </c>
      <c r="E33" s="7">
        <v>0</v>
      </c>
      <c r="F33" s="8">
        <v>0</v>
      </c>
      <c r="G33" s="8">
        <v>28000</v>
      </c>
      <c r="H33" s="8">
        <v>0</v>
      </c>
      <c r="I33" s="8">
        <v>0</v>
      </c>
      <c r="J33" s="8">
        <v>28000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28000</v>
      </c>
      <c r="X33" s="8">
        <v>0</v>
      </c>
      <c r="Y33" s="8">
        <v>28000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9724102</v>
      </c>
      <c r="D34" s="6">
        <v>0</v>
      </c>
      <c r="E34" s="7">
        <v>7481614</v>
      </c>
      <c r="F34" s="8">
        <v>7481614</v>
      </c>
      <c r="G34" s="8">
        <v>189055</v>
      </c>
      <c r="H34" s="8">
        <v>226612</v>
      </c>
      <c r="I34" s="8">
        <v>215836</v>
      </c>
      <c r="J34" s="8">
        <v>631503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631503</v>
      </c>
      <c r="X34" s="8">
        <v>1869747</v>
      </c>
      <c r="Y34" s="8">
        <v>-1238244</v>
      </c>
      <c r="Z34" s="2">
        <v>-66.23</v>
      </c>
      <c r="AA34" s="6">
        <v>7481614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53416279</v>
      </c>
      <c r="D36" s="37">
        <f>SUM(D25:D35)</f>
        <v>0</v>
      </c>
      <c r="E36" s="38">
        <f t="shared" si="1"/>
        <v>53087250</v>
      </c>
      <c r="F36" s="39">
        <f t="shared" si="1"/>
        <v>53087250</v>
      </c>
      <c r="G36" s="39">
        <f t="shared" si="1"/>
        <v>2006910</v>
      </c>
      <c r="H36" s="39">
        <f t="shared" si="1"/>
        <v>4349399</v>
      </c>
      <c r="I36" s="39">
        <f t="shared" si="1"/>
        <v>3236629</v>
      </c>
      <c r="J36" s="39">
        <f t="shared" si="1"/>
        <v>9592938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9592938</v>
      </c>
      <c r="X36" s="39">
        <f t="shared" si="1"/>
        <v>12975744</v>
      </c>
      <c r="Y36" s="39">
        <f t="shared" si="1"/>
        <v>-3382806</v>
      </c>
      <c r="Z36" s="40">
        <f>+IF(X36&lt;&gt;0,+(Y36/X36)*100,0)</f>
        <v>-26.070227649374093</v>
      </c>
      <c r="AA36" s="37">
        <f>SUM(AA25:AA35)</f>
        <v>53087250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-16486112</v>
      </c>
      <c r="D38" s="50">
        <f>+D22-D36</f>
        <v>0</v>
      </c>
      <c r="E38" s="51">
        <f t="shared" si="2"/>
        <v>-13619244</v>
      </c>
      <c r="F38" s="52">
        <f t="shared" si="2"/>
        <v>-13619244</v>
      </c>
      <c r="G38" s="52">
        <f t="shared" si="2"/>
        <v>12508335</v>
      </c>
      <c r="H38" s="52">
        <f t="shared" si="2"/>
        <v>-1330665</v>
      </c>
      <c r="I38" s="52">
        <f t="shared" si="2"/>
        <v>-1491909</v>
      </c>
      <c r="J38" s="52">
        <f t="shared" si="2"/>
        <v>9685761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9685761</v>
      </c>
      <c r="X38" s="52">
        <f>IF(F22=F36,0,X22-X36)</f>
        <v>-1575139</v>
      </c>
      <c r="Y38" s="52">
        <f t="shared" si="2"/>
        <v>11260900</v>
      </c>
      <c r="Z38" s="53">
        <f>+IF(X38&lt;&gt;0,+(Y38/X38)*100,0)</f>
        <v>-714.9146837199764</v>
      </c>
      <c r="AA38" s="50">
        <f>+AA22-AA36</f>
        <v>-13619244</v>
      </c>
    </row>
    <row r="39" spans="1:27" ht="13.5">
      <c r="A39" s="27" t="s">
        <v>64</v>
      </c>
      <c r="B39" s="33"/>
      <c r="C39" s="6">
        <v>12058652</v>
      </c>
      <c r="D39" s="6">
        <v>0</v>
      </c>
      <c r="E39" s="7">
        <v>0</v>
      </c>
      <c r="F39" s="8">
        <v>0</v>
      </c>
      <c r="G39" s="8">
        <v>7579000</v>
      </c>
      <c r="H39" s="8">
        <v>0</v>
      </c>
      <c r="I39" s="8">
        <v>0</v>
      </c>
      <c r="J39" s="8">
        <v>7579000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7579000</v>
      </c>
      <c r="X39" s="8">
        <v>0</v>
      </c>
      <c r="Y39" s="8">
        <v>7579000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13620</v>
      </c>
      <c r="H41" s="55">
        <v>612238</v>
      </c>
      <c r="I41" s="55">
        <v>1512914</v>
      </c>
      <c r="J41" s="8">
        <v>2138772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2138772</v>
      </c>
      <c r="X41" s="8">
        <v>0</v>
      </c>
      <c r="Y41" s="55">
        <v>2138772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-4427460</v>
      </c>
      <c r="D42" s="59">
        <f>SUM(D38:D41)</f>
        <v>0</v>
      </c>
      <c r="E42" s="60">
        <f t="shared" si="3"/>
        <v>-13619244</v>
      </c>
      <c r="F42" s="61">
        <f t="shared" si="3"/>
        <v>-13619244</v>
      </c>
      <c r="G42" s="61">
        <f t="shared" si="3"/>
        <v>20100955</v>
      </c>
      <c r="H42" s="61">
        <f t="shared" si="3"/>
        <v>-718427</v>
      </c>
      <c r="I42" s="61">
        <f t="shared" si="3"/>
        <v>21005</v>
      </c>
      <c r="J42" s="61">
        <f t="shared" si="3"/>
        <v>19403533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19403533</v>
      </c>
      <c r="X42" s="61">
        <f t="shared" si="3"/>
        <v>-1575139</v>
      </c>
      <c r="Y42" s="61">
        <f t="shared" si="3"/>
        <v>20978672</v>
      </c>
      <c r="Z42" s="62">
        <f>+IF(X42&lt;&gt;0,+(Y42/X42)*100,0)</f>
        <v>-1331.8616325289388</v>
      </c>
      <c r="AA42" s="59">
        <f>SUM(AA38:AA41)</f>
        <v>-13619244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-4427460</v>
      </c>
      <c r="D44" s="67">
        <f>+D42-D43</f>
        <v>0</v>
      </c>
      <c r="E44" s="68">
        <f t="shared" si="4"/>
        <v>-13619244</v>
      </c>
      <c r="F44" s="69">
        <f t="shared" si="4"/>
        <v>-13619244</v>
      </c>
      <c r="G44" s="69">
        <f t="shared" si="4"/>
        <v>20100955</v>
      </c>
      <c r="H44" s="69">
        <f t="shared" si="4"/>
        <v>-718427</v>
      </c>
      <c r="I44" s="69">
        <f t="shared" si="4"/>
        <v>21005</v>
      </c>
      <c r="J44" s="69">
        <f t="shared" si="4"/>
        <v>19403533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19403533</v>
      </c>
      <c r="X44" s="69">
        <f t="shared" si="4"/>
        <v>-1575139</v>
      </c>
      <c r="Y44" s="69">
        <f t="shared" si="4"/>
        <v>20978672</v>
      </c>
      <c r="Z44" s="70">
        <f>+IF(X44&lt;&gt;0,+(Y44/X44)*100,0)</f>
        <v>-1331.8616325289388</v>
      </c>
      <c r="AA44" s="67">
        <f>+AA42-AA43</f>
        <v>-13619244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-4427460</v>
      </c>
      <c r="D46" s="59">
        <f>SUM(D44:D45)</f>
        <v>0</v>
      </c>
      <c r="E46" s="60">
        <f t="shared" si="5"/>
        <v>-13619244</v>
      </c>
      <c r="F46" s="61">
        <f t="shared" si="5"/>
        <v>-13619244</v>
      </c>
      <c r="G46" s="61">
        <f t="shared" si="5"/>
        <v>20100955</v>
      </c>
      <c r="H46" s="61">
        <f t="shared" si="5"/>
        <v>-718427</v>
      </c>
      <c r="I46" s="61">
        <f t="shared" si="5"/>
        <v>21005</v>
      </c>
      <c r="J46" s="61">
        <f t="shared" si="5"/>
        <v>19403533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19403533</v>
      </c>
      <c r="X46" s="61">
        <f t="shared" si="5"/>
        <v>-1575139</v>
      </c>
      <c r="Y46" s="61">
        <f t="shared" si="5"/>
        <v>20978672</v>
      </c>
      <c r="Z46" s="62">
        <f>+IF(X46&lt;&gt;0,+(Y46/X46)*100,0)</f>
        <v>-1331.8616325289388</v>
      </c>
      <c r="AA46" s="59">
        <f>SUM(AA44:AA45)</f>
        <v>-13619244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-4427460</v>
      </c>
      <c r="D48" s="75">
        <f>SUM(D46:D47)</f>
        <v>0</v>
      </c>
      <c r="E48" s="76">
        <f t="shared" si="6"/>
        <v>-13619244</v>
      </c>
      <c r="F48" s="77">
        <f t="shared" si="6"/>
        <v>-13619244</v>
      </c>
      <c r="G48" s="77">
        <f t="shared" si="6"/>
        <v>20100955</v>
      </c>
      <c r="H48" s="78">
        <f t="shared" si="6"/>
        <v>-718427</v>
      </c>
      <c r="I48" s="78">
        <f t="shared" si="6"/>
        <v>21005</v>
      </c>
      <c r="J48" s="78">
        <f t="shared" si="6"/>
        <v>19403533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19403533</v>
      </c>
      <c r="X48" s="78">
        <f t="shared" si="6"/>
        <v>-1575139</v>
      </c>
      <c r="Y48" s="78">
        <f t="shared" si="6"/>
        <v>20978672</v>
      </c>
      <c r="Z48" s="79">
        <f>+IF(X48&lt;&gt;0,+(Y48/X48)*100,0)</f>
        <v>-1331.8616325289388</v>
      </c>
      <c r="AA48" s="80">
        <f>SUM(AA46:AA47)</f>
        <v>-13619244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2014-11-17T08:51:58Z</dcterms:created>
  <dcterms:modified xsi:type="dcterms:W3CDTF">2014-11-17T08:51:58Z</dcterms:modified>
  <cp:category/>
  <cp:version/>
  <cp:contentType/>
  <cp:contentStatus/>
</cp:coreProperties>
</file>