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'CPT'!$A$1:$AA$57</definedName>
    <definedName name="_xlnm.Print_Area" localSheetId="6">'DC1'!$A$1:$AA$57</definedName>
    <definedName name="_xlnm.Print_Area" localSheetId="12">'DC2'!$A$1:$AA$57</definedName>
    <definedName name="_xlnm.Print_Area" localSheetId="17">'DC3'!$A$1:$AA$57</definedName>
    <definedName name="_xlnm.Print_Area" localSheetId="25">'DC4'!$A$1:$AA$57</definedName>
    <definedName name="_xlnm.Print_Area" localSheetId="29">'DC5'!$A$1:$AA$57</definedName>
    <definedName name="_xlnm.Print_Area" localSheetId="30">'Summary'!$A$1:$AA$57</definedName>
    <definedName name="_xlnm.Print_Area" localSheetId="1">'WC011'!$A$1:$AA$57</definedName>
    <definedName name="_xlnm.Print_Area" localSheetId="2">'WC012'!$A$1:$AA$57</definedName>
    <definedName name="_xlnm.Print_Area" localSheetId="3">'WC013'!$A$1:$AA$57</definedName>
    <definedName name="_xlnm.Print_Area" localSheetId="4">'WC014'!$A$1:$AA$57</definedName>
    <definedName name="_xlnm.Print_Area" localSheetId="5">'WC015'!$A$1:$AA$57</definedName>
    <definedName name="_xlnm.Print_Area" localSheetId="7">'WC022'!$A$1:$AA$57</definedName>
    <definedName name="_xlnm.Print_Area" localSheetId="8">'WC023'!$A$1:$AA$57</definedName>
    <definedName name="_xlnm.Print_Area" localSheetId="9">'WC024'!$A$1:$AA$57</definedName>
    <definedName name="_xlnm.Print_Area" localSheetId="10">'WC025'!$A$1:$AA$57</definedName>
    <definedName name="_xlnm.Print_Area" localSheetId="11">'WC026'!$A$1:$AA$57</definedName>
    <definedName name="_xlnm.Print_Area" localSheetId="13">'WC031'!$A$1:$AA$57</definedName>
    <definedName name="_xlnm.Print_Area" localSheetId="14">'WC032'!$A$1:$AA$57</definedName>
    <definedName name="_xlnm.Print_Area" localSheetId="15">'WC033'!$A$1:$AA$57</definedName>
    <definedName name="_xlnm.Print_Area" localSheetId="16">'WC034'!$A$1:$AA$57</definedName>
    <definedName name="_xlnm.Print_Area" localSheetId="18">'WC041'!$A$1:$AA$57</definedName>
    <definedName name="_xlnm.Print_Area" localSheetId="19">'WC042'!$A$1:$AA$57</definedName>
    <definedName name="_xlnm.Print_Area" localSheetId="20">'WC043'!$A$1:$AA$57</definedName>
    <definedName name="_xlnm.Print_Area" localSheetId="21">'WC044'!$A$1:$AA$57</definedName>
    <definedName name="_xlnm.Print_Area" localSheetId="22">'WC045'!$A$1:$AA$57</definedName>
    <definedName name="_xlnm.Print_Area" localSheetId="23">'WC047'!$A$1:$AA$57</definedName>
    <definedName name="_xlnm.Print_Area" localSheetId="24">'WC048'!$A$1:$AA$57</definedName>
    <definedName name="_xlnm.Print_Area" localSheetId="26">'WC051'!$A$1:$AA$57</definedName>
    <definedName name="_xlnm.Print_Area" localSheetId="27">'WC052'!$A$1:$AA$57</definedName>
    <definedName name="_xlnm.Print_Area" localSheetId="28">'WC053'!$A$1:$AA$57</definedName>
  </definedNames>
  <calcPr calcMode="manual" fullCalcOnLoad="1"/>
</workbook>
</file>

<file path=xl/sharedStrings.xml><?xml version="1.0" encoding="utf-8"?>
<sst xmlns="http://schemas.openxmlformats.org/spreadsheetml/2006/main" count="2356" uniqueCount="105">
  <si>
    <t>Western Cape: Cape Town(CPT)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</si>
  <si>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</si>
  <si>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</si>
  <si>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</si>
  <si>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</si>
  <si>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</si>
  <si>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</si>
  <si>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</si>
  <si>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</si>
  <si>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</si>
  <si>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</si>
  <si>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</si>
  <si>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</si>
  <si>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</si>
  <si>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</si>
  <si>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</si>
  <si>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</si>
  <si>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</si>
  <si>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</si>
  <si>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</si>
  <si>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</si>
  <si>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</si>
  <si>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</si>
  <si>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</si>
  <si>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</si>
  <si>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</si>
  <si>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</si>
  <si>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</si>
  <si>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</si>
  <si>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</si>
  <si>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</si>
  <si>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</si>
  <si>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</si>
  <si>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</si>
  <si>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</si>
  <si>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</si>
  <si>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</si>
  <si>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</si>
  <si>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</si>
  <si>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</si>
  <si>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</si>
  <si>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</si>
  <si>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</si>
  <si>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</si>
  <si>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</si>
  <si>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</si>
  <si>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</si>
  <si>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</si>
  <si>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</si>
  <si>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</si>
  <si>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</si>
  <si>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</si>
  <si>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</si>
  <si>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</si>
  <si>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</si>
  <si>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</si>
  <si>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</si>
  <si>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</si>
  <si>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</si>
  <si>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</si>
  <si>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</si>
  <si>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</si>
  <si>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</si>
  <si>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</si>
  <si>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</si>
  <si>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</si>
  <si>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</si>
  <si>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</si>
  <si>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</si>
  <si>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</si>
  <si>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</si>
  <si>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</si>
  <si>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</si>
  <si>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</si>
  <si>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Matzikama(WC011) - Table C4 Quarterly Budget Statement - Financial Performance (revenue and expenditure) for 1st Quarter ended 30 September 2014 (Figures Finalised as at 2014/10/30)</t>
  </si>
  <si>
    <t>Western Cape: Cederberg(WC012) - Table C4 Quarterly Budget Statement - Financial Performance (revenue and expenditure) for 1st Quarter ended 30 September 2014 (Figures Finalised as at 2014/10/30)</t>
  </si>
  <si>
    <t>Western Cape: Bergrivier(WC013) - Table C4 Quarterly Budget Statement - Financial Performance (revenue and expenditure) for 1st Quarter ended 30 September 2014 (Figures Finalised as at 2014/10/30)</t>
  </si>
  <si>
    <t>Western Cape: Saldanha Bay(WC014) - Table C4 Quarterly Budget Statement - Financial Performance (revenue and expenditure) for 1st Quarter ended 30 September 2014 (Figures Finalised as at 2014/10/30)</t>
  </si>
  <si>
    <t>Western Cape: Swartland(WC015) - Table C4 Quarterly Budget Statement - Financial Performance (revenue and expenditure) for 1st Quarter ended 30 September 2014 (Figures Finalised as at 2014/10/30)</t>
  </si>
  <si>
    <t>Western Cape: West Coast(DC1) - Table C4 Quarterly Budget Statement - Financial Performance (revenue and expenditure) for 1st Quarter ended 30 September 2014 (Figures Finalised as at 2014/10/30)</t>
  </si>
  <si>
    <t>Western Cape: Witzenberg(WC022) - Table C4 Quarterly Budget Statement - Financial Performance (revenue and expenditure) for 1st Quarter ended 30 September 2014 (Figures Finalised as at 2014/10/30)</t>
  </si>
  <si>
    <t>Western Cape: Drakenstein(WC023) - Table C4 Quarterly Budget Statement - Financial Performance (revenue and expenditure) for 1st Quarter ended 30 September 2014 (Figures Finalised as at 2014/10/30)</t>
  </si>
  <si>
    <t>Western Cape: Stellenbosch(WC024) - Table C4 Quarterly Budget Statement - Financial Performance (revenue and expenditure) for 1st Quarter ended 30 September 2014 (Figures Finalised as at 2014/10/30)</t>
  </si>
  <si>
    <t>Western Cape: Breede Valley(WC025) - Table C4 Quarterly Budget Statement - Financial Performance (revenue and expenditure) for 1st Quarter ended 30 September 2014 (Figures Finalised as at 2014/10/30)</t>
  </si>
  <si>
    <t>Western Cape: Langeberg(WC026) - Table C4 Quarterly Budget Statement - Financial Performance (revenue and expenditure) for 1st Quarter ended 30 September 2014 (Figures Finalised as at 2014/10/30)</t>
  </si>
  <si>
    <t>Western Cape: Cape Winelands DM(DC2) - Table C4 Quarterly Budget Statement - Financial Performance (revenue and expenditure) for 1st Quarter ended 30 September 2014 (Figures Finalised as at 2014/10/30)</t>
  </si>
  <si>
    <t>Western Cape: Theewaterskloof(WC031) - Table C4 Quarterly Budget Statement - Financial Performance (revenue and expenditure) for 1st Quarter ended 30 September 2014 (Figures Finalised as at 2014/10/30)</t>
  </si>
  <si>
    <t>Western Cape: Overstrand(WC032) - Table C4 Quarterly Budget Statement - Financial Performance (revenue and expenditure) for 1st Quarter ended 30 September 2014 (Figures Finalised as at 2014/10/30)</t>
  </si>
  <si>
    <t>Western Cape: Cape Agulhas(WC033) - Table C4 Quarterly Budget Statement - Financial Performance (revenue and expenditure) for 1st Quarter ended 30 September 2014 (Figures Finalised as at 2014/10/30)</t>
  </si>
  <si>
    <t>Western Cape: Swellendam(WC034) - Table C4 Quarterly Budget Statement - Financial Performance (revenue and expenditure) for 1st Quarter ended 30 September 2014 (Figures Finalised as at 2014/10/30)</t>
  </si>
  <si>
    <t>Western Cape: Overberg(DC3) - Table C4 Quarterly Budget Statement - Financial Performance (revenue and expenditure) for 1st Quarter ended 30 September 2014 (Figures Finalised as at 2014/10/30)</t>
  </si>
  <si>
    <t>Western Cape: Kannaland(WC041) - Table C4 Quarterly Budget Statement - Financial Performance (revenue and expenditure) for 1st Quarter ended 30 September 2014 (Figures Finalised as at 2014/10/30)</t>
  </si>
  <si>
    <t>Western Cape: Hessequa(WC042) - Table C4 Quarterly Budget Statement - Financial Performance (revenue and expenditure) for 1st Quarter ended 30 September 2014 (Figures Finalised as at 2014/10/30)</t>
  </si>
  <si>
    <t>Western Cape: Mossel Bay(WC043) - Table C4 Quarterly Budget Statement - Financial Performance (revenue and expenditure) for 1st Quarter ended 30 September 2014 (Figures Finalised as at 2014/10/30)</t>
  </si>
  <si>
    <t>Western Cape: George(WC044) - Table C4 Quarterly Budget Statement - Financial Performance (revenue and expenditure) for 1st Quarter ended 30 September 2014 (Figures Finalised as at 2014/10/30)</t>
  </si>
  <si>
    <t>Western Cape: Oudtshoorn(WC045) - Table C4 Quarterly Budget Statement - Financial Performance (revenue and expenditure) for 1st Quarter ended 30 September 2014 (Figures Finalised as at 2014/10/30)</t>
  </si>
  <si>
    <t>Western Cape: Bitou(WC047) - Table C4 Quarterly Budget Statement - Financial Performance (revenue and expenditure) for 1st Quarter ended 30 September 2014 (Figures Finalised as at 2014/10/30)</t>
  </si>
  <si>
    <t>Western Cape: Knysna(WC048) - Table C4 Quarterly Budget Statement - Financial Performance (revenue and expenditure) for 1st Quarter ended 30 September 2014 (Figures Finalised as at 2014/10/30)</t>
  </si>
  <si>
    <t>Western Cape: Eden(DC4) - Table C4 Quarterly Budget Statement - Financial Performance (revenue and expenditure) for 1st Quarter ended 30 September 2014 (Figures Finalised as at 2014/10/30)</t>
  </si>
  <si>
    <t>Western Cape: Laingsburg(WC051) - Table C4 Quarterly Budget Statement - Financial Performance (revenue and expenditure) for 1st Quarter ended 30 September 2014 (Figures Finalised as at 2014/10/30)</t>
  </si>
  <si>
    <t>Western Cape: Prince Albert(WC052) - Table C4 Quarterly Budget Statement - Financial Performance (revenue and expenditure) for 1st Quarter ended 30 September 2014 (Figures Finalised as at 2014/10/30)</t>
  </si>
  <si>
    <t>Western Cape: Beaufort West(WC053) - Table C4 Quarterly Budget Statement - Financial Performance (revenue and expenditure) for 1st Quarter ended 30 September 2014 (Figures Finalised as at 2014/10/30)</t>
  </si>
  <si>
    <t>Western Cape: Central Karoo(DC5)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</si>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</sst>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5546773841</v>
      </c>
      <c r="D5" s="6">
        <v>0</v>
      </c>
      <c r="E5" s="7">
        <v>5942512865</v>
      </c>
      <c r="F5" s="8">
        <v>5942512865</v>
      </c>
      <c r="G5" s="8">
        <v>442595089</v>
      </c>
      <c r="H5" s="8">
        <v>576630041</v>
      </c>
      <c r="I5" s="8">
        <v>484267633</v>
      </c>
      <c r="J5" s="8">
        <v>1503492763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1503492763</v>
      </c>
      <c r="X5" s="8">
        <v>1485628215</v>
      </c>
      <c r="Y5" s="8">
        <v>17864548</v>
      </c>
      <c r="Z5" s="2">
        <v>1.2</v>
      </c>
      <c r="AA5" s="6">
        <v>5942512865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9344254592</v>
      </c>
      <c r="D7" s="6">
        <v>0</v>
      </c>
      <c r="E7" s="7">
        <v>10076891019</v>
      </c>
      <c r="F7" s="8">
        <v>10076891019</v>
      </c>
      <c r="G7" s="8">
        <v>874619397</v>
      </c>
      <c r="H7" s="8">
        <v>905030645</v>
      </c>
      <c r="I7" s="8">
        <v>890569265</v>
      </c>
      <c r="J7" s="8">
        <v>2670219307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2670219307</v>
      </c>
      <c r="X7" s="8">
        <v>2588126201</v>
      </c>
      <c r="Y7" s="8">
        <v>82093106</v>
      </c>
      <c r="Z7" s="2">
        <v>3.17</v>
      </c>
      <c r="AA7" s="6">
        <v>10076891019</v>
      </c>
    </row>
    <row r="8" spans="1:27" ht="13.5">
      <c r="A8" s="29" t="s">
        <v>35</v>
      </c>
      <c r="B8" s="28"/>
      <c r="C8" s="6">
        <v>2200279784</v>
      </c>
      <c r="D8" s="6">
        <v>0</v>
      </c>
      <c r="E8" s="7">
        <v>2560129866</v>
      </c>
      <c r="F8" s="8">
        <v>2511111523</v>
      </c>
      <c r="G8" s="8">
        <v>148578416</v>
      </c>
      <c r="H8" s="8">
        <v>157486259</v>
      </c>
      <c r="I8" s="8">
        <v>166981321</v>
      </c>
      <c r="J8" s="8">
        <v>473045996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473045996</v>
      </c>
      <c r="X8" s="8">
        <v>635019987</v>
      </c>
      <c r="Y8" s="8">
        <v>-161973991</v>
      </c>
      <c r="Z8" s="2">
        <v>-25.51</v>
      </c>
      <c r="AA8" s="6">
        <v>2511111523</v>
      </c>
    </row>
    <row r="9" spans="1:27" ht="13.5">
      <c r="A9" s="29" t="s">
        <v>36</v>
      </c>
      <c r="B9" s="28"/>
      <c r="C9" s="6">
        <v>1217518855</v>
      </c>
      <c r="D9" s="6">
        <v>0</v>
      </c>
      <c r="E9" s="7">
        <v>1374588663</v>
      </c>
      <c r="F9" s="8">
        <v>1359607005</v>
      </c>
      <c r="G9" s="8">
        <v>80848245</v>
      </c>
      <c r="H9" s="8">
        <v>95723733</v>
      </c>
      <c r="I9" s="8">
        <v>93211352</v>
      </c>
      <c r="J9" s="8">
        <v>269783330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269783330</v>
      </c>
      <c r="X9" s="8">
        <v>334550427</v>
      </c>
      <c r="Y9" s="8">
        <v>-64767097</v>
      </c>
      <c r="Z9" s="2">
        <v>-19.36</v>
      </c>
      <c r="AA9" s="6">
        <v>1359607005</v>
      </c>
    </row>
    <row r="10" spans="1:27" ht="13.5">
      <c r="A10" s="29" t="s">
        <v>37</v>
      </c>
      <c r="B10" s="28"/>
      <c r="C10" s="6">
        <v>919961650</v>
      </c>
      <c r="D10" s="6">
        <v>0</v>
      </c>
      <c r="E10" s="7">
        <v>989811439</v>
      </c>
      <c r="F10" s="30">
        <v>989811439</v>
      </c>
      <c r="G10" s="30">
        <v>79584115</v>
      </c>
      <c r="H10" s="30">
        <v>80007018</v>
      </c>
      <c r="I10" s="30">
        <v>81976581</v>
      </c>
      <c r="J10" s="30">
        <v>241567714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241567714</v>
      </c>
      <c r="X10" s="30">
        <v>247477908</v>
      </c>
      <c r="Y10" s="30">
        <v>-5910194</v>
      </c>
      <c r="Z10" s="31">
        <v>-2.39</v>
      </c>
      <c r="AA10" s="32">
        <v>989811439</v>
      </c>
    </row>
    <row r="11" spans="1:27" ht="13.5">
      <c r="A11" s="29" t="s">
        <v>38</v>
      </c>
      <c r="B11" s="33"/>
      <c r="C11" s="6">
        <v>221664467</v>
      </c>
      <c r="D11" s="6">
        <v>0</v>
      </c>
      <c r="E11" s="7">
        <v>260842521</v>
      </c>
      <c r="F11" s="8">
        <v>260821362</v>
      </c>
      <c r="G11" s="8">
        <v>38069011</v>
      </c>
      <c r="H11" s="8">
        <v>8791547</v>
      </c>
      <c r="I11" s="8">
        <v>23841112</v>
      </c>
      <c r="J11" s="8">
        <v>70701670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70701670</v>
      </c>
      <c r="X11" s="8">
        <v>79900549</v>
      </c>
      <c r="Y11" s="8">
        <v>-9198879</v>
      </c>
      <c r="Z11" s="2">
        <v>-11.51</v>
      </c>
      <c r="AA11" s="6">
        <v>260821362</v>
      </c>
    </row>
    <row r="12" spans="1:27" ht="13.5">
      <c r="A12" s="29" t="s">
        <v>39</v>
      </c>
      <c r="B12" s="33"/>
      <c r="C12" s="6">
        <v>317889838</v>
      </c>
      <c r="D12" s="6">
        <v>0</v>
      </c>
      <c r="E12" s="7">
        <v>358711291</v>
      </c>
      <c r="F12" s="8">
        <v>358742263</v>
      </c>
      <c r="G12" s="8">
        <v>38279611</v>
      </c>
      <c r="H12" s="8">
        <v>23222275</v>
      </c>
      <c r="I12" s="8">
        <v>28250762</v>
      </c>
      <c r="J12" s="8">
        <v>89752648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89752648</v>
      </c>
      <c r="X12" s="8">
        <v>89677725</v>
      </c>
      <c r="Y12" s="8">
        <v>74923</v>
      </c>
      <c r="Z12" s="2">
        <v>0.08</v>
      </c>
      <c r="AA12" s="6">
        <v>358742263</v>
      </c>
    </row>
    <row r="13" spans="1:27" ht="13.5">
      <c r="A13" s="27" t="s">
        <v>40</v>
      </c>
      <c r="B13" s="33"/>
      <c r="C13" s="6">
        <v>461390608</v>
      </c>
      <c r="D13" s="6">
        <v>0</v>
      </c>
      <c r="E13" s="7">
        <v>275762180</v>
      </c>
      <c r="F13" s="8">
        <v>275762180</v>
      </c>
      <c r="G13" s="8">
        <v>18086284</v>
      </c>
      <c r="H13" s="8">
        <v>61587050</v>
      </c>
      <c r="I13" s="8">
        <v>39572700</v>
      </c>
      <c r="J13" s="8">
        <v>119246034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119246034</v>
      </c>
      <c r="X13" s="8">
        <v>68940546</v>
      </c>
      <c r="Y13" s="8">
        <v>50305488</v>
      </c>
      <c r="Z13" s="2">
        <v>72.97</v>
      </c>
      <c r="AA13" s="6">
        <v>275762180</v>
      </c>
    </row>
    <row r="14" spans="1:27" ht="13.5">
      <c r="A14" s="27" t="s">
        <v>41</v>
      </c>
      <c r="B14" s="33"/>
      <c r="C14" s="6">
        <v>192312341</v>
      </c>
      <c r="D14" s="6">
        <v>0</v>
      </c>
      <c r="E14" s="7">
        <v>208261912</v>
      </c>
      <c r="F14" s="8">
        <v>212261912</v>
      </c>
      <c r="G14" s="8">
        <v>15104828</v>
      </c>
      <c r="H14" s="8">
        <v>14822011</v>
      </c>
      <c r="I14" s="8">
        <v>18016642</v>
      </c>
      <c r="J14" s="8">
        <v>47943481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47943481</v>
      </c>
      <c r="X14" s="8">
        <v>52065477</v>
      </c>
      <c r="Y14" s="8">
        <v>-4121996</v>
      </c>
      <c r="Z14" s="2">
        <v>-7.92</v>
      </c>
      <c r="AA14" s="6">
        <v>212261912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729138879</v>
      </c>
      <c r="D16" s="6">
        <v>0</v>
      </c>
      <c r="E16" s="7">
        <v>175647643</v>
      </c>
      <c r="F16" s="8">
        <v>916228678</v>
      </c>
      <c r="G16" s="8">
        <v>17161628</v>
      </c>
      <c r="H16" s="8">
        <v>16278800</v>
      </c>
      <c r="I16" s="8">
        <v>16685546</v>
      </c>
      <c r="J16" s="8">
        <v>50125974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50125974</v>
      </c>
      <c r="X16" s="8">
        <v>43911912</v>
      </c>
      <c r="Y16" s="8">
        <v>6214062</v>
      </c>
      <c r="Z16" s="2">
        <v>14.15</v>
      </c>
      <c r="AA16" s="6">
        <v>916228678</v>
      </c>
    </row>
    <row r="17" spans="1:27" ht="13.5">
      <c r="A17" s="27" t="s">
        <v>44</v>
      </c>
      <c r="B17" s="33"/>
      <c r="C17" s="6">
        <v>44386032</v>
      </c>
      <c r="D17" s="6">
        <v>0</v>
      </c>
      <c r="E17" s="7">
        <v>40387921</v>
      </c>
      <c r="F17" s="8">
        <v>40378109</v>
      </c>
      <c r="G17" s="8">
        <v>3011768</v>
      </c>
      <c r="H17" s="8">
        <v>4697724</v>
      </c>
      <c r="I17" s="8">
        <v>3236323</v>
      </c>
      <c r="J17" s="8">
        <v>10945815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10945815</v>
      </c>
      <c r="X17" s="8">
        <v>10096980</v>
      </c>
      <c r="Y17" s="8">
        <v>848835</v>
      </c>
      <c r="Z17" s="2">
        <v>8.41</v>
      </c>
      <c r="AA17" s="6">
        <v>40378109</v>
      </c>
    </row>
    <row r="18" spans="1:27" ht="13.5">
      <c r="A18" s="29" t="s">
        <v>45</v>
      </c>
      <c r="B18" s="28"/>
      <c r="C18" s="6">
        <v>150256171</v>
      </c>
      <c r="D18" s="6">
        <v>0</v>
      </c>
      <c r="E18" s="7">
        <v>150439046</v>
      </c>
      <c r="F18" s="8">
        <v>153993083</v>
      </c>
      <c r="G18" s="8">
        <v>11015469</v>
      </c>
      <c r="H18" s="8">
        <v>12482255</v>
      </c>
      <c r="I18" s="8">
        <v>13724359</v>
      </c>
      <c r="J18" s="8">
        <v>37222083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37222083</v>
      </c>
      <c r="X18" s="8">
        <v>37609761</v>
      </c>
      <c r="Y18" s="8">
        <v>-387678</v>
      </c>
      <c r="Z18" s="2">
        <v>-1.03</v>
      </c>
      <c r="AA18" s="6">
        <v>153993083</v>
      </c>
    </row>
    <row r="19" spans="1:27" ht="13.5">
      <c r="A19" s="27" t="s">
        <v>46</v>
      </c>
      <c r="B19" s="33"/>
      <c r="C19" s="6">
        <v>2399032695</v>
      </c>
      <c r="D19" s="6">
        <v>0</v>
      </c>
      <c r="E19" s="7">
        <v>3498168516</v>
      </c>
      <c r="F19" s="8">
        <v>3539580058</v>
      </c>
      <c r="G19" s="8">
        <v>610926375</v>
      </c>
      <c r="H19" s="8">
        <v>101852692</v>
      </c>
      <c r="I19" s="8">
        <v>56382007</v>
      </c>
      <c r="J19" s="8">
        <v>769161074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769161074</v>
      </c>
      <c r="X19" s="8">
        <v>864971220</v>
      </c>
      <c r="Y19" s="8">
        <v>-95810146</v>
      </c>
      <c r="Z19" s="2">
        <v>-11.08</v>
      </c>
      <c r="AA19" s="6">
        <v>3539580058</v>
      </c>
    </row>
    <row r="20" spans="1:27" ht="13.5">
      <c r="A20" s="27" t="s">
        <v>47</v>
      </c>
      <c r="B20" s="33"/>
      <c r="C20" s="6">
        <v>2295351447</v>
      </c>
      <c r="D20" s="6">
        <v>0</v>
      </c>
      <c r="E20" s="7">
        <v>2403555509</v>
      </c>
      <c r="F20" s="30">
        <v>2414386422</v>
      </c>
      <c r="G20" s="30">
        <v>23604081</v>
      </c>
      <c r="H20" s="30">
        <v>711579903</v>
      </c>
      <c r="I20" s="30">
        <v>28571654</v>
      </c>
      <c r="J20" s="30">
        <v>763755638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763755638</v>
      </c>
      <c r="X20" s="30">
        <v>584187384</v>
      </c>
      <c r="Y20" s="30">
        <v>179568254</v>
      </c>
      <c r="Z20" s="31">
        <v>30.74</v>
      </c>
      <c r="AA20" s="32">
        <v>2414386422</v>
      </c>
    </row>
    <row r="21" spans="1:27" ht="13.5">
      <c r="A21" s="27" t="s">
        <v>48</v>
      </c>
      <c r="B21" s="33"/>
      <c r="C21" s="6">
        <v>64905778</v>
      </c>
      <c r="D21" s="6">
        <v>0</v>
      </c>
      <c r="E21" s="7">
        <v>120500000</v>
      </c>
      <c r="F21" s="8">
        <v>120500000</v>
      </c>
      <c r="G21" s="8">
        <v>703478</v>
      </c>
      <c r="H21" s="8">
        <v>1066595</v>
      </c>
      <c r="I21" s="34">
        <v>142512</v>
      </c>
      <c r="J21" s="8">
        <v>1912585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1912585</v>
      </c>
      <c r="X21" s="8">
        <v>30125001</v>
      </c>
      <c r="Y21" s="8">
        <v>-28212416</v>
      </c>
      <c r="Z21" s="2">
        <v>-93.65</v>
      </c>
      <c r="AA21" s="6">
        <v>120500000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26105116978</v>
      </c>
      <c r="D22" s="37">
        <f>SUM(D5:D21)</f>
        <v>0</v>
      </c>
      <c r="E22" s="38">
        <f t="shared" si="0"/>
        <v>28436210391</v>
      </c>
      <c r="F22" s="39">
        <f t="shared" si="0"/>
        <v>29172587918</v>
      </c>
      <c r="G22" s="39">
        <f t="shared" si="0"/>
        <v>2402187795</v>
      </c>
      <c r="H22" s="39">
        <f t="shared" si="0"/>
        <v>2771258548</v>
      </c>
      <c r="I22" s="39">
        <f t="shared" si="0"/>
        <v>1945429769</v>
      </c>
      <c r="J22" s="39">
        <f t="shared" si="0"/>
        <v>7118876112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7118876112</v>
      </c>
      <c r="X22" s="39">
        <f t="shared" si="0"/>
        <v>7152289293</v>
      </c>
      <c r="Y22" s="39">
        <f t="shared" si="0"/>
        <v>-33413181</v>
      </c>
      <c r="Z22" s="40">
        <f>+IF(X22&lt;&gt;0,+(Y22/X22)*100,0)</f>
        <v>-0.46716763865664296</v>
      </c>
      <c r="AA22" s="37">
        <f>SUM(AA5:AA21)</f>
        <v>29172587918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8486863933</v>
      </c>
      <c r="D25" s="6">
        <v>0</v>
      </c>
      <c r="E25" s="7">
        <v>8723324821</v>
      </c>
      <c r="F25" s="8">
        <v>8719228755</v>
      </c>
      <c r="G25" s="8">
        <v>596283154</v>
      </c>
      <c r="H25" s="8">
        <v>722226198</v>
      </c>
      <c r="I25" s="8">
        <v>710114067</v>
      </c>
      <c r="J25" s="8">
        <v>2028623419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2028623419</v>
      </c>
      <c r="X25" s="8">
        <v>2166579097</v>
      </c>
      <c r="Y25" s="8">
        <v>-137955678</v>
      </c>
      <c r="Z25" s="2">
        <v>-6.37</v>
      </c>
      <c r="AA25" s="6">
        <v>8719228755</v>
      </c>
    </row>
    <row r="26" spans="1:27" ht="13.5">
      <c r="A26" s="29" t="s">
        <v>52</v>
      </c>
      <c r="B26" s="28"/>
      <c r="C26" s="6">
        <v>119708835</v>
      </c>
      <c r="D26" s="6">
        <v>0</v>
      </c>
      <c r="E26" s="7">
        <v>133618707</v>
      </c>
      <c r="F26" s="8">
        <v>133618707</v>
      </c>
      <c r="G26" s="8">
        <v>9995613</v>
      </c>
      <c r="H26" s="8">
        <v>10044204</v>
      </c>
      <c r="I26" s="8">
        <v>10126502</v>
      </c>
      <c r="J26" s="8">
        <v>30166319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30166319</v>
      </c>
      <c r="X26" s="8">
        <v>33404676</v>
      </c>
      <c r="Y26" s="8">
        <v>-3238357</v>
      </c>
      <c r="Z26" s="2">
        <v>-9.69</v>
      </c>
      <c r="AA26" s="6">
        <v>133618707</v>
      </c>
    </row>
    <row r="27" spans="1:27" ht="13.5">
      <c r="A27" s="29" t="s">
        <v>53</v>
      </c>
      <c r="B27" s="28"/>
      <c r="C27" s="6">
        <v>1295525791</v>
      </c>
      <c r="D27" s="6">
        <v>0</v>
      </c>
      <c r="E27" s="7">
        <v>950533460</v>
      </c>
      <c r="F27" s="8">
        <v>1691333715</v>
      </c>
      <c r="G27" s="8">
        <v>81003731</v>
      </c>
      <c r="H27" s="8">
        <v>79731984</v>
      </c>
      <c r="I27" s="8">
        <v>76952456</v>
      </c>
      <c r="J27" s="8">
        <v>237688171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237688171</v>
      </c>
      <c r="X27" s="8">
        <v>237633366</v>
      </c>
      <c r="Y27" s="8">
        <v>54805</v>
      </c>
      <c r="Z27" s="2">
        <v>0.02</v>
      </c>
      <c r="AA27" s="6">
        <v>1691333715</v>
      </c>
    </row>
    <row r="28" spans="1:27" ht="13.5">
      <c r="A28" s="29" t="s">
        <v>54</v>
      </c>
      <c r="B28" s="28"/>
      <c r="C28" s="6">
        <v>1784969592</v>
      </c>
      <c r="D28" s="6">
        <v>0</v>
      </c>
      <c r="E28" s="7">
        <v>2154334690</v>
      </c>
      <c r="F28" s="8">
        <v>2154334690</v>
      </c>
      <c r="G28" s="8">
        <v>156471734</v>
      </c>
      <c r="H28" s="8">
        <v>162651098</v>
      </c>
      <c r="I28" s="8">
        <v>156512847</v>
      </c>
      <c r="J28" s="8">
        <v>475635679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475635679</v>
      </c>
      <c r="X28" s="8">
        <v>532783674</v>
      </c>
      <c r="Y28" s="8">
        <v>-57147995</v>
      </c>
      <c r="Z28" s="2">
        <v>-10.73</v>
      </c>
      <c r="AA28" s="6">
        <v>2154334690</v>
      </c>
    </row>
    <row r="29" spans="1:27" ht="13.5">
      <c r="A29" s="29" t="s">
        <v>55</v>
      </c>
      <c r="B29" s="28"/>
      <c r="C29" s="6">
        <v>807283370</v>
      </c>
      <c r="D29" s="6">
        <v>0</v>
      </c>
      <c r="E29" s="7">
        <v>919232014</v>
      </c>
      <c r="F29" s="8">
        <v>912232014</v>
      </c>
      <c r="G29" s="8">
        <v>62155080</v>
      </c>
      <c r="H29" s="8">
        <v>62165927</v>
      </c>
      <c r="I29" s="8">
        <v>62279977</v>
      </c>
      <c r="J29" s="8">
        <v>186600984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186600984</v>
      </c>
      <c r="X29" s="8">
        <v>221515488</v>
      </c>
      <c r="Y29" s="8">
        <v>-34914504</v>
      </c>
      <c r="Z29" s="2">
        <v>-15.76</v>
      </c>
      <c r="AA29" s="6">
        <v>912232014</v>
      </c>
    </row>
    <row r="30" spans="1:27" ht="13.5">
      <c r="A30" s="29" t="s">
        <v>56</v>
      </c>
      <c r="B30" s="28"/>
      <c r="C30" s="6">
        <v>6591231632</v>
      </c>
      <c r="D30" s="6">
        <v>0</v>
      </c>
      <c r="E30" s="7">
        <v>7050011459</v>
      </c>
      <c r="F30" s="8">
        <v>7047061459</v>
      </c>
      <c r="G30" s="8">
        <v>43693554</v>
      </c>
      <c r="H30" s="8">
        <v>888587611</v>
      </c>
      <c r="I30" s="8">
        <v>839698182</v>
      </c>
      <c r="J30" s="8">
        <v>1771979347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1771979347</v>
      </c>
      <c r="X30" s="8">
        <v>1820755965</v>
      </c>
      <c r="Y30" s="8">
        <v>-48776618</v>
      </c>
      <c r="Z30" s="2">
        <v>-2.68</v>
      </c>
      <c r="AA30" s="6">
        <v>7047061459</v>
      </c>
    </row>
    <row r="31" spans="1:27" ht="13.5">
      <c r="A31" s="29" t="s">
        <v>57</v>
      </c>
      <c r="B31" s="28"/>
      <c r="C31" s="6">
        <v>299153404</v>
      </c>
      <c r="D31" s="6">
        <v>0</v>
      </c>
      <c r="E31" s="7">
        <v>387117240</v>
      </c>
      <c r="F31" s="8">
        <v>381250419</v>
      </c>
      <c r="G31" s="8">
        <v>23960011</v>
      </c>
      <c r="H31" s="8">
        <v>31426179</v>
      </c>
      <c r="I31" s="8">
        <v>27971347</v>
      </c>
      <c r="J31" s="8">
        <v>83357537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83357537</v>
      </c>
      <c r="X31" s="8">
        <v>85447404</v>
      </c>
      <c r="Y31" s="8">
        <v>-2089867</v>
      </c>
      <c r="Z31" s="2">
        <v>-2.45</v>
      </c>
      <c r="AA31" s="6">
        <v>381250419</v>
      </c>
    </row>
    <row r="32" spans="1:27" ht="13.5">
      <c r="A32" s="29" t="s">
        <v>58</v>
      </c>
      <c r="B32" s="28"/>
      <c r="C32" s="6">
        <v>3259074915</v>
      </c>
      <c r="D32" s="6">
        <v>0</v>
      </c>
      <c r="E32" s="7">
        <v>4205198334</v>
      </c>
      <c r="F32" s="8">
        <v>4226635294</v>
      </c>
      <c r="G32" s="8">
        <v>58863414</v>
      </c>
      <c r="H32" s="8">
        <v>214931668</v>
      </c>
      <c r="I32" s="8">
        <v>270812582</v>
      </c>
      <c r="J32" s="8">
        <v>544607664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544607664</v>
      </c>
      <c r="X32" s="8">
        <v>628184701</v>
      </c>
      <c r="Y32" s="8">
        <v>-83577037</v>
      </c>
      <c r="Z32" s="2">
        <v>-13.3</v>
      </c>
      <c r="AA32" s="6">
        <v>4226635294</v>
      </c>
    </row>
    <row r="33" spans="1:27" ht="13.5">
      <c r="A33" s="29" t="s">
        <v>59</v>
      </c>
      <c r="B33" s="28"/>
      <c r="C33" s="6">
        <v>115020510</v>
      </c>
      <c r="D33" s="6">
        <v>0</v>
      </c>
      <c r="E33" s="7">
        <v>125354154</v>
      </c>
      <c r="F33" s="8">
        <v>125854154</v>
      </c>
      <c r="G33" s="8">
        <v>31017032</v>
      </c>
      <c r="H33" s="8">
        <v>-1690588</v>
      </c>
      <c r="I33" s="8">
        <v>24482259</v>
      </c>
      <c r="J33" s="8">
        <v>53808703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53808703</v>
      </c>
      <c r="X33" s="8">
        <v>28834249</v>
      </c>
      <c r="Y33" s="8">
        <v>24974454</v>
      </c>
      <c r="Z33" s="2">
        <v>86.61</v>
      </c>
      <c r="AA33" s="6">
        <v>125854154</v>
      </c>
    </row>
    <row r="34" spans="1:27" ht="13.5">
      <c r="A34" s="29" t="s">
        <v>60</v>
      </c>
      <c r="B34" s="28"/>
      <c r="C34" s="6">
        <v>3540953649</v>
      </c>
      <c r="D34" s="6">
        <v>0</v>
      </c>
      <c r="E34" s="7">
        <v>3789486264</v>
      </c>
      <c r="F34" s="8">
        <v>3831337649</v>
      </c>
      <c r="G34" s="8">
        <v>231378388</v>
      </c>
      <c r="H34" s="8">
        <v>320164661</v>
      </c>
      <c r="I34" s="8">
        <v>298817256</v>
      </c>
      <c r="J34" s="8">
        <v>850360305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850360305</v>
      </c>
      <c r="X34" s="8">
        <v>935492677</v>
      </c>
      <c r="Y34" s="8">
        <v>-85132372</v>
      </c>
      <c r="Z34" s="2">
        <v>-9.1</v>
      </c>
      <c r="AA34" s="6">
        <v>3831337649</v>
      </c>
    </row>
    <row r="35" spans="1:27" ht="13.5">
      <c r="A35" s="27" t="s">
        <v>61</v>
      </c>
      <c r="B35" s="33"/>
      <c r="C35" s="6">
        <v>1943561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26301729192</v>
      </c>
      <c r="D36" s="37">
        <f>SUM(D25:D35)</f>
        <v>0</v>
      </c>
      <c r="E36" s="38">
        <f t="shared" si="1"/>
        <v>28438211143</v>
      </c>
      <c r="F36" s="39">
        <f t="shared" si="1"/>
        <v>29222886856</v>
      </c>
      <c r="G36" s="39">
        <f t="shared" si="1"/>
        <v>1294821711</v>
      </c>
      <c r="H36" s="39">
        <f t="shared" si="1"/>
        <v>2490238942</v>
      </c>
      <c r="I36" s="39">
        <f t="shared" si="1"/>
        <v>2477767475</v>
      </c>
      <c r="J36" s="39">
        <f t="shared" si="1"/>
        <v>6262828128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6262828128</v>
      </c>
      <c r="X36" s="39">
        <f t="shared" si="1"/>
        <v>6690631297</v>
      </c>
      <c r="Y36" s="39">
        <f t="shared" si="1"/>
        <v>-427803169</v>
      </c>
      <c r="Z36" s="40">
        <f>+IF(X36&lt;&gt;0,+(Y36/X36)*100,0)</f>
        <v>-6.3940628321847885</v>
      </c>
      <c r="AA36" s="37">
        <f>SUM(AA25:AA35)</f>
        <v>29222886856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-196612214</v>
      </c>
      <c r="D38" s="50">
        <f>+D22-D36</f>
        <v>0</v>
      </c>
      <c r="E38" s="51">
        <f t="shared" si="2"/>
        <v>-2000752</v>
      </c>
      <c r="F38" s="52">
        <f t="shared" si="2"/>
        <v>-50298938</v>
      </c>
      <c r="G38" s="52">
        <f t="shared" si="2"/>
        <v>1107366084</v>
      </c>
      <c r="H38" s="52">
        <f t="shared" si="2"/>
        <v>281019606</v>
      </c>
      <c r="I38" s="52">
        <f t="shared" si="2"/>
        <v>-532337706</v>
      </c>
      <c r="J38" s="52">
        <f t="shared" si="2"/>
        <v>856047984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856047984</v>
      </c>
      <c r="X38" s="52">
        <f>IF(F22=F36,0,X22-X36)</f>
        <v>461657996</v>
      </c>
      <c r="Y38" s="52">
        <f t="shared" si="2"/>
        <v>394389988</v>
      </c>
      <c r="Z38" s="53">
        <f>+IF(X38&lt;&gt;0,+(Y38/X38)*100,0)</f>
        <v>85.42903868603199</v>
      </c>
      <c r="AA38" s="50">
        <f>+AA22-AA36</f>
        <v>-50298938</v>
      </c>
    </row>
    <row r="39" spans="1:27" ht="13.5">
      <c r="A39" s="27" t="s">
        <v>64</v>
      </c>
      <c r="B39" s="33"/>
      <c r="C39" s="6">
        <v>2052757943</v>
      </c>
      <c r="D39" s="6">
        <v>0</v>
      </c>
      <c r="E39" s="7">
        <v>2817627456</v>
      </c>
      <c r="F39" s="8">
        <v>3102984572</v>
      </c>
      <c r="G39" s="8">
        <v>12763465</v>
      </c>
      <c r="H39" s="8">
        <v>110143704</v>
      </c>
      <c r="I39" s="8">
        <v>187851915</v>
      </c>
      <c r="J39" s="8">
        <v>310759084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310759084</v>
      </c>
      <c r="X39" s="8">
        <v>581302335</v>
      </c>
      <c r="Y39" s="8">
        <v>-270543251</v>
      </c>
      <c r="Z39" s="2">
        <v>-46.54</v>
      </c>
      <c r="AA39" s="6">
        <v>3102984572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9638908</v>
      </c>
      <c r="Y40" s="30">
        <v>-9638908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-33386521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1822759208</v>
      </c>
      <c r="D42" s="59">
        <f>SUM(D38:D41)</f>
        <v>0</v>
      </c>
      <c r="E42" s="60">
        <f t="shared" si="3"/>
        <v>2815626704</v>
      </c>
      <c r="F42" s="61">
        <f t="shared" si="3"/>
        <v>3052685634</v>
      </c>
      <c r="G42" s="61">
        <f t="shared" si="3"/>
        <v>1120129549</v>
      </c>
      <c r="H42" s="61">
        <f t="shared" si="3"/>
        <v>391163310</v>
      </c>
      <c r="I42" s="61">
        <f t="shared" si="3"/>
        <v>-344485791</v>
      </c>
      <c r="J42" s="61">
        <f t="shared" si="3"/>
        <v>1166807068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1166807068</v>
      </c>
      <c r="X42" s="61">
        <f t="shared" si="3"/>
        <v>1052599239</v>
      </c>
      <c r="Y42" s="61">
        <f t="shared" si="3"/>
        <v>114207829</v>
      </c>
      <c r="Z42" s="62">
        <f>+IF(X42&lt;&gt;0,+(Y42/X42)*100,0)</f>
        <v>10.850077101376282</v>
      </c>
      <c r="AA42" s="59">
        <f>SUM(AA38:AA41)</f>
        <v>3052685634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1822759208</v>
      </c>
      <c r="D44" s="67">
        <f>+D42-D43</f>
        <v>0</v>
      </c>
      <c r="E44" s="68">
        <f t="shared" si="4"/>
        <v>2815626704</v>
      </c>
      <c r="F44" s="69">
        <f t="shared" si="4"/>
        <v>3052685634</v>
      </c>
      <c r="G44" s="69">
        <f t="shared" si="4"/>
        <v>1120129549</v>
      </c>
      <c r="H44" s="69">
        <f t="shared" si="4"/>
        <v>391163310</v>
      </c>
      <c r="I44" s="69">
        <f t="shared" si="4"/>
        <v>-344485791</v>
      </c>
      <c r="J44" s="69">
        <f t="shared" si="4"/>
        <v>1166807068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1166807068</v>
      </c>
      <c r="X44" s="69">
        <f t="shared" si="4"/>
        <v>1052599239</v>
      </c>
      <c r="Y44" s="69">
        <f t="shared" si="4"/>
        <v>114207829</v>
      </c>
      <c r="Z44" s="70">
        <f>+IF(X44&lt;&gt;0,+(Y44/X44)*100,0)</f>
        <v>10.850077101376282</v>
      </c>
      <c r="AA44" s="67">
        <f>+AA42-AA43</f>
        <v>3052685634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1822759208</v>
      </c>
      <c r="D46" s="59">
        <f>SUM(D44:D45)</f>
        <v>0</v>
      </c>
      <c r="E46" s="60">
        <f t="shared" si="5"/>
        <v>2815626704</v>
      </c>
      <c r="F46" s="61">
        <f t="shared" si="5"/>
        <v>3052685634</v>
      </c>
      <c r="G46" s="61">
        <f t="shared" si="5"/>
        <v>1120129549</v>
      </c>
      <c r="H46" s="61">
        <f t="shared" si="5"/>
        <v>391163310</v>
      </c>
      <c r="I46" s="61">
        <f t="shared" si="5"/>
        <v>-344485791</v>
      </c>
      <c r="J46" s="61">
        <f t="shared" si="5"/>
        <v>1166807068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1166807068</v>
      </c>
      <c r="X46" s="61">
        <f t="shared" si="5"/>
        <v>1052599239</v>
      </c>
      <c r="Y46" s="61">
        <f t="shared" si="5"/>
        <v>114207829</v>
      </c>
      <c r="Z46" s="62">
        <f>+IF(X46&lt;&gt;0,+(Y46/X46)*100,0)</f>
        <v>10.850077101376282</v>
      </c>
      <c r="AA46" s="59">
        <f>SUM(AA44:AA45)</f>
        <v>3052685634</v>
      </c>
    </row>
    <row r="47" spans="1:27" ht="13.5">
      <c r="A47" s="72" t="s">
        <v>72</v>
      </c>
      <c r="B47" s="33"/>
      <c r="C47" s="54">
        <v>1</v>
      </c>
      <c r="D47" s="54">
        <v>0</v>
      </c>
      <c r="E47" s="63">
        <v>0</v>
      </c>
      <c r="F47" s="64">
        <v>0</v>
      </c>
      <c r="G47" s="8">
        <v>-1</v>
      </c>
      <c r="H47" s="8">
        <v>-1</v>
      </c>
      <c r="I47" s="34">
        <v>-1</v>
      </c>
      <c r="J47" s="8">
        <v>-3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-3</v>
      </c>
      <c r="X47" s="8">
        <v>0</v>
      </c>
      <c r="Y47" s="8">
        <v>-3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1822759209</v>
      </c>
      <c r="D48" s="75">
        <f>SUM(D46:D47)</f>
        <v>0</v>
      </c>
      <c r="E48" s="76">
        <f t="shared" si="6"/>
        <v>2815626704</v>
      </c>
      <c r="F48" s="77">
        <f t="shared" si="6"/>
        <v>3052685634</v>
      </c>
      <c r="G48" s="77">
        <f t="shared" si="6"/>
        <v>1120129548</v>
      </c>
      <c r="H48" s="78">
        <f t="shared" si="6"/>
        <v>391163309</v>
      </c>
      <c r="I48" s="78">
        <f t="shared" si="6"/>
        <v>-344485792</v>
      </c>
      <c r="J48" s="78">
        <f t="shared" si="6"/>
        <v>1166807065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1166807065</v>
      </c>
      <c r="X48" s="78">
        <f t="shared" si="6"/>
        <v>1052599239</v>
      </c>
      <c r="Y48" s="78">
        <f t="shared" si="6"/>
        <v>114207826</v>
      </c>
      <c r="Z48" s="79">
        <f>+IF(X48&lt;&gt;0,+(Y48/X48)*100,0)</f>
        <v>10.850076816367524</v>
      </c>
      <c r="AA48" s="80">
        <f>SUM(AA46:AA47)</f>
        <v>3052685634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250197143</v>
      </c>
      <c r="F5" s="8">
        <v>250197143</v>
      </c>
      <c r="G5" s="8">
        <v>249560998</v>
      </c>
      <c r="H5" s="8">
        <v>-333154</v>
      </c>
      <c r="I5" s="8">
        <v>-116242</v>
      </c>
      <c r="J5" s="8">
        <v>249111602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249111602</v>
      </c>
      <c r="X5" s="8">
        <v>250270399</v>
      </c>
      <c r="Y5" s="8">
        <v>-1158797</v>
      </c>
      <c r="Z5" s="2">
        <v>-0.46</v>
      </c>
      <c r="AA5" s="6">
        <v>250197143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4282430</v>
      </c>
      <c r="F6" s="8">
        <v>4282430</v>
      </c>
      <c r="G6" s="8">
        <v>391697</v>
      </c>
      <c r="H6" s="8">
        <v>221114</v>
      </c>
      <c r="I6" s="8">
        <v>217343</v>
      </c>
      <c r="J6" s="8">
        <v>830154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830154</v>
      </c>
      <c r="X6" s="8">
        <v>1071569</v>
      </c>
      <c r="Y6" s="8">
        <v>-241415</v>
      </c>
      <c r="Z6" s="2">
        <v>-22.53</v>
      </c>
      <c r="AA6" s="6">
        <v>4282430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416315160</v>
      </c>
      <c r="F7" s="8">
        <v>416315160</v>
      </c>
      <c r="G7" s="8">
        <v>36436766</v>
      </c>
      <c r="H7" s="8">
        <v>26957530</v>
      </c>
      <c r="I7" s="8">
        <v>40681283</v>
      </c>
      <c r="J7" s="8">
        <v>104075579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104075579</v>
      </c>
      <c r="X7" s="8">
        <v>111326170</v>
      </c>
      <c r="Y7" s="8">
        <v>-7250591</v>
      </c>
      <c r="Z7" s="2">
        <v>-6.51</v>
      </c>
      <c r="AA7" s="6">
        <v>416315160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103804990</v>
      </c>
      <c r="F8" s="8">
        <v>103804990</v>
      </c>
      <c r="G8" s="8">
        <v>7614700</v>
      </c>
      <c r="H8" s="8">
        <v>3300355</v>
      </c>
      <c r="I8" s="8">
        <v>7232790</v>
      </c>
      <c r="J8" s="8">
        <v>18147845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18147845</v>
      </c>
      <c r="X8" s="8">
        <v>19001098</v>
      </c>
      <c r="Y8" s="8">
        <v>-853253</v>
      </c>
      <c r="Z8" s="2">
        <v>-4.49</v>
      </c>
      <c r="AA8" s="6">
        <v>103804990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57825818</v>
      </c>
      <c r="F9" s="8">
        <v>57825818</v>
      </c>
      <c r="G9" s="8">
        <v>46077897</v>
      </c>
      <c r="H9" s="8">
        <v>1525148</v>
      </c>
      <c r="I9" s="8">
        <v>1261042</v>
      </c>
      <c r="J9" s="8">
        <v>48864087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48864087</v>
      </c>
      <c r="X9" s="8">
        <v>52983909</v>
      </c>
      <c r="Y9" s="8">
        <v>-4119822</v>
      </c>
      <c r="Z9" s="2">
        <v>-7.78</v>
      </c>
      <c r="AA9" s="6">
        <v>57825818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34521949</v>
      </c>
      <c r="F10" s="30">
        <v>34521949</v>
      </c>
      <c r="G10" s="30">
        <v>35854101</v>
      </c>
      <c r="H10" s="30">
        <v>-161852</v>
      </c>
      <c r="I10" s="30">
        <v>-72165</v>
      </c>
      <c r="J10" s="30">
        <v>35620084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35620084</v>
      </c>
      <c r="X10" s="30">
        <v>40642027</v>
      </c>
      <c r="Y10" s="30">
        <v>-5021943</v>
      </c>
      <c r="Z10" s="31">
        <v>-12.36</v>
      </c>
      <c r="AA10" s="32">
        <v>34521949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15829220</v>
      </c>
      <c r="F12" s="8">
        <v>15829220</v>
      </c>
      <c r="G12" s="8">
        <v>1094425</v>
      </c>
      <c r="H12" s="8">
        <v>1274527</v>
      </c>
      <c r="I12" s="8">
        <v>1122325</v>
      </c>
      <c r="J12" s="8">
        <v>3491277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3491277</v>
      </c>
      <c r="X12" s="8">
        <v>4027157</v>
      </c>
      <c r="Y12" s="8">
        <v>-535880</v>
      </c>
      <c r="Z12" s="2">
        <v>-13.31</v>
      </c>
      <c r="AA12" s="6">
        <v>15829220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24856018</v>
      </c>
      <c r="F13" s="8">
        <v>24856018</v>
      </c>
      <c r="G13" s="8">
        <v>208208</v>
      </c>
      <c r="H13" s="8">
        <v>2907137</v>
      </c>
      <c r="I13" s="8">
        <v>2905843</v>
      </c>
      <c r="J13" s="8">
        <v>6021188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6021188</v>
      </c>
      <c r="X13" s="8">
        <v>4244620</v>
      </c>
      <c r="Y13" s="8">
        <v>1776568</v>
      </c>
      <c r="Z13" s="2">
        <v>41.85</v>
      </c>
      <c r="AA13" s="6">
        <v>24856018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2747560</v>
      </c>
      <c r="F14" s="8">
        <v>2747560</v>
      </c>
      <c r="G14" s="8">
        <v>285082</v>
      </c>
      <c r="H14" s="8">
        <v>480323</v>
      </c>
      <c r="I14" s="8">
        <v>477243</v>
      </c>
      <c r="J14" s="8">
        <v>1242648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1242648</v>
      </c>
      <c r="X14" s="8">
        <v>687559</v>
      </c>
      <c r="Y14" s="8">
        <v>555089</v>
      </c>
      <c r="Z14" s="2">
        <v>80.73</v>
      </c>
      <c r="AA14" s="6">
        <v>2747560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22455280</v>
      </c>
      <c r="F16" s="8">
        <v>22455280</v>
      </c>
      <c r="G16" s="8">
        <v>1576663</v>
      </c>
      <c r="H16" s="8">
        <v>1451787</v>
      </c>
      <c r="I16" s="8">
        <v>1787677</v>
      </c>
      <c r="J16" s="8">
        <v>4816127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4816127</v>
      </c>
      <c r="X16" s="8">
        <v>4944080</v>
      </c>
      <c r="Y16" s="8">
        <v>-127953</v>
      </c>
      <c r="Z16" s="2">
        <v>-2.59</v>
      </c>
      <c r="AA16" s="6">
        <v>22455280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6104893</v>
      </c>
      <c r="F17" s="8">
        <v>6104893</v>
      </c>
      <c r="G17" s="8">
        <v>651589</v>
      </c>
      <c r="H17" s="8">
        <v>429206</v>
      </c>
      <c r="I17" s="8">
        <v>701113</v>
      </c>
      <c r="J17" s="8">
        <v>1781908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1781908</v>
      </c>
      <c r="X17" s="8">
        <v>1230280</v>
      </c>
      <c r="Y17" s="8">
        <v>551628</v>
      </c>
      <c r="Z17" s="2">
        <v>44.84</v>
      </c>
      <c r="AA17" s="6">
        <v>6104893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1550000</v>
      </c>
      <c r="F18" s="8">
        <v>1550000</v>
      </c>
      <c r="G18" s="8">
        <v>174811</v>
      </c>
      <c r="H18" s="8">
        <v>93544</v>
      </c>
      <c r="I18" s="8">
        <v>217741</v>
      </c>
      <c r="J18" s="8">
        <v>486096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486096</v>
      </c>
      <c r="X18" s="8">
        <v>411866</v>
      </c>
      <c r="Y18" s="8">
        <v>74230</v>
      </c>
      <c r="Z18" s="2">
        <v>18.02</v>
      </c>
      <c r="AA18" s="6">
        <v>1550000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92112230</v>
      </c>
      <c r="F19" s="8">
        <v>92112230</v>
      </c>
      <c r="G19" s="8">
        <v>28609751</v>
      </c>
      <c r="H19" s="8">
        <v>1353859</v>
      </c>
      <c r="I19" s="8">
        <v>618000</v>
      </c>
      <c r="J19" s="8">
        <v>30581610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30581610</v>
      </c>
      <c r="X19" s="8">
        <v>19837111</v>
      </c>
      <c r="Y19" s="8">
        <v>10744499</v>
      </c>
      <c r="Z19" s="2">
        <v>54.16</v>
      </c>
      <c r="AA19" s="6">
        <v>92112230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24395150</v>
      </c>
      <c r="F20" s="30">
        <v>24395150</v>
      </c>
      <c r="G20" s="30">
        <v>1819389</v>
      </c>
      <c r="H20" s="30">
        <v>1103012</v>
      </c>
      <c r="I20" s="30">
        <v>1668001</v>
      </c>
      <c r="J20" s="30">
        <v>4590402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4590402</v>
      </c>
      <c r="X20" s="30">
        <v>-1207811</v>
      </c>
      <c r="Y20" s="30">
        <v>5798213</v>
      </c>
      <c r="Z20" s="31">
        <v>-480.06</v>
      </c>
      <c r="AA20" s="32">
        <v>24395150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1056997841</v>
      </c>
      <c r="F22" s="39">
        <f t="shared" si="0"/>
        <v>1056997841</v>
      </c>
      <c r="G22" s="39">
        <f t="shared" si="0"/>
        <v>410356077</v>
      </c>
      <c r="H22" s="39">
        <f t="shared" si="0"/>
        <v>40602536</v>
      </c>
      <c r="I22" s="39">
        <f t="shared" si="0"/>
        <v>58701994</v>
      </c>
      <c r="J22" s="39">
        <f t="shared" si="0"/>
        <v>509660607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509660607</v>
      </c>
      <c r="X22" s="39">
        <f t="shared" si="0"/>
        <v>509470034</v>
      </c>
      <c r="Y22" s="39">
        <f t="shared" si="0"/>
        <v>190573</v>
      </c>
      <c r="Z22" s="40">
        <f>+IF(X22&lt;&gt;0,+(Y22/X22)*100,0)</f>
        <v>0.03740612544053965</v>
      </c>
      <c r="AA22" s="37">
        <f>SUM(AA5:AA21)</f>
        <v>1056997841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324832045</v>
      </c>
      <c r="F25" s="8">
        <v>324832045</v>
      </c>
      <c r="G25" s="8">
        <v>25307072</v>
      </c>
      <c r="H25" s="8">
        <v>18516493</v>
      </c>
      <c r="I25" s="8">
        <v>25635564</v>
      </c>
      <c r="J25" s="8">
        <v>69459129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69459129</v>
      </c>
      <c r="X25" s="8">
        <v>78574536</v>
      </c>
      <c r="Y25" s="8">
        <v>-9115407</v>
      </c>
      <c r="Z25" s="2">
        <v>-11.6</v>
      </c>
      <c r="AA25" s="6">
        <v>324832045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14870787</v>
      </c>
      <c r="F26" s="8">
        <v>14870787</v>
      </c>
      <c r="G26" s="8">
        <v>1095876</v>
      </c>
      <c r="H26" s="8">
        <v>1057559</v>
      </c>
      <c r="I26" s="8">
        <v>1105752</v>
      </c>
      <c r="J26" s="8">
        <v>3259187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3259187</v>
      </c>
      <c r="X26" s="8">
        <v>3542868</v>
      </c>
      <c r="Y26" s="8">
        <v>-283681</v>
      </c>
      <c r="Z26" s="2">
        <v>-8.01</v>
      </c>
      <c r="AA26" s="6">
        <v>14870787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14707360</v>
      </c>
      <c r="F27" s="8">
        <v>14707360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14707360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146163320</v>
      </c>
      <c r="F28" s="8">
        <v>146163320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146163320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23270726</v>
      </c>
      <c r="F29" s="8">
        <v>23270726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1883904</v>
      </c>
      <c r="Y29" s="8">
        <v>-1883904</v>
      </c>
      <c r="Z29" s="2">
        <v>-100</v>
      </c>
      <c r="AA29" s="6">
        <v>23270726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294007940</v>
      </c>
      <c r="F30" s="8">
        <v>294007940</v>
      </c>
      <c r="G30" s="8">
        <v>0</v>
      </c>
      <c r="H30" s="8">
        <v>34904322</v>
      </c>
      <c r="I30" s="8">
        <v>35037030</v>
      </c>
      <c r="J30" s="8">
        <v>69941352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69941352</v>
      </c>
      <c r="X30" s="8">
        <v>72806327</v>
      </c>
      <c r="Y30" s="8">
        <v>-2864975</v>
      </c>
      <c r="Z30" s="2">
        <v>-3.94</v>
      </c>
      <c r="AA30" s="6">
        <v>294007940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14251295</v>
      </c>
      <c r="F32" s="8">
        <v>14251295</v>
      </c>
      <c r="G32" s="8">
        <v>429866</v>
      </c>
      <c r="H32" s="8">
        <v>435901</v>
      </c>
      <c r="I32" s="8">
        <v>563546</v>
      </c>
      <c r="J32" s="8">
        <v>1429313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1429313</v>
      </c>
      <c r="X32" s="8">
        <v>3182098</v>
      </c>
      <c r="Y32" s="8">
        <v>-1752785</v>
      </c>
      <c r="Z32" s="2">
        <v>-55.08</v>
      </c>
      <c r="AA32" s="6">
        <v>14251295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6778550</v>
      </c>
      <c r="F33" s="8">
        <v>6778550</v>
      </c>
      <c r="G33" s="8">
        <v>18488</v>
      </c>
      <c r="H33" s="8">
        <v>71997</v>
      </c>
      <c r="I33" s="8">
        <v>80530</v>
      </c>
      <c r="J33" s="8">
        <v>171015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171015</v>
      </c>
      <c r="X33" s="8">
        <v>950987</v>
      </c>
      <c r="Y33" s="8">
        <v>-779972</v>
      </c>
      <c r="Z33" s="2">
        <v>-82.02</v>
      </c>
      <c r="AA33" s="6">
        <v>6778550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282329705</v>
      </c>
      <c r="F34" s="8">
        <v>282329705</v>
      </c>
      <c r="G34" s="8">
        <v>4944157</v>
      </c>
      <c r="H34" s="8">
        <v>12388004</v>
      </c>
      <c r="I34" s="8">
        <v>15101583</v>
      </c>
      <c r="J34" s="8">
        <v>32433744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32433744</v>
      </c>
      <c r="X34" s="8">
        <v>50134097</v>
      </c>
      <c r="Y34" s="8">
        <v>-17700353</v>
      </c>
      <c r="Z34" s="2">
        <v>-35.31</v>
      </c>
      <c r="AA34" s="6">
        <v>282329705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1121211728</v>
      </c>
      <c r="F36" s="39">
        <f t="shared" si="1"/>
        <v>1121211728</v>
      </c>
      <c r="G36" s="39">
        <f t="shared" si="1"/>
        <v>31795459</v>
      </c>
      <c r="H36" s="39">
        <f t="shared" si="1"/>
        <v>67374276</v>
      </c>
      <c r="I36" s="39">
        <f t="shared" si="1"/>
        <v>77524005</v>
      </c>
      <c r="J36" s="39">
        <f t="shared" si="1"/>
        <v>176693740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176693740</v>
      </c>
      <c r="X36" s="39">
        <f t="shared" si="1"/>
        <v>211074817</v>
      </c>
      <c r="Y36" s="39">
        <f t="shared" si="1"/>
        <v>-34381077</v>
      </c>
      <c r="Z36" s="40">
        <f>+IF(X36&lt;&gt;0,+(Y36/X36)*100,0)</f>
        <v>-16.28857363879652</v>
      </c>
      <c r="AA36" s="37">
        <f>SUM(AA25:AA35)</f>
        <v>1121211728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-64213887</v>
      </c>
      <c r="F38" s="52">
        <f t="shared" si="2"/>
        <v>-64213887</v>
      </c>
      <c r="G38" s="52">
        <f t="shared" si="2"/>
        <v>378560618</v>
      </c>
      <c r="H38" s="52">
        <f t="shared" si="2"/>
        <v>-26771740</v>
      </c>
      <c r="I38" s="52">
        <f t="shared" si="2"/>
        <v>-18822011</v>
      </c>
      <c r="J38" s="52">
        <f t="shared" si="2"/>
        <v>332966867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332966867</v>
      </c>
      <c r="X38" s="52">
        <f>IF(F22=F36,0,X22-X36)</f>
        <v>298395217</v>
      </c>
      <c r="Y38" s="52">
        <f t="shared" si="2"/>
        <v>34571650</v>
      </c>
      <c r="Z38" s="53">
        <f>+IF(X38&lt;&gt;0,+(Y38/X38)*100,0)</f>
        <v>11.585859300150913</v>
      </c>
      <c r="AA38" s="50">
        <f>+AA22-AA36</f>
        <v>-64213887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73993987</v>
      </c>
      <c r="F39" s="8">
        <v>78927527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5396412</v>
      </c>
      <c r="Y39" s="8">
        <v>-5396412</v>
      </c>
      <c r="Z39" s="2">
        <v>-100</v>
      </c>
      <c r="AA39" s="6">
        <v>78927527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9780100</v>
      </c>
      <c r="F42" s="61">
        <f t="shared" si="3"/>
        <v>14713640</v>
      </c>
      <c r="G42" s="61">
        <f t="shared" si="3"/>
        <v>378560618</v>
      </c>
      <c r="H42" s="61">
        <f t="shared" si="3"/>
        <v>-26771740</v>
      </c>
      <c r="I42" s="61">
        <f t="shared" si="3"/>
        <v>-18822011</v>
      </c>
      <c r="J42" s="61">
        <f t="shared" si="3"/>
        <v>332966867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332966867</v>
      </c>
      <c r="X42" s="61">
        <f t="shared" si="3"/>
        <v>303791629</v>
      </c>
      <c r="Y42" s="61">
        <f t="shared" si="3"/>
        <v>29175238</v>
      </c>
      <c r="Z42" s="62">
        <f>+IF(X42&lt;&gt;0,+(Y42/X42)*100,0)</f>
        <v>9.603700436393526</v>
      </c>
      <c r="AA42" s="59">
        <f>SUM(AA38:AA41)</f>
        <v>14713640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9780100</v>
      </c>
      <c r="F44" s="69">
        <f t="shared" si="4"/>
        <v>14713640</v>
      </c>
      <c r="G44" s="69">
        <f t="shared" si="4"/>
        <v>378560618</v>
      </c>
      <c r="H44" s="69">
        <f t="shared" si="4"/>
        <v>-26771740</v>
      </c>
      <c r="I44" s="69">
        <f t="shared" si="4"/>
        <v>-18822011</v>
      </c>
      <c r="J44" s="69">
        <f t="shared" si="4"/>
        <v>332966867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332966867</v>
      </c>
      <c r="X44" s="69">
        <f t="shared" si="4"/>
        <v>303791629</v>
      </c>
      <c r="Y44" s="69">
        <f t="shared" si="4"/>
        <v>29175238</v>
      </c>
      <c r="Z44" s="70">
        <f>+IF(X44&lt;&gt;0,+(Y44/X44)*100,0)</f>
        <v>9.603700436393526</v>
      </c>
      <c r="AA44" s="67">
        <f>+AA42-AA43</f>
        <v>14713640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9780100</v>
      </c>
      <c r="F46" s="61">
        <f t="shared" si="5"/>
        <v>14713640</v>
      </c>
      <c r="G46" s="61">
        <f t="shared" si="5"/>
        <v>378560618</v>
      </c>
      <c r="H46" s="61">
        <f t="shared" si="5"/>
        <v>-26771740</v>
      </c>
      <c r="I46" s="61">
        <f t="shared" si="5"/>
        <v>-18822011</v>
      </c>
      <c r="J46" s="61">
        <f t="shared" si="5"/>
        <v>332966867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332966867</v>
      </c>
      <c r="X46" s="61">
        <f t="shared" si="5"/>
        <v>303791629</v>
      </c>
      <c r="Y46" s="61">
        <f t="shared" si="5"/>
        <v>29175238</v>
      </c>
      <c r="Z46" s="62">
        <f>+IF(X46&lt;&gt;0,+(Y46/X46)*100,0)</f>
        <v>9.603700436393526</v>
      </c>
      <c r="AA46" s="59">
        <f>SUM(AA44:AA45)</f>
        <v>14713640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9780100</v>
      </c>
      <c r="F48" s="77">
        <f t="shared" si="6"/>
        <v>14713640</v>
      </c>
      <c r="G48" s="77">
        <f t="shared" si="6"/>
        <v>378560618</v>
      </c>
      <c r="H48" s="78">
        <f t="shared" si="6"/>
        <v>-26771740</v>
      </c>
      <c r="I48" s="78">
        <f t="shared" si="6"/>
        <v>-18822011</v>
      </c>
      <c r="J48" s="78">
        <f t="shared" si="6"/>
        <v>332966867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332966867</v>
      </c>
      <c r="X48" s="78">
        <f t="shared" si="6"/>
        <v>303791629</v>
      </c>
      <c r="Y48" s="78">
        <f t="shared" si="6"/>
        <v>29175238</v>
      </c>
      <c r="Z48" s="79">
        <f>+IF(X48&lt;&gt;0,+(Y48/X48)*100,0)</f>
        <v>9.603700436393526</v>
      </c>
      <c r="AA48" s="80">
        <f>SUM(AA46:AA47)</f>
        <v>14713640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87824825</v>
      </c>
      <c r="D5" s="6">
        <v>0</v>
      </c>
      <c r="E5" s="7">
        <v>92943520</v>
      </c>
      <c r="F5" s="8">
        <v>92943520</v>
      </c>
      <c r="G5" s="8">
        <v>6822324</v>
      </c>
      <c r="H5" s="8">
        <v>8688366</v>
      </c>
      <c r="I5" s="8">
        <v>7838329</v>
      </c>
      <c r="J5" s="8">
        <v>23349019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23349019</v>
      </c>
      <c r="X5" s="8">
        <v>23379714</v>
      </c>
      <c r="Y5" s="8">
        <v>-30695</v>
      </c>
      <c r="Z5" s="2">
        <v>-0.13</v>
      </c>
      <c r="AA5" s="6">
        <v>92943520</v>
      </c>
    </row>
    <row r="6" spans="1:27" ht="13.5">
      <c r="A6" s="27" t="s">
        <v>33</v>
      </c>
      <c r="B6" s="28"/>
      <c r="C6" s="6">
        <v>779100</v>
      </c>
      <c r="D6" s="6">
        <v>0</v>
      </c>
      <c r="E6" s="7">
        <v>787603</v>
      </c>
      <c r="F6" s="8">
        <v>787603</v>
      </c>
      <c r="G6" s="8">
        <v>55817</v>
      </c>
      <c r="H6" s="8">
        <v>53887</v>
      </c>
      <c r="I6" s="8">
        <v>58836</v>
      </c>
      <c r="J6" s="8">
        <v>168540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168540</v>
      </c>
      <c r="X6" s="8">
        <v>179501</v>
      </c>
      <c r="Y6" s="8">
        <v>-10961</v>
      </c>
      <c r="Z6" s="2">
        <v>-6.11</v>
      </c>
      <c r="AA6" s="6">
        <v>787603</v>
      </c>
    </row>
    <row r="7" spans="1:27" ht="13.5">
      <c r="A7" s="29" t="s">
        <v>34</v>
      </c>
      <c r="B7" s="28"/>
      <c r="C7" s="6">
        <v>298774724</v>
      </c>
      <c r="D7" s="6">
        <v>0</v>
      </c>
      <c r="E7" s="7">
        <v>321696418</v>
      </c>
      <c r="F7" s="8">
        <v>321696418</v>
      </c>
      <c r="G7" s="8">
        <v>6708162</v>
      </c>
      <c r="H7" s="8">
        <v>28305710</v>
      </c>
      <c r="I7" s="8">
        <v>27892255</v>
      </c>
      <c r="J7" s="8">
        <v>62906127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62906127</v>
      </c>
      <c r="X7" s="8">
        <v>83473884</v>
      </c>
      <c r="Y7" s="8">
        <v>-20567757</v>
      </c>
      <c r="Z7" s="2">
        <v>-24.64</v>
      </c>
      <c r="AA7" s="6">
        <v>321696418</v>
      </c>
    </row>
    <row r="8" spans="1:27" ht="13.5">
      <c r="A8" s="29" t="s">
        <v>35</v>
      </c>
      <c r="B8" s="28"/>
      <c r="C8" s="6">
        <v>49363268</v>
      </c>
      <c r="D8" s="6">
        <v>0</v>
      </c>
      <c r="E8" s="7">
        <v>48109531</v>
      </c>
      <c r="F8" s="8">
        <v>48109531</v>
      </c>
      <c r="G8" s="8">
        <v>-307519</v>
      </c>
      <c r="H8" s="8">
        <v>3673624</v>
      </c>
      <c r="I8" s="8">
        <v>3210487</v>
      </c>
      <c r="J8" s="8">
        <v>6576592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6576592</v>
      </c>
      <c r="X8" s="8">
        <v>8820599</v>
      </c>
      <c r="Y8" s="8">
        <v>-2244007</v>
      </c>
      <c r="Z8" s="2">
        <v>-25.44</v>
      </c>
      <c r="AA8" s="6">
        <v>48109531</v>
      </c>
    </row>
    <row r="9" spans="1:27" ht="13.5">
      <c r="A9" s="29" t="s">
        <v>36</v>
      </c>
      <c r="B9" s="28"/>
      <c r="C9" s="6">
        <v>49627511</v>
      </c>
      <c r="D9" s="6">
        <v>0</v>
      </c>
      <c r="E9" s="7">
        <v>51980301</v>
      </c>
      <c r="F9" s="8">
        <v>51980301</v>
      </c>
      <c r="G9" s="8">
        <v>4992107</v>
      </c>
      <c r="H9" s="8">
        <v>3486189</v>
      </c>
      <c r="I9" s="8">
        <v>4351796</v>
      </c>
      <c r="J9" s="8">
        <v>12830092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12830092</v>
      </c>
      <c r="X9" s="8">
        <v>12468012</v>
      </c>
      <c r="Y9" s="8">
        <v>362080</v>
      </c>
      <c r="Z9" s="2">
        <v>2.9</v>
      </c>
      <c r="AA9" s="6">
        <v>51980301</v>
      </c>
    </row>
    <row r="10" spans="1:27" ht="13.5">
      <c r="A10" s="29" t="s">
        <v>37</v>
      </c>
      <c r="B10" s="28"/>
      <c r="C10" s="6">
        <v>29160803</v>
      </c>
      <c r="D10" s="6">
        <v>0</v>
      </c>
      <c r="E10" s="7">
        <v>29755480</v>
      </c>
      <c r="F10" s="30">
        <v>29755480</v>
      </c>
      <c r="G10" s="30">
        <v>2750886</v>
      </c>
      <c r="H10" s="30">
        <v>2432928</v>
      </c>
      <c r="I10" s="30">
        <v>2541270</v>
      </c>
      <c r="J10" s="30">
        <v>7725084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7725084</v>
      </c>
      <c r="X10" s="30">
        <v>6580920</v>
      </c>
      <c r="Y10" s="30">
        <v>1144164</v>
      </c>
      <c r="Z10" s="31">
        <v>17.39</v>
      </c>
      <c r="AA10" s="32">
        <v>29755480</v>
      </c>
    </row>
    <row r="11" spans="1:27" ht="13.5">
      <c r="A11" s="29" t="s">
        <v>38</v>
      </c>
      <c r="B11" s="33"/>
      <c r="C11" s="6">
        <v>-23157193</v>
      </c>
      <c r="D11" s="6">
        <v>0</v>
      </c>
      <c r="E11" s="7">
        <v>-22857140</v>
      </c>
      <c r="F11" s="8">
        <v>-22857140</v>
      </c>
      <c r="G11" s="8">
        <v>-1959277</v>
      </c>
      <c r="H11" s="8">
        <v>-2207765</v>
      </c>
      <c r="I11" s="8">
        <v>-1914031</v>
      </c>
      <c r="J11" s="8">
        <v>-6081073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-6081073</v>
      </c>
      <c r="X11" s="8">
        <v>-5715694</v>
      </c>
      <c r="Y11" s="8">
        <v>-365379</v>
      </c>
      <c r="Z11" s="2">
        <v>6.39</v>
      </c>
      <c r="AA11" s="6">
        <v>-22857140</v>
      </c>
    </row>
    <row r="12" spans="1:27" ht="13.5">
      <c r="A12" s="29" t="s">
        <v>39</v>
      </c>
      <c r="B12" s="33"/>
      <c r="C12" s="6">
        <v>11540285</v>
      </c>
      <c r="D12" s="6">
        <v>0</v>
      </c>
      <c r="E12" s="7">
        <v>13116080</v>
      </c>
      <c r="F12" s="8">
        <v>13116080</v>
      </c>
      <c r="G12" s="8">
        <v>1054601</v>
      </c>
      <c r="H12" s="8">
        <v>1075304</v>
      </c>
      <c r="I12" s="8">
        <v>1073350</v>
      </c>
      <c r="J12" s="8">
        <v>3203255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3203255</v>
      </c>
      <c r="X12" s="8">
        <v>3235988</v>
      </c>
      <c r="Y12" s="8">
        <v>-32733</v>
      </c>
      <c r="Z12" s="2">
        <v>-1.01</v>
      </c>
      <c r="AA12" s="6">
        <v>13116080</v>
      </c>
    </row>
    <row r="13" spans="1:27" ht="13.5">
      <c r="A13" s="27" t="s">
        <v>40</v>
      </c>
      <c r="B13" s="33"/>
      <c r="C13" s="6">
        <v>9427895</v>
      </c>
      <c r="D13" s="6">
        <v>0</v>
      </c>
      <c r="E13" s="7">
        <v>7200000</v>
      </c>
      <c r="F13" s="8">
        <v>7200000</v>
      </c>
      <c r="G13" s="8">
        <v>850126</v>
      </c>
      <c r="H13" s="8">
        <v>991557</v>
      </c>
      <c r="I13" s="8">
        <v>891755</v>
      </c>
      <c r="J13" s="8">
        <v>2733438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2733438</v>
      </c>
      <c r="X13" s="8">
        <v>1970496</v>
      </c>
      <c r="Y13" s="8">
        <v>762942</v>
      </c>
      <c r="Z13" s="2">
        <v>38.72</v>
      </c>
      <c r="AA13" s="6">
        <v>7200000</v>
      </c>
    </row>
    <row r="14" spans="1:27" ht="13.5">
      <c r="A14" s="27" t="s">
        <v>41</v>
      </c>
      <c r="B14" s="33"/>
      <c r="C14" s="6">
        <v>2736579</v>
      </c>
      <c r="D14" s="6">
        <v>0</v>
      </c>
      <c r="E14" s="7">
        <v>2521760</v>
      </c>
      <c r="F14" s="8">
        <v>2521760</v>
      </c>
      <c r="G14" s="8">
        <v>181064</v>
      </c>
      <c r="H14" s="8">
        <v>178768</v>
      </c>
      <c r="I14" s="8">
        <v>227538</v>
      </c>
      <c r="J14" s="8">
        <v>587370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587370</v>
      </c>
      <c r="X14" s="8">
        <v>633730</v>
      </c>
      <c r="Y14" s="8">
        <v>-46360</v>
      </c>
      <c r="Z14" s="2">
        <v>-7.32</v>
      </c>
      <c r="AA14" s="6">
        <v>2521760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52035142</v>
      </c>
      <c r="D16" s="6">
        <v>0</v>
      </c>
      <c r="E16" s="7">
        <v>16312930</v>
      </c>
      <c r="F16" s="8">
        <v>16312930</v>
      </c>
      <c r="G16" s="8">
        <v>988358</v>
      </c>
      <c r="H16" s="8">
        <v>1284425</v>
      </c>
      <c r="I16" s="8">
        <v>964503</v>
      </c>
      <c r="J16" s="8">
        <v>3237286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3237286</v>
      </c>
      <c r="X16" s="8">
        <v>2733118</v>
      </c>
      <c r="Y16" s="8">
        <v>504168</v>
      </c>
      <c r="Z16" s="2">
        <v>18.45</v>
      </c>
      <c r="AA16" s="6">
        <v>16312930</v>
      </c>
    </row>
    <row r="17" spans="1:27" ht="13.5">
      <c r="A17" s="27" t="s">
        <v>44</v>
      </c>
      <c r="B17" s="33"/>
      <c r="C17" s="6">
        <v>2759893</v>
      </c>
      <c r="D17" s="6">
        <v>0</v>
      </c>
      <c r="E17" s="7">
        <v>3451790</v>
      </c>
      <c r="F17" s="8">
        <v>3451790</v>
      </c>
      <c r="G17" s="8">
        <v>241063</v>
      </c>
      <c r="H17" s="8">
        <v>258750</v>
      </c>
      <c r="I17" s="8">
        <v>239388</v>
      </c>
      <c r="J17" s="8">
        <v>739201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739201</v>
      </c>
      <c r="X17" s="8">
        <v>786779</v>
      </c>
      <c r="Y17" s="8">
        <v>-47578</v>
      </c>
      <c r="Z17" s="2">
        <v>-6.05</v>
      </c>
      <c r="AA17" s="6">
        <v>3451790</v>
      </c>
    </row>
    <row r="18" spans="1:27" ht="13.5">
      <c r="A18" s="29" t="s">
        <v>45</v>
      </c>
      <c r="B18" s="28"/>
      <c r="C18" s="6">
        <v>5225101</v>
      </c>
      <c r="D18" s="6">
        <v>0</v>
      </c>
      <c r="E18" s="7">
        <v>5300000</v>
      </c>
      <c r="F18" s="8">
        <v>5300000</v>
      </c>
      <c r="G18" s="8">
        <v>0</v>
      </c>
      <c r="H18" s="8">
        <v>537794</v>
      </c>
      <c r="I18" s="8">
        <v>486889</v>
      </c>
      <c r="J18" s="8">
        <v>1024683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1024683</v>
      </c>
      <c r="X18" s="8">
        <v>983415</v>
      </c>
      <c r="Y18" s="8">
        <v>41268</v>
      </c>
      <c r="Z18" s="2">
        <v>4.2</v>
      </c>
      <c r="AA18" s="6">
        <v>5300000</v>
      </c>
    </row>
    <row r="19" spans="1:27" ht="13.5">
      <c r="A19" s="27" t="s">
        <v>46</v>
      </c>
      <c r="B19" s="33"/>
      <c r="C19" s="6">
        <v>117722200</v>
      </c>
      <c r="D19" s="6">
        <v>0</v>
      </c>
      <c r="E19" s="7">
        <v>127075569</v>
      </c>
      <c r="F19" s="8">
        <v>127075569</v>
      </c>
      <c r="G19" s="8">
        <v>30833000</v>
      </c>
      <c r="H19" s="8">
        <v>5980405</v>
      </c>
      <c r="I19" s="8">
        <v>929294</v>
      </c>
      <c r="J19" s="8">
        <v>37742699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37742699</v>
      </c>
      <c r="X19" s="8">
        <v>45605521</v>
      </c>
      <c r="Y19" s="8">
        <v>-7862822</v>
      </c>
      <c r="Z19" s="2">
        <v>-17.24</v>
      </c>
      <c r="AA19" s="6">
        <v>127075569</v>
      </c>
    </row>
    <row r="20" spans="1:27" ht="13.5">
      <c r="A20" s="27" t="s">
        <v>47</v>
      </c>
      <c r="B20" s="33"/>
      <c r="C20" s="6">
        <v>30493904</v>
      </c>
      <c r="D20" s="6">
        <v>0</v>
      </c>
      <c r="E20" s="7">
        <v>7499895</v>
      </c>
      <c r="F20" s="30">
        <v>7499895</v>
      </c>
      <c r="G20" s="30">
        <v>152318</v>
      </c>
      <c r="H20" s="30">
        <v>253570</v>
      </c>
      <c r="I20" s="30">
        <v>20676</v>
      </c>
      <c r="J20" s="30">
        <v>426564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426564</v>
      </c>
      <c r="X20" s="30">
        <v>1296816</v>
      </c>
      <c r="Y20" s="30">
        <v>-870252</v>
      </c>
      <c r="Z20" s="31">
        <v>-67.11</v>
      </c>
      <c r="AA20" s="32">
        <v>7499895</v>
      </c>
    </row>
    <row r="21" spans="1:27" ht="13.5">
      <c r="A21" s="27" t="s">
        <v>48</v>
      </c>
      <c r="B21" s="33"/>
      <c r="C21" s="6">
        <v>1269323</v>
      </c>
      <c r="D21" s="6">
        <v>0</v>
      </c>
      <c r="E21" s="7">
        <v>489595</v>
      </c>
      <c r="F21" s="8">
        <v>489594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-47</v>
      </c>
      <c r="Y21" s="8">
        <v>47</v>
      </c>
      <c r="Z21" s="2">
        <v>-100</v>
      </c>
      <c r="AA21" s="6">
        <v>489594</v>
      </c>
    </row>
    <row r="22" spans="1:27" ht="24.75" customHeight="1">
      <c r="A22" s="35" t="s">
        <v>49</v>
      </c>
      <c r="B22" s="36"/>
      <c r="C22" s="37">
        <f aca="true" t="shared" si="0" ref="C22:Y22">SUM(C5:C21)</f>
        <v>725583360</v>
      </c>
      <c r="D22" s="37">
        <f>SUM(D5:D21)</f>
        <v>0</v>
      </c>
      <c r="E22" s="38">
        <f t="shared" si="0"/>
        <v>705383332</v>
      </c>
      <c r="F22" s="39">
        <f t="shared" si="0"/>
        <v>705383331</v>
      </c>
      <c r="G22" s="39">
        <f t="shared" si="0"/>
        <v>53363030</v>
      </c>
      <c r="H22" s="39">
        <f t="shared" si="0"/>
        <v>54993512</v>
      </c>
      <c r="I22" s="39">
        <f t="shared" si="0"/>
        <v>48812335</v>
      </c>
      <c r="J22" s="39">
        <f t="shared" si="0"/>
        <v>157168877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157168877</v>
      </c>
      <c r="X22" s="39">
        <f t="shared" si="0"/>
        <v>186432752</v>
      </c>
      <c r="Y22" s="39">
        <f t="shared" si="0"/>
        <v>-29263875</v>
      </c>
      <c r="Z22" s="40">
        <f>+IF(X22&lt;&gt;0,+(Y22/X22)*100,0)</f>
        <v>-15.696745709144496</v>
      </c>
      <c r="AA22" s="37">
        <f>SUM(AA5:AA21)</f>
        <v>705383331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198841513</v>
      </c>
      <c r="D25" s="6">
        <v>0</v>
      </c>
      <c r="E25" s="7">
        <v>234580613</v>
      </c>
      <c r="F25" s="8">
        <v>234835613</v>
      </c>
      <c r="G25" s="8">
        <v>14757768</v>
      </c>
      <c r="H25" s="8">
        <v>17078831</v>
      </c>
      <c r="I25" s="8">
        <v>17101024</v>
      </c>
      <c r="J25" s="8">
        <v>48937623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48937623</v>
      </c>
      <c r="X25" s="8">
        <v>56473819</v>
      </c>
      <c r="Y25" s="8">
        <v>-7536196</v>
      </c>
      <c r="Z25" s="2">
        <v>-13.34</v>
      </c>
      <c r="AA25" s="6">
        <v>234835613</v>
      </c>
    </row>
    <row r="26" spans="1:27" ht="13.5">
      <c r="A26" s="29" t="s">
        <v>52</v>
      </c>
      <c r="B26" s="28"/>
      <c r="C26" s="6">
        <v>13693297</v>
      </c>
      <c r="D26" s="6">
        <v>0</v>
      </c>
      <c r="E26" s="7">
        <v>14521570</v>
      </c>
      <c r="F26" s="8">
        <v>14521570</v>
      </c>
      <c r="G26" s="8">
        <v>1141291</v>
      </c>
      <c r="H26" s="8">
        <v>1142232</v>
      </c>
      <c r="I26" s="8">
        <v>1142232</v>
      </c>
      <c r="J26" s="8">
        <v>3425755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3425755</v>
      </c>
      <c r="X26" s="8">
        <v>3430580</v>
      </c>
      <c r="Y26" s="8">
        <v>-4825</v>
      </c>
      <c r="Z26" s="2">
        <v>-0.14</v>
      </c>
      <c r="AA26" s="6">
        <v>14521570</v>
      </c>
    </row>
    <row r="27" spans="1:27" ht="13.5">
      <c r="A27" s="29" t="s">
        <v>53</v>
      </c>
      <c r="B27" s="28"/>
      <c r="C27" s="6">
        <v>50601159</v>
      </c>
      <c r="D27" s="6">
        <v>0</v>
      </c>
      <c r="E27" s="7">
        <v>16013272</v>
      </c>
      <c r="F27" s="8">
        <v>16013272</v>
      </c>
      <c r="G27" s="8">
        <v>1334440</v>
      </c>
      <c r="H27" s="8">
        <v>1334440</v>
      </c>
      <c r="I27" s="8">
        <v>1334440</v>
      </c>
      <c r="J27" s="8">
        <v>4003320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4003320</v>
      </c>
      <c r="X27" s="8">
        <v>291990</v>
      </c>
      <c r="Y27" s="8">
        <v>3711330</v>
      </c>
      <c r="Z27" s="2">
        <v>1271.05</v>
      </c>
      <c r="AA27" s="6">
        <v>16013272</v>
      </c>
    </row>
    <row r="28" spans="1:27" ht="13.5">
      <c r="A28" s="29" t="s">
        <v>54</v>
      </c>
      <c r="B28" s="28"/>
      <c r="C28" s="6">
        <v>68744995</v>
      </c>
      <c r="D28" s="6">
        <v>0</v>
      </c>
      <c r="E28" s="7">
        <v>69304386</v>
      </c>
      <c r="F28" s="8">
        <v>69304444</v>
      </c>
      <c r="G28" s="8">
        <v>0</v>
      </c>
      <c r="H28" s="8">
        <v>0</v>
      </c>
      <c r="I28" s="8">
        <v>17647173</v>
      </c>
      <c r="J28" s="8">
        <v>17647173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17647173</v>
      </c>
      <c r="X28" s="8">
        <v>17064792</v>
      </c>
      <c r="Y28" s="8">
        <v>582381</v>
      </c>
      <c r="Z28" s="2">
        <v>3.41</v>
      </c>
      <c r="AA28" s="6">
        <v>69304444</v>
      </c>
    </row>
    <row r="29" spans="1:27" ht="13.5">
      <c r="A29" s="29" t="s">
        <v>55</v>
      </c>
      <c r="B29" s="28"/>
      <c r="C29" s="6">
        <v>28637978</v>
      </c>
      <c r="D29" s="6">
        <v>0</v>
      </c>
      <c r="E29" s="7">
        <v>25867272</v>
      </c>
      <c r="F29" s="8">
        <v>25867287</v>
      </c>
      <c r="G29" s="8">
        <v>31260</v>
      </c>
      <c r="H29" s="8">
        <v>4543659</v>
      </c>
      <c r="I29" s="8">
        <v>2282788</v>
      </c>
      <c r="J29" s="8">
        <v>6857707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6857707</v>
      </c>
      <c r="X29" s="8">
        <v>7662678</v>
      </c>
      <c r="Y29" s="8">
        <v>-804971</v>
      </c>
      <c r="Z29" s="2">
        <v>-10.51</v>
      </c>
      <c r="AA29" s="6">
        <v>25867287</v>
      </c>
    </row>
    <row r="30" spans="1:27" ht="13.5">
      <c r="A30" s="29" t="s">
        <v>56</v>
      </c>
      <c r="B30" s="28"/>
      <c r="C30" s="6">
        <v>207240966</v>
      </c>
      <c r="D30" s="6">
        <v>0</v>
      </c>
      <c r="E30" s="7">
        <v>226802340</v>
      </c>
      <c r="F30" s="8">
        <v>226802340</v>
      </c>
      <c r="G30" s="8">
        <v>12779</v>
      </c>
      <c r="H30" s="8">
        <v>28367819</v>
      </c>
      <c r="I30" s="8">
        <v>26557434</v>
      </c>
      <c r="J30" s="8">
        <v>54938032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54938032</v>
      </c>
      <c r="X30" s="8">
        <v>58506705</v>
      </c>
      <c r="Y30" s="8">
        <v>-3568673</v>
      </c>
      <c r="Z30" s="2">
        <v>-6.1</v>
      </c>
      <c r="AA30" s="6">
        <v>226802340</v>
      </c>
    </row>
    <row r="31" spans="1:27" ht="13.5">
      <c r="A31" s="29" t="s">
        <v>57</v>
      </c>
      <c r="B31" s="28"/>
      <c r="C31" s="6">
        <v>47050678</v>
      </c>
      <c r="D31" s="6">
        <v>0</v>
      </c>
      <c r="E31" s="7">
        <v>60498240</v>
      </c>
      <c r="F31" s="8">
        <v>60508240</v>
      </c>
      <c r="G31" s="8">
        <v>1836630</v>
      </c>
      <c r="H31" s="8">
        <v>3039807</v>
      </c>
      <c r="I31" s="8">
        <v>3528830</v>
      </c>
      <c r="J31" s="8">
        <v>8405267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8405267</v>
      </c>
      <c r="X31" s="8">
        <v>5103333</v>
      </c>
      <c r="Y31" s="8">
        <v>3301934</v>
      </c>
      <c r="Z31" s="2">
        <v>64.7</v>
      </c>
      <c r="AA31" s="6">
        <v>60508240</v>
      </c>
    </row>
    <row r="32" spans="1:27" ht="13.5">
      <c r="A32" s="29" t="s">
        <v>58</v>
      </c>
      <c r="B32" s="28"/>
      <c r="C32" s="6">
        <v>7665612</v>
      </c>
      <c r="D32" s="6">
        <v>0</v>
      </c>
      <c r="E32" s="7">
        <v>7167335</v>
      </c>
      <c r="F32" s="8">
        <v>7167335</v>
      </c>
      <c r="G32" s="8">
        <v>457276</v>
      </c>
      <c r="H32" s="8">
        <v>212001</v>
      </c>
      <c r="I32" s="8">
        <v>604541</v>
      </c>
      <c r="J32" s="8">
        <v>1273818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1273818</v>
      </c>
      <c r="X32" s="8">
        <v>1203607</v>
      </c>
      <c r="Y32" s="8">
        <v>70211</v>
      </c>
      <c r="Z32" s="2">
        <v>5.83</v>
      </c>
      <c r="AA32" s="6">
        <v>7167335</v>
      </c>
    </row>
    <row r="33" spans="1:27" ht="13.5">
      <c r="A33" s="29" t="s">
        <v>59</v>
      </c>
      <c r="B33" s="28"/>
      <c r="C33" s="6">
        <v>131600</v>
      </c>
      <c r="D33" s="6">
        <v>0</v>
      </c>
      <c r="E33" s="7">
        <v>200000</v>
      </c>
      <c r="F33" s="8">
        <v>200000</v>
      </c>
      <c r="G33" s="8">
        <v>1800</v>
      </c>
      <c r="H33" s="8">
        <v>1800</v>
      </c>
      <c r="I33" s="8">
        <v>1800</v>
      </c>
      <c r="J33" s="8">
        <v>5400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5400</v>
      </c>
      <c r="X33" s="8">
        <v>106720</v>
      </c>
      <c r="Y33" s="8">
        <v>-101320</v>
      </c>
      <c r="Z33" s="2">
        <v>-94.94</v>
      </c>
      <c r="AA33" s="6">
        <v>200000</v>
      </c>
    </row>
    <row r="34" spans="1:27" ht="13.5">
      <c r="A34" s="29" t="s">
        <v>60</v>
      </c>
      <c r="B34" s="28"/>
      <c r="C34" s="6">
        <v>124445468</v>
      </c>
      <c r="D34" s="6">
        <v>0</v>
      </c>
      <c r="E34" s="7">
        <v>98560987</v>
      </c>
      <c r="F34" s="8">
        <v>98295987</v>
      </c>
      <c r="G34" s="8">
        <v>4937512</v>
      </c>
      <c r="H34" s="8">
        <v>3776237</v>
      </c>
      <c r="I34" s="8">
        <v>16090270</v>
      </c>
      <c r="J34" s="8">
        <v>24804019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24804019</v>
      </c>
      <c r="X34" s="8">
        <v>19193292</v>
      </c>
      <c r="Y34" s="8">
        <v>5610727</v>
      </c>
      <c r="Z34" s="2">
        <v>29.23</v>
      </c>
      <c r="AA34" s="6">
        <v>98295987</v>
      </c>
    </row>
    <row r="35" spans="1:27" ht="13.5">
      <c r="A35" s="27" t="s">
        <v>61</v>
      </c>
      <c r="B35" s="33"/>
      <c r="C35" s="6">
        <v>658331</v>
      </c>
      <c r="D35" s="6">
        <v>0</v>
      </c>
      <c r="E35" s="7">
        <v>287640</v>
      </c>
      <c r="F35" s="8">
        <v>287640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287640</v>
      </c>
    </row>
    <row r="36" spans="1:27" ht="12.75">
      <c r="A36" s="44" t="s">
        <v>62</v>
      </c>
      <c r="B36" s="36"/>
      <c r="C36" s="37">
        <f aca="true" t="shared" si="1" ref="C36:Y36">SUM(C25:C35)</f>
        <v>747711597</v>
      </c>
      <c r="D36" s="37">
        <f>SUM(D25:D35)</f>
        <v>0</v>
      </c>
      <c r="E36" s="38">
        <f t="shared" si="1"/>
        <v>753803655</v>
      </c>
      <c r="F36" s="39">
        <f t="shared" si="1"/>
        <v>753803728</v>
      </c>
      <c r="G36" s="39">
        <f t="shared" si="1"/>
        <v>24510756</v>
      </c>
      <c r="H36" s="39">
        <f t="shared" si="1"/>
        <v>59496826</v>
      </c>
      <c r="I36" s="39">
        <f t="shared" si="1"/>
        <v>86290532</v>
      </c>
      <c r="J36" s="39">
        <f t="shared" si="1"/>
        <v>170298114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170298114</v>
      </c>
      <c r="X36" s="39">
        <f t="shared" si="1"/>
        <v>169037516</v>
      </c>
      <c r="Y36" s="39">
        <f t="shared" si="1"/>
        <v>1260598</v>
      </c>
      <c r="Z36" s="40">
        <f>+IF(X36&lt;&gt;0,+(Y36/X36)*100,0)</f>
        <v>0.7457504285616691</v>
      </c>
      <c r="AA36" s="37">
        <f>SUM(AA25:AA35)</f>
        <v>753803728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-22128237</v>
      </c>
      <c r="D38" s="50">
        <f>+D22-D36</f>
        <v>0</v>
      </c>
      <c r="E38" s="51">
        <f t="shared" si="2"/>
        <v>-48420323</v>
      </c>
      <c r="F38" s="52">
        <f t="shared" si="2"/>
        <v>-48420397</v>
      </c>
      <c r="G38" s="52">
        <f t="shared" si="2"/>
        <v>28852274</v>
      </c>
      <c r="H38" s="52">
        <f t="shared" si="2"/>
        <v>-4503314</v>
      </c>
      <c r="I38" s="52">
        <f t="shared" si="2"/>
        <v>-37478197</v>
      </c>
      <c r="J38" s="52">
        <f t="shared" si="2"/>
        <v>-13129237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-13129237</v>
      </c>
      <c r="X38" s="52">
        <f>IF(F22=F36,0,X22-X36)</f>
        <v>17395236</v>
      </c>
      <c r="Y38" s="52">
        <f t="shared" si="2"/>
        <v>-30524473</v>
      </c>
      <c r="Z38" s="53">
        <f>+IF(X38&lt;&gt;0,+(Y38/X38)*100,0)</f>
        <v>-175.47604987940377</v>
      </c>
      <c r="AA38" s="50">
        <f>+AA22-AA36</f>
        <v>-48420397</v>
      </c>
    </row>
    <row r="39" spans="1:27" ht="13.5">
      <c r="A39" s="27" t="s">
        <v>64</v>
      </c>
      <c r="B39" s="33"/>
      <c r="C39" s="6">
        <v>89985518</v>
      </c>
      <c r="D39" s="6">
        <v>0</v>
      </c>
      <c r="E39" s="7">
        <v>50376744</v>
      </c>
      <c r="F39" s="8">
        <v>50376744</v>
      </c>
      <c r="G39" s="8">
        <v>0</v>
      </c>
      <c r="H39" s="8">
        <v>934000</v>
      </c>
      <c r="I39" s="8">
        <v>-934000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2174181</v>
      </c>
      <c r="Y39" s="8">
        <v>-2174181</v>
      </c>
      <c r="Z39" s="2">
        <v>-100</v>
      </c>
      <c r="AA39" s="6">
        <v>50376744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67857281</v>
      </c>
      <c r="D42" s="59">
        <f>SUM(D38:D41)</f>
        <v>0</v>
      </c>
      <c r="E42" s="60">
        <f t="shared" si="3"/>
        <v>1956421</v>
      </c>
      <c r="F42" s="61">
        <f t="shared" si="3"/>
        <v>1956347</v>
      </c>
      <c r="G42" s="61">
        <f t="shared" si="3"/>
        <v>28852274</v>
      </c>
      <c r="H42" s="61">
        <f t="shared" si="3"/>
        <v>-3569314</v>
      </c>
      <c r="I42" s="61">
        <f t="shared" si="3"/>
        <v>-38412197</v>
      </c>
      <c r="J42" s="61">
        <f t="shared" si="3"/>
        <v>-13129237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-13129237</v>
      </c>
      <c r="X42" s="61">
        <f t="shared" si="3"/>
        <v>19569417</v>
      </c>
      <c r="Y42" s="61">
        <f t="shared" si="3"/>
        <v>-32698654</v>
      </c>
      <c r="Z42" s="62">
        <f>+IF(X42&lt;&gt;0,+(Y42/X42)*100,0)</f>
        <v>-167.09058833995923</v>
      </c>
      <c r="AA42" s="59">
        <f>SUM(AA38:AA41)</f>
        <v>1956347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67857281</v>
      </c>
      <c r="D44" s="67">
        <f>+D42-D43</f>
        <v>0</v>
      </c>
      <c r="E44" s="68">
        <f t="shared" si="4"/>
        <v>1956421</v>
      </c>
      <c r="F44" s="69">
        <f t="shared" si="4"/>
        <v>1956347</v>
      </c>
      <c r="G44" s="69">
        <f t="shared" si="4"/>
        <v>28852274</v>
      </c>
      <c r="H44" s="69">
        <f t="shared" si="4"/>
        <v>-3569314</v>
      </c>
      <c r="I44" s="69">
        <f t="shared" si="4"/>
        <v>-38412197</v>
      </c>
      <c r="J44" s="69">
        <f t="shared" si="4"/>
        <v>-13129237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-13129237</v>
      </c>
      <c r="X44" s="69">
        <f t="shared" si="4"/>
        <v>19569417</v>
      </c>
      <c r="Y44" s="69">
        <f t="shared" si="4"/>
        <v>-32698654</v>
      </c>
      <c r="Z44" s="70">
        <f>+IF(X44&lt;&gt;0,+(Y44/X44)*100,0)</f>
        <v>-167.09058833995923</v>
      </c>
      <c r="AA44" s="67">
        <f>+AA42-AA43</f>
        <v>1956347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67857281</v>
      </c>
      <c r="D46" s="59">
        <f>SUM(D44:D45)</f>
        <v>0</v>
      </c>
      <c r="E46" s="60">
        <f t="shared" si="5"/>
        <v>1956421</v>
      </c>
      <c r="F46" s="61">
        <f t="shared" si="5"/>
        <v>1956347</v>
      </c>
      <c r="G46" s="61">
        <f t="shared" si="5"/>
        <v>28852274</v>
      </c>
      <c r="H46" s="61">
        <f t="shared" si="5"/>
        <v>-3569314</v>
      </c>
      <c r="I46" s="61">
        <f t="shared" si="5"/>
        <v>-38412197</v>
      </c>
      <c r="J46" s="61">
        <f t="shared" si="5"/>
        <v>-13129237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-13129237</v>
      </c>
      <c r="X46" s="61">
        <f t="shared" si="5"/>
        <v>19569417</v>
      </c>
      <c r="Y46" s="61">
        <f t="shared" si="5"/>
        <v>-32698654</v>
      </c>
      <c r="Z46" s="62">
        <f>+IF(X46&lt;&gt;0,+(Y46/X46)*100,0)</f>
        <v>-167.09058833995923</v>
      </c>
      <c r="AA46" s="59">
        <f>SUM(AA44:AA45)</f>
        <v>1956347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67857281</v>
      </c>
      <c r="D48" s="75">
        <f>SUM(D46:D47)</f>
        <v>0</v>
      </c>
      <c r="E48" s="76">
        <f t="shared" si="6"/>
        <v>1956421</v>
      </c>
      <c r="F48" s="77">
        <f t="shared" si="6"/>
        <v>1956347</v>
      </c>
      <c r="G48" s="77">
        <f t="shared" si="6"/>
        <v>28852274</v>
      </c>
      <c r="H48" s="78">
        <f t="shared" si="6"/>
        <v>-3569314</v>
      </c>
      <c r="I48" s="78">
        <f t="shared" si="6"/>
        <v>-38412197</v>
      </c>
      <c r="J48" s="78">
        <f t="shared" si="6"/>
        <v>-13129237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-13129237</v>
      </c>
      <c r="X48" s="78">
        <f t="shared" si="6"/>
        <v>19569417</v>
      </c>
      <c r="Y48" s="78">
        <f t="shared" si="6"/>
        <v>-32698654</v>
      </c>
      <c r="Z48" s="79">
        <f>+IF(X48&lt;&gt;0,+(Y48/X48)*100,0)</f>
        <v>-167.09058833995923</v>
      </c>
      <c r="AA48" s="80">
        <f>SUM(AA46:AA47)</f>
        <v>1956347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34146310</v>
      </c>
      <c r="F5" s="8">
        <v>34146310</v>
      </c>
      <c r="G5" s="8">
        <v>35015904</v>
      </c>
      <c r="H5" s="8">
        <v>-177284</v>
      </c>
      <c r="I5" s="8">
        <v>72214</v>
      </c>
      <c r="J5" s="8">
        <v>34910834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34910834</v>
      </c>
      <c r="X5" s="8">
        <v>34146310</v>
      </c>
      <c r="Y5" s="8">
        <v>764524</v>
      </c>
      <c r="Z5" s="2">
        <v>2.24</v>
      </c>
      <c r="AA5" s="6">
        <v>34146310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445710</v>
      </c>
      <c r="F6" s="8">
        <v>445710</v>
      </c>
      <c r="G6" s="8">
        <v>19942</v>
      </c>
      <c r="H6" s="8">
        <v>29575</v>
      </c>
      <c r="I6" s="8">
        <v>28569</v>
      </c>
      <c r="J6" s="8">
        <v>78086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78086</v>
      </c>
      <c r="X6" s="8">
        <v>0</v>
      </c>
      <c r="Y6" s="8">
        <v>78086</v>
      </c>
      <c r="Z6" s="2">
        <v>0</v>
      </c>
      <c r="AA6" s="6">
        <v>445710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276358260</v>
      </c>
      <c r="F7" s="8">
        <v>276358260</v>
      </c>
      <c r="G7" s="8">
        <v>19357510</v>
      </c>
      <c r="H7" s="8">
        <v>19974086</v>
      </c>
      <c r="I7" s="8">
        <v>20131632</v>
      </c>
      <c r="J7" s="8">
        <v>59463228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59463228</v>
      </c>
      <c r="X7" s="8">
        <v>74616732</v>
      </c>
      <c r="Y7" s="8">
        <v>-15153504</v>
      </c>
      <c r="Z7" s="2">
        <v>-20.31</v>
      </c>
      <c r="AA7" s="6">
        <v>276358260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36396620</v>
      </c>
      <c r="F8" s="8">
        <v>36396620</v>
      </c>
      <c r="G8" s="8">
        <v>2589332</v>
      </c>
      <c r="H8" s="8">
        <v>1861043</v>
      </c>
      <c r="I8" s="8">
        <v>2147626</v>
      </c>
      <c r="J8" s="8">
        <v>6598001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6598001</v>
      </c>
      <c r="X8" s="8">
        <v>9099156</v>
      </c>
      <c r="Y8" s="8">
        <v>-2501155</v>
      </c>
      <c r="Z8" s="2">
        <v>-27.49</v>
      </c>
      <c r="AA8" s="6">
        <v>36396620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12503830</v>
      </c>
      <c r="F9" s="8">
        <v>12503830</v>
      </c>
      <c r="G9" s="8">
        <v>1113935</v>
      </c>
      <c r="H9" s="8">
        <v>1024662</v>
      </c>
      <c r="I9" s="8">
        <v>1099851</v>
      </c>
      <c r="J9" s="8">
        <v>3238448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3238448</v>
      </c>
      <c r="X9" s="8">
        <v>3125958</v>
      </c>
      <c r="Y9" s="8">
        <v>112490</v>
      </c>
      <c r="Z9" s="2">
        <v>3.6</v>
      </c>
      <c r="AA9" s="6">
        <v>12503830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10731560</v>
      </c>
      <c r="F10" s="30">
        <v>10731560</v>
      </c>
      <c r="G10" s="30">
        <v>891871</v>
      </c>
      <c r="H10" s="30">
        <v>832383</v>
      </c>
      <c r="I10" s="30">
        <v>880890</v>
      </c>
      <c r="J10" s="30">
        <v>2605144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2605144</v>
      </c>
      <c r="X10" s="30">
        <v>2682891</v>
      </c>
      <c r="Y10" s="30">
        <v>-77747</v>
      </c>
      <c r="Z10" s="31">
        <v>-2.9</v>
      </c>
      <c r="AA10" s="32">
        <v>10731560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2672320</v>
      </c>
      <c r="F12" s="8">
        <v>2672320</v>
      </c>
      <c r="G12" s="8">
        <v>153780</v>
      </c>
      <c r="H12" s="8">
        <v>153012</v>
      </c>
      <c r="I12" s="8">
        <v>175384</v>
      </c>
      <c r="J12" s="8">
        <v>482176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482176</v>
      </c>
      <c r="X12" s="8">
        <v>668097</v>
      </c>
      <c r="Y12" s="8">
        <v>-185921</v>
      </c>
      <c r="Z12" s="2">
        <v>-27.83</v>
      </c>
      <c r="AA12" s="6">
        <v>2672320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3513250</v>
      </c>
      <c r="F13" s="8">
        <v>3513250</v>
      </c>
      <c r="G13" s="8">
        <v>197907</v>
      </c>
      <c r="H13" s="8">
        <v>247995</v>
      </c>
      <c r="I13" s="8">
        <v>199775</v>
      </c>
      <c r="J13" s="8">
        <v>645677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645677</v>
      </c>
      <c r="X13" s="8">
        <v>638772</v>
      </c>
      <c r="Y13" s="8">
        <v>6905</v>
      </c>
      <c r="Z13" s="2">
        <v>1.08</v>
      </c>
      <c r="AA13" s="6">
        <v>3513250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1864690</v>
      </c>
      <c r="F14" s="8">
        <v>1864690</v>
      </c>
      <c r="G14" s="8">
        <v>338620</v>
      </c>
      <c r="H14" s="8">
        <v>312609</v>
      </c>
      <c r="I14" s="8">
        <v>312075</v>
      </c>
      <c r="J14" s="8">
        <v>963304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963304</v>
      </c>
      <c r="X14" s="8">
        <v>466173</v>
      </c>
      <c r="Y14" s="8">
        <v>497131</v>
      </c>
      <c r="Z14" s="2">
        <v>106.64</v>
      </c>
      <c r="AA14" s="6">
        <v>1864690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2275480</v>
      </c>
      <c r="F16" s="8">
        <v>2275480</v>
      </c>
      <c r="G16" s="8">
        <v>106495</v>
      </c>
      <c r="H16" s="8">
        <v>451555</v>
      </c>
      <c r="I16" s="8">
        <v>462108</v>
      </c>
      <c r="J16" s="8">
        <v>1020158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1020158</v>
      </c>
      <c r="X16" s="8">
        <v>546114</v>
      </c>
      <c r="Y16" s="8">
        <v>474044</v>
      </c>
      <c r="Z16" s="2">
        <v>86.8</v>
      </c>
      <c r="AA16" s="6">
        <v>2275480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1454660</v>
      </c>
      <c r="F17" s="8">
        <v>1454660</v>
      </c>
      <c r="G17" s="8">
        <v>165983</v>
      </c>
      <c r="H17" s="8">
        <v>85956</v>
      </c>
      <c r="I17" s="8">
        <v>94381</v>
      </c>
      <c r="J17" s="8">
        <v>346320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346320</v>
      </c>
      <c r="X17" s="8">
        <v>363666</v>
      </c>
      <c r="Y17" s="8">
        <v>-17346</v>
      </c>
      <c r="Z17" s="2">
        <v>-4.77</v>
      </c>
      <c r="AA17" s="6">
        <v>1454660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2257920</v>
      </c>
      <c r="F18" s="8">
        <v>2257920</v>
      </c>
      <c r="G18" s="8">
        <v>45404</v>
      </c>
      <c r="H18" s="8">
        <v>44810</v>
      </c>
      <c r="I18" s="8">
        <v>49562</v>
      </c>
      <c r="J18" s="8">
        <v>139776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139776</v>
      </c>
      <c r="X18" s="8">
        <v>564477</v>
      </c>
      <c r="Y18" s="8">
        <v>-424701</v>
      </c>
      <c r="Z18" s="2">
        <v>-75.24</v>
      </c>
      <c r="AA18" s="6">
        <v>2257920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77796620</v>
      </c>
      <c r="F19" s="8">
        <v>77796620</v>
      </c>
      <c r="G19" s="8">
        <v>22315992</v>
      </c>
      <c r="H19" s="8">
        <v>3608103</v>
      </c>
      <c r="I19" s="8">
        <v>1212832</v>
      </c>
      <c r="J19" s="8">
        <v>27136927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27136927</v>
      </c>
      <c r="X19" s="8">
        <v>9335594</v>
      </c>
      <c r="Y19" s="8">
        <v>17801333</v>
      </c>
      <c r="Z19" s="2">
        <v>190.68</v>
      </c>
      <c r="AA19" s="6">
        <v>77796620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16446030</v>
      </c>
      <c r="F20" s="30">
        <v>16446030</v>
      </c>
      <c r="G20" s="30">
        <v>893338</v>
      </c>
      <c r="H20" s="30">
        <v>670456</v>
      </c>
      <c r="I20" s="30">
        <v>1011102</v>
      </c>
      <c r="J20" s="30">
        <v>2574896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2574896</v>
      </c>
      <c r="X20" s="30">
        <v>4094031</v>
      </c>
      <c r="Y20" s="30">
        <v>-1519135</v>
      </c>
      <c r="Z20" s="31">
        <v>-37.11</v>
      </c>
      <c r="AA20" s="32">
        <v>16446030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478863260</v>
      </c>
      <c r="F22" s="39">
        <f t="shared" si="0"/>
        <v>478863260</v>
      </c>
      <c r="G22" s="39">
        <f t="shared" si="0"/>
        <v>83206013</v>
      </c>
      <c r="H22" s="39">
        <f t="shared" si="0"/>
        <v>29118961</v>
      </c>
      <c r="I22" s="39">
        <f t="shared" si="0"/>
        <v>27878001</v>
      </c>
      <c r="J22" s="39">
        <f t="shared" si="0"/>
        <v>140202975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140202975</v>
      </c>
      <c r="X22" s="39">
        <f t="shared" si="0"/>
        <v>140347971</v>
      </c>
      <c r="Y22" s="39">
        <f t="shared" si="0"/>
        <v>-144996</v>
      </c>
      <c r="Z22" s="40">
        <f>+IF(X22&lt;&gt;0,+(Y22/X22)*100,0)</f>
        <v>-0.10331178923847784</v>
      </c>
      <c r="AA22" s="37">
        <f>SUM(AA5:AA21)</f>
        <v>478863260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148804480</v>
      </c>
      <c r="F25" s="8">
        <v>148804480</v>
      </c>
      <c r="G25" s="8">
        <v>11776115</v>
      </c>
      <c r="H25" s="8">
        <v>11304782</v>
      </c>
      <c r="I25" s="8">
        <v>11464981</v>
      </c>
      <c r="J25" s="8">
        <v>34545878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34545878</v>
      </c>
      <c r="X25" s="8">
        <v>37201212</v>
      </c>
      <c r="Y25" s="8">
        <v>-2655334</v>
      </c>
      <c r="Z25" s="2">
        <v>-7.14</v>
      </c>
      <c r="AA25" s="6">
        <v>148804480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8403570</v>
      </c>
      <c r="F26" s="8">
        <v>8403570</v>
      </c>
      <c r="G26" s="8">
        <v>650851</v>
      </c>
      <c r="H26" s="8">
        <v>656764</v>
      </c>
      <c r="I26" s="8">
        <v>663303</v>
      </c>
      <c r="J26" s="8">
        <v>1970918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1970918</v>
      </c>
      <c r="X26" s="8">
        <v>2100894</v>
      </c>
      <c r="Y26" s="8">
        <v>-129976</v>
      </c>
      <c r="Z26" s="2">
        <v>-6.19</v>
      </c>
      <c r="AA26" s="6">
        <v>8403570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8240670</v>
      </c>
      <c r="F27" s="8">
        <v>8240670</v>
      </c>
      <c r="G27" s="8">
        <v>686724</v>
      </c>
      <c r="H27" s="8">
        <v>686724</v>
      </c>
      <c r="I27" s="8">
        <v>686724</v>
      </c>
      <c r="J27" s="8">
        <v>2060172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2060172</v>
      </c>
      <c r="X27" s="8">
        <v>2060172</v>
      </c>
      <c r="Y27" s="8">
        <v>0</v>
      </c>
      <c r="Z27" s="2">
        <v>0</v>
      </c>
      <c r="AA27" s="6">
        <v>8240670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20111840</v>
      </c>
      <c r="F28" s="8">
        <v>20111840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5027967</v>
      </c>
      <c r="Y28" s="8">
        <v>-5027967</v>
      </c>
      <c r="Z28" s="2">
        <v>-100</v>
      </c>
      <c r="AA28" s="6">
        <v>20111840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8049540</v>
      </c>
      <c r="F29" s="8">
        <v>8049540</v>
      </c>
      <c r="G29" s="8">
        <v>413527</v>
      </c>
      <c r="H29" s="8">
        <v>416813</v>
      </c>
      <c r="I29" s="8">
        <v>862964</v>
      </c>
      <c r="J29" s="8">
        <v>1693304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1693304</v>
      </c>
      <c r="X29" s="8">
        <v>2012391</v>
      </c>
      <c r="Y29" s="8">
        <v>-319087</v>
      </c>
      <c r="Z29" s="2">
        <v>-15.86</v>
      </c>
      <c r="AA29" s="6">
        <v>8049540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211805400</v>
      </c>
      <c r="F30" s="8">
        <v>211805400</v>
      </c>
      <c r="G30" s="8">
        <v>21188626</v>
      </c>
      <c r="H30" s="8">
        <v>20469083</v>
      </c>
      <c r="I30" s="8">
        <v>13766608</v>
      </c>
      <c r="J30" s="8">
        <v>55424317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55424317</v>
      </c>
      <c r="X30" s="8">
        <v>54853843</v>
      </c>
      <c r="Y30" s="8">
        <v>570474</v>
      </c>
      <c r="Z30" s="2">
        <v>1.04</v>
      </c>
      <c r="AA30" s="6">
        <v>211805400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1900000</v>
      </c>
      <c r="F32" s="8">
        <v>1900000</v>
      </c>
      <c r="G32" s="8">
        <v>62011</v>
      </c>
      <c r="H32" s="8">
        <v>135418</v>
      </c>
      <c r="I32" s="8">
        <v>131676</v>
      </c>
      <c r="J32" s="8">
        <v>329105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329105</v>
      </c>
      <c r="X32" s="8">
        <v>475002</v>
      </c>
      <c r="Y32" s="8">
        <v>-145897</v>
      </c>
      <c r="Z32" s="2">
        <v>-30.72</v>
      </c>
      <c r="AA32" s="6">
        <v>1900000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100000</v>
      </c>
      <c r="F33" s="8">
        <v>100000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100000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85356590</v>
      </c>
      <c r="F34" s="8">
        <v>85356590</v>
      </c>
      <c r="G34" s="8">
        <v>3827380</v>
      </c>
      <c r="H34" s="8">
        <v>6998402</v>
      </c>
      <c r="I34" s="8">
        <v>5775017</v>
      </c>
      <c r="J34" s="8">
        <v>16600799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16600799</v>
      </c>
      <c r="X34" s="8">
        <v>19558934</v>
      </c>
      <c r="Y34" s="8">
        <v>-2958135</v>
      </c>
      <c r="Z34" s="2">
        <v>-15.12</v>
      </c>
      <c r="AA34" s="6">
        <v>85356590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492772090</v>
      </c>
      <c r="F36" s="39">
        <f t="shared" si="1"/>
        <v>492772090</v>
      </c>
      <c r="G36" s="39">
        <f t="shared" si="1"/>
        <v>38605234</v>
      </c>
      <c r="H36" s="39">
        <f t="shared" si="1"/>
        <v>40667986</v>
      </c>
      <c r="I36" s="39">
        <f t="shared" si="1"/>
        <v>33351273</v>
      </c>
      <c r="J36" s="39">
        <f t="shared" si="1"/>
        <v>112624493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112624493</v>
      </c>
      <c r="X36" s="39">
        <f t="shared" si="1"/>
        <v>123290415</v>
      </c>
      <c r="Y36" s="39">
        <f t="shared" si="1"/>
        <v>-10665922</v>
      </c>
      <c r="Z36" s="40">
        <f>+IF(X36&lt;&gt;0,+(Y36/X36)*100,0)</f>
        <v>-8.651055315208405</v>
      </c>
      <c r="AA36" s="37">
        <f>SUM(AA25:AA35)</f>
        <v>492772090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-13908830</v>
      </c>
      <c r="F38" s="52">
        <f t="shared" si="2"/>
        <v>-13908830</v>
      </c>
      <c r="G38" s="52">
        <f t="shared" si="2"/>
        <v>44600779</v>
      </c>
      <c r="H38" s="52">
        <f t="shared" si="2"/>
        <v>-11549025</v>
      </c>
      <c r="I38" s="52">
        <f t="shared" si="2"/>
        <v>-5473272</v>
      </c>
      <c r="J38" s="52">
        <f t="shared" si="2"/>
        <v>27578482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27578482</v>
      </c>
      <c r="X38" s="52">
        <f>IF(F22=F36,0,X22-X36)</f>
        <v>17057556</v>
      </c>
      <c r="Y38" s="52">
        <f t="shared" si="2"/>
        <v>10520926</v>
      </c>
      <c r="Z38" s="53">
        <f>+IF(X38&lt;&gt;0,+(Y38/X38)*100,0)</f>
        <v>61.678976753762385</v>
      </c>
      <c r="AA38" s="50">
        <f>+AA22-AA36</f>
        <v>-13908830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21078970</v>
      </c>
      <c r="F39" s="8">
        <v>21078970</v>
      </c>
      <c r="G39" s="8">
        <v>763509</v>
      </c>
      <c r="H39" s="8">
        <v>1642451</v>
      </c>
      <c r="I39" s="8">
        <v>2818480</v>
      </c>
      <c r="J39" s="8">
        <v>5224440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5224440</v>
      </c>
      <c r="X39" s="8">
        <v>2545475</v>
      </c>
      <c r="Y39" s="8">
        <v>2678965</v>
      </c>
      <c r="Z39" s="2">
        <v>105.24</v>
      </c>
      <c r="AA39" s="6">
        <v>21078970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7170140</v>
      </c>
      <c r="F42" s="61">
        <f t="shared" si="3"/>
        <v>7170140</v>
      </c>
      <c r="G42" s="61">
        <f t="shared" si="3"/>
        <v>45364288</v>
      </c>
      <c r="H42" s="61">
        <f t="shared" si="3"/>
        <v>-9906574</v>
      </c>
      <c r="I42" s="61">
        <f t="shared" si="3"/>
        <v>-2654792</v>
      </c>
      <c r="J42" s="61">
        <f t="shared" si="3"/>
        <v>32802922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32802922</v>
      </c>
      <c r="X42" s="61">
        <f t="shared" si="3"/>
        <v>19603031</v>
      </c>
      <c r="Y42" s="61">
        <f t="shared" si="3"/>
        <v>13199891</v>
      </c>
      <c r="Z42" s="62">
        <f>+IF(X42&lt;&gt;0,+(Y42/X42)*100,0)</f>
        <v>67.33596962632973</v>
      </c>
      <c r="AA42" s="59">
        <f>SUM(AA38:AA41)</f>
        <v>7170140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7170140</v>
      </c>
      <c r="F44" s="69">
        <f t="shared" si="4"/>
        <v>7170140</v>
      </c>
      <c r="G44" s="69">
        <f t="shared" si="4"/>
        <v>45364288</v>
      </c>
      <c r="H44" s="69">
        <f t="shared" si="4"/>
        <v>-9906574</v>
      </c>
      <c r="I44" s="69">
        <f t="shared" si="4"/>
        <v>-2654792</v>
      </c>
      <c r="J44" s="69">
        <f t="shared" si="4"/>
        <v>32802922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32802922</v>
      </c>
      <c r="X44" s="69">
        <f t="shared" si="4"/>
        <v>19603031</v>
      </c>
      <c r="Y44" s="69">
        <f t="shared" si="4"/>
        <v>13199891</v>
      </c>
      <c r="Z44" s="70">
        <f>+IF(X44&lt;&gt;0,+(Y44/X44)*100,0)</f>
        <v>67.33596962632973</v>
      </c>
      <c r="AA44" s="67">
        <f>+AA42-AA43</f>
        <v>7170140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7170140</v>
      </c>
      <c r="F46" s="61">
        <f t="shared" si="5"/>
        <v>7170140</v>
      </c>
      <c r="G46" s="61">
        <f t="shared" si="5"/>
        <v>45364288</v>
      </c>
      <c r="H46" s="61">
        <f t="shared" si="5"/>
        <v>-9906574</v>
      </c>
      <c r="I46" s="61">
        <f t="shared" si="5"/>
        <v>-2654792</v>
      </c>
      <c r="J46" s="61">
        <f t="shared" si="5"/>
        <v>32802922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32802922</v>
      </c>
      <c r="X46" s="61">
        <f t="shared" si="5"/>
        <v>19603031</v>
      </c>
      <c r="Y46" s="61">
        <f t="shared" si="5"/>
        <v>13199891</v>
      </c>
      <c r="Z46" s="62">
        <f>+IF(X46&lt;&gt;0,+(Y46/X46)*100,0)</f>
        <v>67.33596962632973</v>
      </c>
      <c r="AA46" s="59">
        <f>SUM(AA44:AA45)</f>
        <v>7170140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7170140</v>
      </c>
      <c r="F48" s="77">
        <f t="shared" si="6"/>
        <v>7170140</v>
      </c>
      <c r="G48" s="77">
        <f t="shared" si="6"/>
        <v>45364288</v>
      </c>
      <c r="H48" s="78">
        <f t="shared" si="6"/>
        <v>-9906574</v>
      </c>
      <c r="I48" s="78">
        <f t="shared" si="6"/>
        <v>-2654792</v>
      </c>
      <c r="J48" s="78">
        <f t="shared" si="6"/>
        <v>32802922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32802922</v>
      </c>
      <c r="X48" s="78">
        <f t="shared" si="6"/>
        <v>19603031</v>
      </c>
      <c r="Y48" s="78">
        <f t="shared" si="6"/>
        <v>13199891</v>
      </c>
      <c r="Z48" s="79">
        <f>+IF(X48&lt;&gt;0,+(Y48/X48)*100,0)</f>
        <v>67.33596962632973</v>
      </c>
      <c r="AA48" s="80">
        <f>SUM(AA46:AA47)</f>
        <v>7170140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141794</v>
      </c>
      <c r="D11" s="6">
        <v>0</v>
      </c>
      <c r="E11" s="7">
        <v>169740</v>
      </c>
      <c r="F11" s="8">
        <v>169740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13946</v>
      </c>
      <c r="Y11" s="8">
        <v>-13946</v>
      </c>
      <c r="Z11" s="2">
        <v>-100</v>
      </c>
      <c r="AA11" s="6">
        <v>169740</v>
      </c>
    </row>
    <row r="12" spans="1:27" ht="13.5">
      <c r="A12" s="29" t="s">
        <v>39</v>
      </c>
      <c r="B12" s="33"/>
      <c r="C12" s="6">
        <v>76827</v>
      </c>
      <c r="D12" s="6">
        <v>0</v>
      </c>
      <c r="E12" s="7">
        <v>184160</v>
      </c>
      <c r="F12" s="8">
        <v>184160</v>
      </c>
      <c r="G12" s="8">
        <v>6931</v>
      </c>
      <c r="H12" s="8">
        <v>3889</v>
      </c>
      <c r="I12" s="8">
        <v>16845</v>
      </c>
      <c r="J12" s="8">
        <v>27665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27665</v>
      </c>
      <c r="X12" s="8">
        <v>141697</v>
      </c>
      <c r="Y12" s="8">
        <v>-114032</v>
      </c>
      <c r="Z12" s="2">
        <v>-80.48</v>
      </c>
      <c r="AA12" s="6">
        <v>184160</v>
      </c>
    </row>
    <row r="13" spans="1:27" ht="13.5">
      <c r="A13" s="27" t="s">
        <v>40</v>
      </c>
      <c r="B13" s="33"/>
      <c r="C13" s="6">
        <v>27781901</v>
      </c>
      <c r="D13" s="6">
        <v>0</v>
      </c>
      <c r="E13" s="7">
        <v>27500000</v>
      </c>
      <c r="F13" s="8">
        <v>27500000</v>
      </c>
      <c r="G13" s="8">
        <v>240792</v>
      </c>
      <c r="H13" s="8">
        <v>863106</v>
      </c>
      <c r="I13" s="8">
        <v>1310904</v>
      </c>
      <c r="J13" s="8">
        <v>2414802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2414802</v>
      </c>
      <c r="X13" s="8">
        <v>2076250</v>
      </c>
      <c r="Y13" s="8">
        <v>338552</v>
      </c>
      <c r="Z13" s="2">
        <v>16.31</v>
      </c>
      <c r="AA13" s="6">
        <v>27500000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6000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82319162</v>
      </c>
      <c r="D18" s="6">
        <v>0</v>
      </c>
      <c r="E18" s="7">
        <v>99267364</v>
      </c>
      <c r="F18" s="8">
        <v>99267364</v>
      </c>
      <c r="G18" s="8">
        <v>14454420</v>
      </c>
      <c r="H18" s="8">
        <v>467000</v>
      </c>
      <c r="I18" s="8">
        <v>0</v>
      </c>
      <c r="J18" s="8">
        <v>14921420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14921420</v>
      </c>
      <c r="X18" s="8">
        <v>20686394</v>
      </c>
      <c r="Y18" s="8">
        <v>-5764974</v>
      </c>
      <c r="Z18" s="2">
        <v>-27.87</v>
      </c>
      <c r="AA18" s="6">
        <v>99267364</v>
      </c>
    </row>
    <row r="19" spans="1:27" ht="13.5">
      <c r="A19" s="27" t="s">
        <v>46</v>
      </c>
      <c r="B19" s="33"/>
      <c r="C19" s="6">
        <v>222136167</v>
      </c>
      <c r="D19" s="6">
        <v>0</v>
      </c>
      <c r="E19" s="7">
        <v>227105040</v>
      </c>
      <c r="F19" s="8">
        <v>227833987</v>
      </c>
      <c r="G19" s="8">
        <v>85857175</v>
      </c>
      <c r="H19" s="8">
        <v>349825</v>
      </c>
      <c r="I19" s="8">
        <v>33088</v>
      </c>
      <c r="J19" s="8">
        <v>86240088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86240088</v>
      </c>
      <c r="X19" s="8">
        <v>99118410</v>
      </c>
      <c r="Y19" s="8">
        <v>-12878322</v>
      </c>
      <c r="Z19" s="2">
        <v>-12.99</v>
      </c>
      <c r="AA19" s="6">
        <v>227833987</v>
      </c>
    </row>
    <row r="20" spans="1:27" ht="13.5">
      <c r="A20" s="27" t="s">
        <v>47</v>
      </c>
      <c r="B20" s="33"/>
      <c r="C20" s="6">
        <v>1891496</v>
      </c>
      <c r="D20" s="6">
        <v>0</v>
      </c>
      <c r="E20" s="7">
        <v>3882830</v>
      </c>
      <c r="F20" s="30">
        <v>3562830</v>
      </c>
      <c r="G20" s="30">
        <v>-20726</v>
      </c>
      <c r="H20" s="30">
        <v>589885</v>
      </c>
      <c r="I20" s="30">
        <v>185309</v>
      </c>
      <c r="J20" s="30">
        <v>754468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754468</v>
      </c>
      <c r="X20" s="30">
        <v>760652</v>
      </c>
      <c r="Y20" s="30">
        <v>-6184</v>
      </c>
      <c r="Z20" s="31">
        <v>-0.81</v>
      </c>
      <c r="AA20" s="32">
        <v>3562830</v>
      </c>
    </row>
    <row r="21" spans="1:27" ht="13.5">
      <c r="A21" s="27" t="s">
        <v>48</v>
      </c>
      <c r="B21" s="33"/>
      <c r="C21" s="6">
        <v>12852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334366199</v>
      </c>
      <c r="D22" s="37">
        <f>SUM(D5:D21)</f>
        <v>0</v>
      </c>
      <c r="E22" s="38">
        <f t="shared" si="0"/>
        <v>358109134</v>
      </c>
      <c r="F22" s="39">
        <f t="shared" si="0"/>
        <v>358518081</v>
      </c>
      <c r="G22" s="39">
        <f t="shared" si="0"/>
        <v>100538592</v>
      </c>
      <c r="H22" s="39">
        <f t="shared" si="0"/>
        <v>2273705</v>
      </c>
      <c r="I22" s="39">
        <f t="shared" si="0"/>
        <v>1546146</v>
      </c>
      <c r="J22" s="39">
        <f t="shared" si="0"/>
        <v>104358443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104358443</v>
      </c>
      <c r="X22" s="39">
        <f t="shared" si="0"/>
        <v>122797349</v>
      </c>
      <c r="Y22" s="39">
        <f t="shared" si="0"/>
        <v>-18438906</v>
      </c>
      <c r="Z22" s="40">
        <f>+IF(X22&lt;&gt;0,+(Y22/X22)*100,0)</f>
        <v>-15.015719924051455</v>
      </c>
      <c r="AA22" s="37">
        <f>SUM(AA5:AA21)</f>
        <v>358518081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135758121</v>
      </c>
      <c r="D25" s="6">
        <v>0</v>
      </c>
      <c r="E25" s="7">
        <v>172092143</v>
      </c>
      <c r="F25" s="8">
        <v>171976623</v>
      </c>
      <c r="G25" s="8">
        <v>10144319</v>
      </c>
      <c r="H25" s="8">
        <v>10746564</v>
      </c>
      <c r="I25" s="8">
        <v>10682456</v>
      </c>
      <c r="J25" s="8">
        <v>31573339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31573339</v>
      </c>
      <c r="X25" s="8">
        <v>36595234</v>
      </c>
      <c r="Y25" s="8">
        <v>-5021895</v>
      </c>
      <c r="Z25" s="2">
        <v>-13.72</v>
      </c>
      <c r="AA25" s="6">
        <v>171976623</v>
      </c>
    </row>
    <row r="26" spans="1:27" ht="13.5">
      <c r="A26" s="29" t="s">
        <v>52</v>
      </c>
      <c r="B26" s="28"/>
      <c r="C26" s="6">
        <v>9650794</v>
      </c>
      <c r="D26" s="6">
        <v>0</v>
      </c>
      <c r="E26" s="7">
        <v>12691330</v>
      </c>
      <c r="F26" s="8">
        <v>12691330</v>
      </c>
      <c r="G26" s="8">
        <v>743381</v>
      </c>
      <c r="H26" s="8">
        <v>875358</v>
      </c>
      <c r="I26" s="8">
        <v>808570</v>
      </c>
      <c r="J26" s="8">
        <v>2427309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2427309</v>
      </c>
      <c r="X26" s="8">
        <v>3157646</v>
      </c>
      <c r="Y26" s="8">
        <v>-730337</v>
      </c>
      <c r="Z26" s="2">
        <v>-23.13</v>
      </c>
      <c r="AA26" s="6">
        <v>12691330</v>
      </c>
    </row>
    <row r="27" spans="1:27" ht="13.5">
      <c r="A27" s="29" t="s">
        <v>53</v>
      </c>
      <c r="B27" s="28"/>
      <c r="C27" s="6">
        <v>456111</v>
      </c>
      <c r="D27" s="6">
        <v>0</v>
      </c>
      <c r="E27" s="7">
        <v>125800</v>
      </c>
      <c r="F27" s="8">
        <v>125800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31449</v>
      </c>
      <c r="Y27" s="8">
        <v>-31449</v>
      </c>
      <c r="Z27" s="2">
        <v>-100</v>
      </c>
      <c r="AA27" s="6">
        <v>125800</v>
      </c>
    </row>
    <row r="28" spans="1:27" ht="13.5">
      <c r="A28" s="29" t="s">
        <v>54</v>
      </c>
      <c r="B28" s="28"/>
      <c r="C28" s="6">
        <v>5884434</v>
      </c>
      <c r="D28" s="6">
        <v>0</v>
      </c>
      <c r="E28" s="7">
        <v>9080484</v>
      </c>
      <c r="F28" s="8">
        <v>9080484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2367</v>
      </c>
      <c r="Y28" s="8">
        <v>-2367</v>
      </c>
      <c r="Z28" s="2">
        <v>-100</v>
      </c>
      <c r="AA28" s="6">
        <v>9080484</v>
      </c>
    </row>
    <row r="29" spans="1:27" ht="13.5">
      <c r="A29" s="29" t="s">
        <v>55</v>
      </c>
      <c r="B29" s="28"/>
      <c r="C29" s="6">
        <v>12975</v>
      </c>
      <c r="D29" s="6">
        <v>0</v>
      </c>
      <c r="E29" s="7">
        <v>29137</v>
      </c>
      <c r="F29" s="8">
        <v>29137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129</v>
      </c>
      <c r="Y29" s="8">
        <v>-129</v>
      </c>
      <c r="Z29" s="2">
        <v>-100</v>
      </c>
      <c r="AA29" s="6">
        <v>29137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145428255</v>
      </c>
      <c r="D34" s="6">
        <v>0</v>
      </c>
      <c r="E34" s="7">
        <v>172731996</v>
      </c>
      <c r="F34" s="8">
        <v>173137543</v>
      </c>
      <c r="G34" s="8">
        <v>4732458</v>
      </c>
      <c r="H34" s="8">
        <v>6813620</v>
      </c>
      <c r="I34" s="8">
        <v>10187037</v>
      </c>
      <c r="J34" s="8">
        <v>21733115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21733115</v>
      </c>
      <c r="X34" s="8">
        <v>25836145</v>
      </c>
      <c r="Y34" s="8">
        <v>-4103030</v>
      </c>
      <c r="Z34" s="2">
        <v>-15.88</v>
      </c>
      <c r="AA34" s="6">
        <v>173137543</v>
      </c>
    </row>
    <row r="35" spans="1:27" ht="13.5">
      <c r="A35" s="27" t="s">
        <v>61</v>
      </c>
      <c r="B35" s="33"/>
      <c r="C35" s="6">
        <v>10104460</v>
      </c>
      <c r="D35" s="6">
        <v>0</v>
      </c>
      <c r="E35" s="7">
        <v>2520</v>
      </c>
      <c r="F35" s="8">
        <v>2520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627</v>
      </c>
      <c r="Y35" s="8">
        <v>-627</v>
      </c>
      <c r="Z35" s="2">
        <v>-100</v>
      </c>
      <c r="AA35" s="6">
        <v>2520</v>
      </c>
    </row>
    <row r="36" spans="1:27" ht="12.75">
      <c r="A36" s="44" t="s">
        <v>62</v>
      </c>
      <c r="B36" s="36"/>
      <c r="C36" s="37">
        <f aca="true" t="shared" si="1" ref="C36:Y36">SUM(C25:C35)</f>
        <v>307295150</v>
      </c>
      <c r="D36" s="37">
        <f>SUM(D25:D35)</f>
        <v>0</v>
      </c>
      <c r="E36" s="38">
        <f t="shared" si="1"/>
        <v>366753410</v>
      </c>
      <c r="F36" s="39">
        <f t="shared" si="1"/>
        <v>367043437</v>
      </c>
      <c r="G36" s="39">
        <f t="shared" si="1"/>
        <v>15620158</v>
      </c>
      <c r="H36" s="39">
        <f t="shared" si="1"/>
        <v>18435542</v>
      </c>
      <c r="I36" s="39">
        <f t="shared" si="1"/>
        <v>21678063</v>
      </c>
      <c r="J36" s="39">
        <f t="shared" si="1"/>
        <v>55733763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55733763</v>
      </c>
      <c r="X36" s="39">
        <f t="shared" si="1"/>
        <v>65623597</v>
      </c>
      <c r="Y36" s="39">
        <f t="shared" si="1"/>
        <v>-9889834</v>
      </c>
      <c r="Z36" s="40">
        <f>+IF(X36&lt;&gt;0,+(Y36/X36)*100,0)</f>
        <v>-15.070545432003673</v>
      </c>
      <c r="AA36" s="37">
        <f>SUM(AA25:AA35)</f>
        <v>367043437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27071049</v>
      </c>
      <c r="D38" s="50">
        <f>+D22-D36</f>
        <v>0</v>
      </c>
      <c r="E38" s="51">
        <f t="shared" si="2"/>
        <v>-8644276</v>
      </c>
      <c r="F38" s="52">
        <f t="shared" si="2"/>
        <v>-8525356</v>
      </c>
      <c r="G38" s="52">
        <f t="shared" si="2"/>
        <v>84918434</v>
      </c>
      <c r="H38" s="52">
        <f t="shared" si="2"/>
        <v>-16161837</v>
      </c>
      <c r="I38" s="52">
        <f t="shared" si="2"/>
        <v>-20131917</v>
      </c>
      <c r="J38" s="52">
        <f t="shared" si="2"/>
        <v>48624680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48624680</v>
      </c>
      <c r="X38" s="52">
        <f>IF(F22=F36,0,X22-X36)</f>
        <v>57173752</v>
      </c>
      <c r="Y38" s="52">
        <f t="shared" si="2"/>
        <v>-8549072</v>
      </c>
      <c r="Z38" s="53">
        <f>+IF(X38&lt;&gt;0,+(Y38/X38)*100,0)</f>
        <v>-14.952791623680742</v>
      </c>
      <c r="AA38" s="50">
        <f>+AA22-AA36</f>
        <v>-8525356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27071049</v>
      </c>
      <c r="D42" s="59">
        <f>SUM(D38:D41)</f>
        <v>0</v>
      </c>
      <c r="E42" s="60">
        <f t="shared" si="3"/>
        <v>-8644276</v>
      </c>
      <c r="F42" s="61">
        <f t="shared" si="3"/>
        <v>-8525356</v>
      </c>
      <c r="G42" s="61">
        <f t="shared" si="3"/>
        <v>84918434</v>
      </c>
      <c r="H42" s="61">
        <f t="shared" si="3"/>
        <v>-16161837</v>
      </c>
      <c r="I42" s="61">
        <f t="shared" si="3"/>
        <v>-20131917</v>
      </c>
      <c r="J42" s="61">
        <f t="shared" si="3"/>
        <v>48624680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48624680</v>
      </c>
      <c r="X42" s="61">
        <f t="shared" si="3"/>
        <v>57173752</v>
      </c>
      <c r="Y42" s="61">
        <f t="shared" si="3"/>
        <v>-8549072</v>
      </c>
      <c r="Z42" s="62">
        <f>+IF(X42&lt;&gt;0,+(Y42/X42)*100,0)</f>
        <v>-14.952791623680742</v>
      </c>
      <c r="AA42" s="59">
        <f>SUM(AA38:AA41)</f>
        <v>-8525356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27071049</v>
      </c>
      <c r="D44" s="67">
        <f>+D42-D43</f>
        <v>0</v>
      </c>
      <c r="E44" s="68">
        <f t="shared" si="4"/>
        <v>-8644276</v>
      </c>
      <c r="F44" s="69">
        <f t="shared" si="4"/>
        <v>-8525356</v>
      </c>
      <c r="G44" s="69">
        <f t="shared" si="4"/>
        <v>84918434</v>
      </c>
      <c r="H44" s="69">
        <f t="shared" si="4"/>
        <v>-16161837</v>
      </c>
      <c r="I44" s="69">
        <f t="shared" si="4"/>
        <v>-20131917</v>
      </c>
      <c r="J44" s="69">
        <f t="shared" si="4"/>
        <v>48624680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48624680</v>
      </c>
      <c r="X44" s="69">
        <f t="shared" si="4"/>
        <v>57173752</v>
      </c>
      <c r="Y44" s="69">
        <f t="shared" si="4"/>
        <v>-8549072</v>
      </c>
      <c r="Z44" s="70">
        <f>+IF(X44&lt;&gt;0,+(Y44/X44)*100,0)</f>
        <v>-14.952791623680742</v>
      </c>
      <c r="AA44" s="67">
        <f>+AA42-AA43</f>
        <v>-8525356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27071049</v>
      </c>
      <c r="D46" s="59">
        <f>SUM(D44:D45)</f>
        <v>0</v>
      </c>
      <c r="E46" s="60">
        <f t="shared" si="5"/>
        <v>-8644276</v>
      </c>
      <c r="F46" s="61">
        <f t="shared" si="5"/>
        <v>-8525356</v>
      </c>
      <c r="G46" s="61">
        <f t="shared" si="5"/>
        <v>84918434</v>
      </c>
      <c r="H46" s="61">
        <f t="shared" si="5"/>
        <v>-16161837</v>
      </c>
      <c r="I46" s="61">
        <f t="shared" si="5"/>
        <v>-20131917</v>
      </c>
      <c r="J46" s="61">
        <f t="shared" si="5"/>
        <v>48624680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48624680</v>
      </c>
      <c r="X46" s="61">
        <f t="shared" si="5"/>
        <v>57173752</v>
      </c>
      <c r="Y46" s="61">
        <f t="shared" si="5"/>
        <v>-8549072</v>
      </c>
      <c r="Z46" s="62">
        <f>+IF(X46&lt;&gt;0,+(Y46/X46)*100,0)</f>
        <v>-14.952791623680742</v>
      </c>
      <c r="AA46" s="59">
        <f>SUM(AA44:AA45)</f>
        <v>-8525356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27071049</v>
      </c>
      <c r="D48" s="75">
        <f>SUM(D46:D47)</f>
        <v>0</v>
      </c>
      <c r="E48" s="76">
        <f t="shared" si="6"/>
        <v>-8644276</v>
      </c>
      <c r="F48" s="77">
        <f t="shared" si="6"/>
        <v>-8525356</v>
      </c>
      <c r="G48" s="77">
        <f t="shared" si="6"/>
        <v>84918434</v>
      </c>
      <c r="H48" s="78">
        <f t="shared" si="6"/>
        <v>-16161837</v>
      </c>
      <c r="I48" s="78">
        <f t="shared" si="6"/>
        <v>-20131917</v>
      </c>
      <c r="J48" s="78">
        <f t="shared" si="6"/>
        <v>48624680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48624680</v>
      </c>
      <c r="X48" s="78">
        <f t="shared" si="6"/>
        <v>57173752</v>
      </c>
      <c r="Y48" s="78">
        <f t="shared" si="6"/>
        <v>-8549072</v>
      </c>
      <c r="Z48" s="79">
        <f>+IF(X48&lt;&gt;0,+(Y48/X48)*100,0)</f>
        <v>-14.952791623680742</v>
      </c>
      <c r="AA48" s="80">
        <f>SUM(AA46:AA47)</f>
        <v>-8525356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56244654</v>
      </c>
      <c r="D5" s="6">
        <v>0</v>
      </c>
      <c r="E5" s="7">
        <v>66084713</v>
      </c>
      <c r="F5" s="8">
        <v>66084713</v>
      </c>
      <c r="G5" s="8">
        <v>29926714</v>
      </c>
      <c r="H5" s="8">
        <v>2963606</v>
      </c>
      <c r="I5" s="8">
        <v>3015043</v>
      </c>
      <c r="J5" s="8">
        <v>35905363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35905363</v>
      </c>
      <c r="X5" s="8">
        <v>34454940</v>
      </c>
      <c r="Y5" s="8">
        <v>1450423</v>
      </c>
      <c r="Z5" s="2">
        <v>4.21</v>
      </c>
      <c r="AA5" s="6">
        <v>66084713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67163879</v>
      </c>
      <c r="D7" s="6">
        <v>0</v>
      </c>
      <c r="E7" s="7">
        <v>73418176</v>
      </c>
      <c r="F7" s="8">
        <v>73418176</v>
      </c>
      <c r="G7" s="8">
        <v>6990857</v>
      </c>
      <c r="H7" s="8">
        <v>6454800</v>
      </c>
      <c r="I7" s="8">
        <v>5963664</v>
      </c>
      <c r="J7" s="8">
        <v>19409321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19409321</v>
      </c>
      <c r="X7" s="8">
        <v>19685853</v>
      </c>
      <c r="Y7" s="8">
        <v>-276532</v>
      </c>
      <c r="Z7" s="2">
        <v>-1.4</v>
      </c>
      <c r="AA7" s="6">
        <v>73418176</v>
      </c>
    </row>
    <row r="8" spans="1:27" ht="13.5">
      <c r="A8" s="29" t="s">
        <v>35</v>
      </c>
      <c r="B8" s="28"/>
      <c r="C8" s="6">
        <v>37086939</v>
      </c>
      <c r="D8" s="6">
        <v>0</v>
      </c>
      <c r="E8" s="7">
        <v>40136274</v>
      </c>
      <c r="F8" s="8">
        <v>40136274</v>
      </c>
      <c r="G8" s="8">
        <v>3208559</v>
      </c>
      <c r="H8" s="8">
        <v>3495041</v>
      </c>
      <c r="I8" s="8">
        <v>3120491</v>
      </c>
      <c r="J8" s="8">
        <v>9824091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9824091</v>
      </c>
      <c r="X8" s="8">
        <v>14449059</v>
      </c>
      <c r="Y8" s="8">
        <v>-4624968</v>
      </c>
      <c r="Z8" s="2">
        <v>-32.01</v>
      </c>
      <c r="AA8" s="6">
        <v>40136274</v>
      </c>
    </row>
    <row r="9" spans="1:27" ht="13.5">
      <c r="A9" s="29" t="s">
        <v>36</v>
      </c>
      <c r="B9" s="28"/>
      <c r="C9" s="6">
        <v>19983180</v>
      </c>
      <c r="D9" s="6">
        <v>0</v>
      </c>
      <c r="E9" s="7">
        <v>20247835</v>
      </c>
      <c r="F9" s="8">
        <v>20247835</v>
      </c>
      <c r="G9" s="8">
        <v>1586735</v>
      </c>
      <c r="H9" s="8">
        <v>1569136</v>
      </c>
      <c r="I9" s="8">
        <v>1626197</v>
      </c>
      <c r="J9" s="8">
        <v>4782068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4782068</v>
      </c>
      <c r="X9" s="8">
        <v>3847089</v>
      </c>
      <c r="Y9" s="8">
        <v>934979</v>
      </c>
      <c r="Z9" s="2">
        <v>24.3</v>
      </c>
      <c r="AA9" s="6">
        <v>20247835</v>
      </c>
    </row>
    <row r="10" spans="1:27" ht="13.5">
      <c r="A10" s="29" t="s">
        <v>37</v>
      </c>
      <c r="B10" s="28"/>
      <c r="C10" s="6">
        <v>20722657</v>
      </c>
      <c r="D10" s="6">
        <v>0</v>
      </c>
      <c r="E10" s="7">
        <v>22795007</v>
      </c>
      <c r="F10" s="30">
        <v>22795007</v>
      </c>
      <c r="G10" s="30">
        <v>1818602</v>
      </c>
      <c r="H10" s="30">
        <v>1763489</v>
      </c>
      <c r="I10" s="30">
        <v>1825591</v>
      </c>
      <c r="J10" s="30">
        <v>5407682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5407682</v>
      </c>
      <c r="X10" s="30">
        <v>5698752</v>
      </c>
      <c r="Y10" s="30">
        <v>-291070</v>
      </c>
      <c r="Z10" s="31">
        <v>-5.11</v>
      </c>
      <c r="AA10" s="32">
        <v>22795007</v>
      </c>
    </row>
    <row r="11" spans="1:27" ht="13.5">
      <c r="A11" s="29" t="s">
        <v>38</v>
      </c>
      <c r="B11" s="33"/>
      <c r="C11" s="6">
        <v>-2424891</v>
      </c>
      <c r="D11" s="6">
        <v>0</v>
      </c>
      <c r="E11" s="7">
        <v>-348608</v>
      </c>
      <c r="F11" s="8">
        <v>-348608</v>
      </c>
      <c r="G11" s="8">
        <v>-229012</v>
      </c>
      <c r="H11" s="8">
        <v>-445986</v>
      </c>
      <c r="I11" s="8">
        <v>-191417</v>
      </c>
      <c r="J11" s="8">
        <v>-866415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-866415</v>
      </c>
      <c r="X11" s="8">
        <v>55650</v>
      </c>
      <c r="Y11" s="8">
        <v>-922065</v>
      </c>
      <c r="Z11" s="2">
        <v>-1656.9</v>
      </c>
      <c r="AA11" s="6">
        <v>-348608</v>
      </c>
    </row>
    <row r="12" spans="1:27" ht="13.5">
      <c r="A12" s="29" t="s">
        <v>39</v>
      </c>
      <c r="B12" s="33"/>
      <c r="C12" s="6">
        <v>1936232</v>
      </c>
      <c r="D12" s="6">
        <v>0</v>
      </c>
      <c r="E12" s="7">
        <v>1607230</v>
      </c>
      <c r="F12" s="8">
        <v>1607230</v>
      </c>
      <c r="G12" s="8">
        <v>101963</v>
      </c>
      <c r="H12" s="8">
        <v>109088</v>
      </c>
      <c r="I12" s="8">
        <v>139222</v>
      </c>
      <c r="J12" s="8">
        <v>350273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350273</v>
      </c>
      <c r="X12" s="8">
        <v>401808</v>
      </c>
      <c r="Y12" s="8">
        <v>-51535</v>
      </c>
      <c r="Z12" s="2">
        <v>-12.83</v>
      </c>
      <c r="AA12" s="6">
        <v>1607230</v>
      </c>
    </row>
    <row r="13" spans="1:27" ht="13.5">
      <c r="A13" s="27" t="s">
        <v>40</v>
      </c>
      <c r="B13" s="33"/>
      <c r="C13" s="6">
        <v>2903978</v>
      </c>
      <c r="D13" s="6">
        <v>0</v>
      </c>
      <c r="E13" s="7">
        <v>2482000</v>
      </c>
      <c r="F13" s="8">
        <v>2482000</v>
      </c>
      <c r="G13" s="8">
        <v>170366</v>
      </c>
      <c r="H13" s="8">
        <v>246698</v>
      </c>
      <c r="I13" s="8">
        <v>272209</v>
      </c>
      <c r="J13" s="8">
        <v>689273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689273</v>
      </c>
      <c r="X13" s="8">
        <v>347480</v>
      </c>
      <c r="Y13" s="8">
        <v>341793</v>
      </c>
      <c r="Z13" s="2">
        <v>98.36</v>
      </c>
      <c r="AA13" s="6">
        <v>2482000</v>
      </c>
    </row>
    <row r="14" spans="1:27" ht="13.5">
      <c r="A14" s="27" t="s">
        <v>41</v>
      </c>
      <c r="B14" s="33"/>
      <c r="C14" s="6">
        <v>9267473</v>
      </c>
      <c r="D14" s="6">
        <v>0</v>
      </c>
      <c r="E14" s="7">
        <v>6480000</v>
      </c>
      <c r="F14" s="8">
        <v>6480000</v>
      </c>
      <c r="G14" s="8">
        <v>572003</v>
      </c>
      <c r="H14" s="8">
        <v>597220</v>
      </c>
      <c r="I14" s="8">
        <v>626970</v>
      </c>
      <c r="J14" s="8">
        <v>1796193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1796193</v>
      </c>
      <c r="X14" s="8">
        <v>1684800</v>
      </c>
      <c r="Y14" s="8">
        <v>111393</v>
      </c>
      <c r="Z14" s="2">
        <v>6.61</v>
      </c>
      <c r="AA14" s="6">
        <v>6480000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29835407</v>
      </c>
      <c r="D16" s="6">
        <v>0</v>
      </c>
      <c r="E16" s="7">
        <v>14333920</v>
      </c>
      <c r="F16" s="8">
        <v>14333920</v>
      </c>
      <c r="G16" s="8">
        <v>636260</v>
      </c>
      <c r="H16" s="8">
        <v>609092</v>
      </c>
      <c r="I16" s="8">
        <v>591297</v>
      </c>
      <c r="J16" s="8">
        <v>1836649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1836649</v>
      </c>
      <c r="X16" s="8">
        <v>3583481</v>
      </c>
      <c r="Y16" s="8">
        <v>-1746832</v>
      </c>
      <c r="Z16" s="2">
        <v>-48.75</v>
      </c>
      <c r="AA16" s="6">
        <v>14333920</v>
      </c>
    </row>
    <row r="17" spans="1:27" ht="13.5">
      <c r="A17" s="27" t="s">
        <v>44</v>
      </c>
      <c r="B17" s="33"/>
      <c r="C17" s="6">
        <v>2635096</v>
      </c>
      <c r="D17" s="6">
        <v>0</v>
      </c>
      <c r="E17" s="7">
        <v>2724200</v>
      </c>
      <c r="F17" s="8">
        <v>2724200</v>
      </c>
      <c r="G17" s="8">
        <v>261561</v>
      </c>
      <c r="H17" s="8">
        <v>153777</v>
      </c>
      <c r="I17" s="8">
        <v>177469</v>
      </c>
      <c r="J17" s="8">
        <v>592807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592807</v>
      </c>
      <c r="X17" s="8">
        <v>463114</v>
      </c>
      <c r="Y17" s="8">
        <v>129693</v>
      </c>
      <c r="Z17" s="2">
        <v>28</v>
      </c>
      <c r="AA17" s="6">
        <v>2724200</v>
      </c>
    </row>
    <row r="18" spans="1:27" ht="13.5">
      <c r="A18" s="29" t="s">
        <v>45</v>
      </c>
      <c r="B18" s="28"/>
      <c r="C18" s="6">
        <v>2189056</v>
      </c>
      <c r="D18" s="6">
        <v>0</v>
      </c>
      <c r="E18" s="7">
        <v>2332000</v>
      </c>
      <c r="F18" s="8">
        <v>2332000</v>
      </c>
      <c r="G18" s="8">
        <v>226290</v>
      </c>
      <c r="H18" s="8">
        <v>180763</v>
      </c>
      <c r="I18" s="8">
        <v>195796</v>
      </c>
      <c r="J18" s="8">
        <v>602849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602849</v>
      </c>
      <c r="X18" s="8">
        <v>583000</v>
      </c>
      <c r="Y18" s="8">
        <v>19849</v>
      </c>
      <c r="Z18" s="2">
        <v>3.4</v>
      </c>
      <c r="AA18" s="6">
        <v>2332000</v>
      </c>
    </row>
    <row r="19" spans="1:27" ht="13.5">
      <c r="A19" s="27" t="s">
        <v>46</v>
      </c>
      <c r="B19" s="33"/>
      <c r="C19" s="6">
        <v>106980504</v>
      </c>
      <c r="D19" s="6">
        <v>0</v>
      </c>
      <c r="E19" s="7">
        <v>103590312</v>
      </c>
      <c r="F19" s="8">
        <v>104634181</v>
      </c>
      <c r="G19" s="8">
        <v>25118328</v>
      </c>
      <c r="H19" s="8">
        <v>1824752</v>
      </c>
      <c r="I19" s="8">
        <v>2659845</v>
      </c>
      <c r="J19" s="8">
        <v>29602925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29602925</v>
      </c>
      <c r="X19" s="8">
        <v>40918174</v>
      </c>
      <c r="Y19" s="8">
        <v>-11315249</v>
      </c>
      <c r="Z19" s="2">
        <v>-27.65</v>
      </c>
      <c r="AA19" s="6">
        <v>104634181</v>
      </c>
    </row>
    <row r="20" spans="1:27" ht="13.5">
      <c r="A20" s="27" t="s">
        <v>47</v>
      </c>
      <c r="B20" s="33"/>
      <c r="C20" s="6">
        <v>35488239</v>
      </c>
      <c r="D20" s="6">
        <v>0</v>
      </c>
      <c r="E20" s="7">
        <v>7788580</v>
      </c>
      <c r="F20" s="30">
        <v>7788580</v>
      </c>
      <c r="G20" s="30">
        <v>2105192</v>
      </c>
      <c r="H20" s="30">
        <v>1074602</v>
      </c>
      <c r="I20" s="30">
        <v>850979</v>
      </c>
      <c r="J20" s="30">
        <v>4030773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4030773</v>
      </c>
      <c r="X20" s="30">
        <v>1340121</v>
      </c>
      <c r="Y20" s="30">
        <v>2690652</v>
      </c>
      <c r="Z20" s="31">
        <v>200.78</v>
      </c>
      <c r="AA20" s="32">
        <v>7788580</v>
      </c>
    </row>
    <row r="21" spans="1:27" ht="13.5">
      <c r="A21" s="27" t="s">
        <v>48</v>
      </c>
      <c r="B21" s="33"/>
      <c r="C21" s="6">
        <v>309787</v>
      </c>
      <c r="D21" s="6">
        <v>0</v>
      </c>
      <c r="E21" s="7">
        <v>235000</v>
      </c>
      <c r="F21" s="8">
        <v>235000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235000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390322190</v>
      </c>
      <c r="D22" s="37">
        <f>SUM(D5:D21)</f>
        <v>0</v>
      </c>
      <c r="E22" s="38">
        <f t="shared" si="0"/>
        <v>363906639</v>
      </c>
      <c r="F22" s="39">
        <f t="shared" si="0"/>
        <v>364950508</v>
      </c>
      <c r="G22" s="39">
        <f t="shared" si="0"/>
        <v>72494418</v>
      </c>
      <c r="H22" s="39">
        <f t="shared" si="0"/>
        <v>20596078</v>
      </c>
      <c r="I22" s="39">
        <f t="shared" si="0"/>
        <v>20873356</v>
      </c>
      <c r="J22" s="39">
        <f t="shared" si="0"/>
        <v>113963852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113963852</v>
      </c>
      <c r="X22" s="39">
        <f t="shared" si="0"/>
        <v>127513321</v>
      </c>
      <c r="Y22" s="39">
        <f t="shared" si="0"/>
        <v>-13549469</v>
      </c>
      <c r="Z22" s="40">
        <f>+IF(X22&lt;&gt;0,+(Y22/X22)*100,0)</f>
        <v>-10.625924329898051</v>
      </c>
      <c r="AA22" s="37">
        <f>SUM(AA5:AA21)</f>
        <v>364950508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122420692</v>
      </c>
      <c r="D25" s="6">
        <v>0</v>
      </c>
      <c r="E25" s="7">
        <v>139913997</v>
      </c>
      <c r="F25" s="8">
        <v>139913997</v>
      </c>
      <c r="G25" s="8">
        <v>10224206</v>
      </c>
      <c r="H25" s="8">
        <v>10562256</v>
      </c>
      <c r="I25" s="8">
        <v>10370121</v>
      </c>
      <c r="J25" s="8">
        <v>31156583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31156583</v>
      </c>
      <c r="X25" s="8">
        <v>34838586</v>
      </c>
      <c r="Y25" s="8">
        <v>-3682003</v>
      </c>
      <c r="Z25" s="2">
        <v>-10.57</v>
      </c>
      <c r="AA25" s="6">
        <v>139913997</v>
      </c>
    </row>
    <row r="26" spans="1:27" ht="13.5">
      <c r="A26" s="29" t="s">
        <v>52</v>
      </c>
      <c r="B26" s="28"/>
      <c r="C26" s="6">
        <v>8203131</v>
      </c>
      <c r="D26" s="6">
        <v>0</v>
      </c>
      <c r="E26" s="7">
        <v>9277131</v>
      </c>
      <c r="F26" s="8">
        <v>9277131</v>
      </c>
      <c r="G26" s="8">
        <v>684462</v>
      </c>
      <c r="H26" s="8">
        <v>684462</v>
      </c>
      <c r="I26" s="8">
        <v>684462</v>
      </c>
      <c r="J26" s="8">
        <v>2053386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2053386</v>
      </c>
      <c r="X26" s="8">
        <v>2226510</v>
      </c>
      <c r="Y26" s="8">
        <v>-173124</v>
      </c>
      <c r="Z26" s="2">
        <v>-7.78</v>
      </c>
      <c r="AA26" s="6">
        <v>9277131</v>
      </c>
    </row>
    <row r="27" spans="1:27" ht="13.5">
      <c r="A27" s="29" t="s">
        <v>53</v>
      </c>
      <c r="B27" s="28"/>
      <c r="C27" s="6">
        <v>47239932</v>
      </c>
      <c r="D27" s="6">
        <v>0</v>
      </c>
      <c r="E27" s="7">
        <v>23730000</v>
      </c>
      <c r="F27" s="8">
        <v>23730000</v>
      </c>
      <c r="G27" s="8">
        <v>1671674</v>
      </c>
      <c r="H27" s="8">
        <v>1671666</v>
      </c>
      <c r="I27" s="8">
        <v>2589169</v>
      </c>
      <c r="J27" s="8">
        <v>5932509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5932509</v>
      </c>
      <c r="X27" s="8">
        <v>5932500</v>
      </c>
      <c r="Y27" s="8">
        <v>9</v>
      </c>
      <c r="Z27" s="2">
        <v>0</v>
      </c>
      <c r="AA27" s="6">
        <v>23730000</v>
      </c>
    </row>
    <row r="28" spans="1:27" ht="13.5">
      <c r="A28" s="29" t="s">
        <v>54</v>
      </c>
      <c r="B28" s="28"/>
      <c r="C28" s="6">
        <v>32815617</v>
      </c>
      <c r="D28" s="6">
        <v>0</v>
      </c>
      <c r="E28" s="7">
        <v>23080869</v>
      </c>
      <c r="F28" s="8">
        <v>23080869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5770218</v>
      </c>
      <c r="Y28" s="8">
        <v>-5770218</v>
      </c>
      <c r="Z28" s="2">
        <v>-100</v>
      </c>
      <c r="AA28" s="6">
        <v>23080869</v>
      </c>
    </row>
    <row r="29" spans="1:27" ht="13.5">
      <c r="A29" s="29" t="s">
        <v>55</v>
      </c>
      <c r="B29" s="28"/>
      <c r="C29" s="6">
        <v>12742096</v>
      </c>
      <c r="D29" s="6">
        <v>0</v>
      </c>
      <c r="E29" s="7">
        <v>13433196</v>
      </c>
      <c r="F29" s="8">
        <v>13433196</v>
      </c>
      <c r="G29" s="8">
        <v>169309</v>
      </c>
      <c r="H29" s="8">
        <v>0</v>
      </c>
      <c r="I29" s="8">
        <v>2348960</v>
      </c>
      <c r="J29" s="8">
        <v>2518269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2518269</v>
      </c>
      <c r="X29" s="8">
        <v>2149311</v>
      </c>
      <c r="Y29" s="8">
        <v>368958</v>
      </c>
      <c r="Z29" s="2">
        <v>17.17</v>
      </c>
      <c r="AA29" s="6">
        <v>13433196</v>
      </c>
    </row>
    <row r="30" spans="1:27" ht="13.5">
      <c r="A30" s="29" t="s">
        <v>56</v>
      </c>
      <c r="B30" s="28"/>
      <c r="C30" s="6">
        <v>50043145</v>
      </c>
      <c r="D30" s="6">
        <v>0</v>
      </c>
      <c r="E30" s="7">
        <v>54650699</v>
      </c>
      <c r="F30" s="8">
        <v>54650699</v>
      </c>
      <c r="G30" s="8">
        <v>516086</v>
      </c>
      <c r="H30" s="8">
        <v>6420931</v>
      </c>
      <c r="I30" s="8">
        <v>6086169</v>
      </c>
      <c r="J30" s="8">
        <v>13023186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13023186</v>
      </c>
      <c r="X30" s="8">
        <v>15848703</v>
      </c>
      <c r="Y30" s="8">
        <v>-2825517</v>
      </c>
      <c r="Z30" s="2">
        <v>-17.83</v>
      </c>
      <c r="AA30" s="6">
        <v>54650699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15599465</v>
      </c>
      <c r="D32" s="6">
        <v>0</v>
      </c>
      <c r="E32" s="7">
        <v>19672844</v>
      </c>
      <c r="F32" s="8">
        <v>19721170</v>
      </c>
      <c r="G32" s="8">
        <v>261892</v>
      </c>
      <c r="H32" s="8">
        <v>964888</v>
      </c>
      <c r="I32" s="8">
        <v>1409176</v>
      </c>
      <c r="J32" s="8">
        <v>2635956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2635956</v>
      </c>
      <c r="X32" s="8">
        <v>3541111</v>
      </c>
      <c r="Y32" s="8">
        <v>-905155</v>
      </c>
      <c r="Z32" s="2">
        <v>-25.56</v>
      </c>
      <c r="AA32" s="6">
        <v>19721170</v>
      </c>
    </row>
    <row r="33" spans="1:27" ht="13.5">
      <c r="A33" s="29" t="s">
        <v>59</v>
      </c>
      <c r="B33" s="28"/>
      <c r="C33" s="6">
        <v>823890</v>
      </c>
      <c r="D33" s="6">
        <v>0</v>
      </c>
      <c r="E33" s="7">
        <v>1000000</v>
      </c>
      <c r="F33" s="8">
        <v>1000000</v>
      </c>
      <c r="G33" s="8">
        <v>87866</v>
      </c>
      <c r="H33" s="8">
        <v>96173</v>
      </c>
      <c r="I33" s="8">
        <v>100198</v>
      </c>
      <c r="J33" s="8">
        <v>284237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284237</v>
      </c>
      <c r="X33" s="8">
        <v>0</v>
      </c>
      <c r="Y33" s="8">
        <v>284237</v>
      </c>
      <c r="Z33" s="2">
        <v>0</v>
      </c>
      <c r="AA33" s="6">
        <v>1000000</v>
      </c>
    </row>
    <row r="34" spans="1:27" ht="13.5">
      <c r="A34" s="29" t="s">
        <v>60</v>
      </c>
      <c r="B34" s="28"/>
      <c r="C34" s="6">
        <v>90668760</v>
      </c>
      <c r="D34" s="6">
        <v>0</v>
      </c>
      <c r="E34" s="7">
        <v>86832703</v>
      </c>
      <c r="F34" s="8">
        <v>87828246</v>
      </c>
      <c r="G34" s="8">
        <v>1317826</v>
      </c>
      <c r="H34" s="8">
        <v>5185909</v>
      </c>
      <c r="I34" s="8">
        <v>6199742</v>
      </c>
      <c r="J34" s="8">
        <v>12703477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12703477</v>
      </c>
      <c r="X34" s="8">
        <v>16498213</v>
      </c>
      <c r="Y34" s="8">
        <v>-3794736</v>
      </c>
      <c r="Z34" s="2">
        <v>-23</v>
      </c>
      <c r="AA34" s="6">
        <v>87828246</v>
      </c>
    </row>
    <row r="35" spans="1:27" ht="13.5">
      <c r="A35" s="27" t="s">
        <v>61</v>
      </c>
      <c r="B35" s="33"/>
      <c r="C35" s="6">
        <v>341301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380898029</v>
      </c>
      <c r="D36" s="37">
        <f>SUM(D25:D35)</f>
        <v>0</v>
      </c>
      <c r="E36" s="38">
        <f t="shared" si="1"/>
        <v>371591439</v>
      </c>
      <c r="F36" s="39">
        <f t="shared" si="1"/>
        <v>372635308</v>
      </c>
      <c r="G36" s="39">
        <f t="shared" si="1"/>
        <v>14933321</v>
      </c>
      <c r="H36" s="39">
        <f t="shared" si="1"/>
        <v>25586285</v>
      </c>
      <c r="I36" s="39">
        <f t="shared" si="1"/>
        <v>29787997</v>
      </c>
      <c r="J36" s="39">
        <f t="shared" si="1"/>
        <v>70307603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70307603</v>
      </c>
      <c r="X36" s="39">
        <f t="shared" si="1"/>
        <v>86805152</v>
      </c>
      <c r="Y36" s="39">
        <f t="shared" si="1"/>
        <v>-16497549</v>
      </c>
      <c r="Z36" s="40">
        <f>+IF(X36&lt;&gt;0,+(Y36/X36)*100,0)</f>
        <v>-19.005264802715857</v>
      </c>
      <c r="AA36" s="37">
        <f>SUM(AA25:AA35)</f>
        <v>372635308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9424161</v>
      </c>
      <c r="D38" s="50">
        <f>+D22-D36</f>
        <v>0</v>
      </c>
      <c r="E38" s="51">
        <f t="shared" si="2"/>
        <v>-7684800</v>
      </c>
      <c r="F38" s="52">
        <f t="shared" si="2"/>
        <v>-7684800</v>
      </c>
      <c r="G38" s="52">
        <f t="shared" si="2"/>
        <v>57561097</v>
      </c>
      <c r="H38" s="52">
        <f t="shared" si="2"/>
        <v>-4990207</v>
      </c>
      <c r="I38" s="52">
        <f t="shared" si="2"/>
        <v>-8914641</v>
      </c>
      <c r="J38" s="52">
        <f t="shared" si="2"/>
        <v>43656249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43656249</v>
      </c>
      <c r="X38" s="52">
        <f>IF(F22=F36,0,X22-X36)</f>
        <v>40708169</v>
      </c>
      <c r="Y38" s="52">
        <f t="shared" si="2"/>
        <v>2948080</v>
      </c>
      <c r="Z38" s="53">
        <f>+IF(X38&lt;&gt;0,+(Y38/X38)*100,0)</f>
        <v>7.2419862460529725</v>
      </c>
      <c r="AA38" s="50">
        <f>+AA22-AA36</f>
        <v>-7684800</v>
      </c>
    </row>
    <row r="39" spans="1:27" ht="13.5">
      <c r="A39" s="27" t="s">
        <v>64</v>
      </c>
      <c r="B39" s="33"/>
      <c r="C39" s="6">
        <v>48930274</v>
      </c>
      <c r="D39" s="6">
        <v>0</v>
      </c>
      <c r="E39" s="7">
        <v>54670188</v>
      </c>
      <c r="F39" s="8">
        <v>54670188</v>
      </c>
      <c r="G39" s="8">
        <v>1050235</v>
      </c>
      <c r="H39" s="8">
        <v>3166088</v>
      </c>
      <c r="I39" s="8">
        <v>4320998</v>
      </c>
      <c r="J39" s="8">
        <v>8537321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8537321</v>
      </c>
      <c r="X39" s="8">
        <v>21594724</v>
      </c>
      <c r="Y39" s="8">
        <v>-13057403</v>
      </c>
      <c r="Z39" s="2">
        <v>-60.47</v>
      </c>
      <c r="AA39" s="6">
        <v>54670188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58354435</v>
      </c>
      <c r="D42" s="59">
        <f>SUM(D38:D41)</f>
        <v>0</v>
      </c>
      <c r="E42" s="60">
        <f t="shared" si="3"/>
        <v>46985388</v>
      </c>
      <c r="F42" s="61">
        <f t="shared" si="3"/>
        <v>46985388</v>
      </c>
      <c r="G42" s="61">
        <f t="shared" si="3"/>
        <v>58611332</v>
      </c>
      <c r="H42" s="61">
        <f t="shared" si="3"/>
        <v>-1824119</v>
      </c>
      <c r="I42" s="61">
        <f t="shared" si="3"/>
        <v>-4593643</v>
      </c>
      <c r="J42" s="61">
        <f t="shared" si="3"/>
        <v>52193570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52193570</v>
      </c>
      <c r="X42" s="61">
        <f t="shared" si="3"/>
        <v>62302893</v>
      </c>
      <c r="Y42" s="61">
        <f t="shared" si="3"/>
        <v>-10109323</v>
      </c>
      <c r="Z42" s="62">
        <f>+IF(X42&lt;&gt;0,+(Y42/X42)*100,0)</f>
        <v>-16.22608921226178</v>
      </c>
      <c r="AA42" s="59">
        <f>SUM(AA38:AA41)</f>
        <v>46985388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58354435</v>
      </c>
      <c r="D44" s="67">
        <f>+D42-D43</f>
        <v>0</v>
      </c>
      <c r="E44" s="68">
        <f t="shared" si="4"/>
        <v>46985388</v>
      </c>
      <c r="F44" s="69">
        <f t="shared" si="4"/>
        <v>46985388</v>
      </c>
      <c r="G44" s="69">
        <f t="shared" si="4"/>
        <v>58611332</v>
      </c>
      <c r="H44" s="69">
        <f t="shared" si="4"/>
        <v>-1824119</v>
      </c>
      <c r="I44" s="69">
        <f t="shared" si="4"/>
        <v>-4593643</v>
      </c>
      <c r="J44" s="69">
        <f t="shared" si="4"/>
        <v>52193570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52193570</v>
      </c>
      <c r="X44" s="69">
        <f t="shared" si="4"/>
        <v>62302893</v>
      </c>
      <c r="Y44" s="69">
        <f t="shared" si="4"/>
        <v>-10109323</v>
      </c>
      <c r="Z44" s="70">
        <f>+IF(X44&lt;&gt;0,+(Y44/X44)*100,0)</f>
        <v>-16.22608921226178</v>
      </c>
      <c r="AA44" s="67">
        <f>+AA42-AA43</f>
        <v>46985388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58354435</v>
      </c>
      <c r="D46" s="59">
        <f>SUM(D44:D45)</f>
        <v>0</v>
      </c>
      <c r="E46" s="60">
        <f t="shared" si="5"/>
        <v>46985388</v>
      </c>
      <c r="F46" s="61">
        <f t="shared" si="5"/>
        <v>46985388</v>
      </c>
      <c r="G46" s="61">
        <f t="shared" si="5"/>
        <v>58611332</v>
      </c>
      <c r="H46" s="61">
        <f t="shared" si="5"/>
        <v>-1824119</v>
      </c>
      <c r="I46" s="61">
        <f t="shared" si="5"/>
        <v>-4593643</v>
      </c>
      <c r="J46" s="61">
        <f t="shared" si="5"/>
        <v>52193570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52193570</v>
      </c>
      <c r="X46" s="61">
        <f t="shared" si="5"/>
        <v>62302893</v>
      </c>
      <c r="Y46" s="61">
        <f t="shared" si="5"/>
        <v>-10109323</v>
      </c>
      <c r="Z46" s="62">
        <f>+IF(X46&lt;&gt;0,+(Y46/X46)*100,0)</f>
        <v>-16.22608921226178</v>
      </c>
      <c r="AA46" s="59">
        <f>SUM(AA44:AA45)</f>
        <v>46985388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58354435</v>
      </c>
      <c r="D48" s="75">
        <f>SUM(D46:D47)</f>
        <v>0</v>
      </c>
      <c r="E48" s="76">
        <f t="shared" si="6"/>
        <v>46985388</v>
      </c>
      <c r="F48" s="77">
        <f t="shared" si="6"/>
        <v>46985388</v>
      </c>
      <c r="G48" s="77">
        <f t="shared" si="6"/>
        <v>58611332</v>
      </c>
      <c r="H48" s="78">
        <f t="shared" si="6"/>
        <v>-1824119</v>
      </c>
      <c r="I48" s="78">
        <f t="shared" si="6"/>
        <v>-4593643</v>
      </c>
      <c r="J48" s="78">
        <f t="shared" si="6"/>
        <v>52193570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52193570</v>
      </c>
      <c r="X48" s="78">
        <f t="shared" si="6"/>
        <v>62302893</v>
      </c>
      <c r="Y48" s="78">
        <f t="shared" si="6"/>
        <v>-10109323</v>
      </c>
      <c r="Z48" s="79">
        <f>+IF(X48&lt;&gt;0,+(Y48/X48)*100,0)</f>
        <v>-16.22608921226178</v>
      </c>
      <c r="AA48" s="80">
        <f>SUM(AA46:AA47)</f>
        <v>46985388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134812632</v>
      </c>
      <c r="D5" s="6">
        <v>0</v>
      </c>
      <c r="E5" s="7">
        <v>148639614</v>
      </c>
      <c r="F5" s="8">
        <v>148639614</v>
      </c>
      <c r="G5" s="8">
        <v>14122179</v>
      </c>
      <c r="H5" s="8">
        <v>12937678</v>
      </c>
      <c r="I5" s="8">
        <v>12721230</v>
      </c>
      <c r="J5" s="8">
        <v>39781087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39781087</v>
      </c>
      <c r="X5" s="8">
        <v>38601707</v>
      </c>
      <c r="Y5" s="8">
        <v>1179380</v>
      </c>
      <c r="Z5" s="2">
        <v>3.06</v>
      </c>
      <c r="AA5" s="6">
        <v>148639614</v>
      </c>
    </row>
    <row r="6" spans="1:27" ht="13.5">
      <c r="A6" s="27" t="s">
        <v>33</v>
      </c>
      <c r="B6" s="28"/>
      <c r="C6" s="6">
        <v>820635</v>
      </c>
      <c r="D6" s="6">
        <v>0</v>
      </c>
      <c r="E6" s="7">
        <v>1050000</v>
      </c>
      <c r="F6" s="8">
        <v>1050000</v>
      </c>
      <c r="G6" s="8">
        <v>61855</v>
      </c>
      <c r="H6" s="8">
        <v>63128</v>
      </c>
      <c r="I6" s="8">
        <v>61155</v>
      </c>
      <c r="J6" s="8">
        <v>186138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186138</v>
      </c>
      <c r="X6" s="8">
        <v>274048</v>
      </c>
      <c r="Y6" s="8">
        <v>-87910</v>
      </c>
      <c r="Z6" s="2">
        <v>-32.08</v>
      </c>
      <c r="AA6" s="6">
        <v>1050000</v>
      </c>
    </row>
    <row r="7" spans="1:27" ht="13.5">
      <c r="A7" s="29" t="s">
        <v>34</v>
      </c>
      <c r="B7" s="28"/>
      <c r="C7" s="6">
        <v>268361986</v>
      </c>
      <c r="D7" s="6">
        <v>0</v>
      </c>
      <c r="E7" s="7">
        <v>310085306</v>
      </c>
      <c r="F7" s="8">
        <v>310085306</v>
      </c>
      <c r="G7" s="8">
        <v>26871732</v>
      </c>
      <c r="H7" s="8">
        <v>27814038</v>
      </c>
      <c r="I7" s="8">
        <v>27056610</v>
      </c>
      <c r="J7" s="8">
        <v>81742380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81742380</v>
      </c>
      <c r="X7" s="8">
        <v>88360827</v>
      </c>
      <c r="Y7" s="8">
        <v>-6618447</v>
      </c>
      <c r="Z7" s="2">
        <v>-7.49</v>
      </c>
      <c r="AA7" s="6">
        <v>310085306</v>
      </c>
    </row>
    <row r="8" spans="1:27" ht="13.5">
      <c r="A8" s="29" t="s">
        <v>35</v>
      </c>
      <c r="B8" s="28"/>
      <c r="C8" s="6">
        <v>95136107</v>
      </c>
      <c r="D8" s="6">
        <v>0</v>
      </c>
      <c r="E8" s="7">
        <v>95896628</v>
      </c>
      <c r="F8" s="8">
        <v>95896628</v>
      </c>
      <c r="G8" s="8">
        <v>7343692</v>
      </c>
      <c r="H8" s="8">
        <v>7031674</v>
      </c>
      <c r="I8" s="8">
        <v>7303322</v>
      </c>
      <c r="J8" s="8">
        <v>21678688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21678688</v>
      </c>
      <c r="X8" s="8">
        <v>18705978</v>
      </c>
      <c r="Y8" s="8">
        <v>2972710</v>
      </c>
      <c r="Z8" s="2">
        <v>15.89</v>
      </c>
      <c r="AA8" s="6">
        <v>95896628</v>
      </c>
    </row>
    <row r="9" spans="1:27" ht="13.5">
      <c r="A9" s="29" t="s">
        <v>36</v>
      </c>
      <c r="B9" s="28"/>
      <c r="C9" s="6">
        <v>62797583</v>
      </c>
      <c r="D9" s="6">
        <v>0</v>
      </c>
      <c r="E9" s="7">
        <v>63454796</v>
      </c>
      <c r="F9" s="8">
        <v>63454796</v>
      </c>
      <c r="G9" s="8">
        <v>5119859</v>
      </c>
      <c r="H9" s="8">
        <v>5188444</v>
      </c>
      <c r="I9" s="8">
        <v>5165640</v>
      </c>
      <c r="J9" s="8">
        <v>15473943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15473943</v>
      </c>
      <c r="X9" s="8">
        <v>13559617</v>
      </c>
      <c r="Y9" s="8">
        <v>1914326</v>
      </c>
      <c r="Z9" s="2">
        <v>14.12</v>
      </c>
      <c r="AA9" s="6">
        <v>63454796</v>
      </c>
    </row>
    <row r="10" spans="1:27" ht="13.5">
      <c r="A10" s="29" t="s">
        <v>37</v>
      </c>
      <c r="B10" s="28"/>
      <c r="C10" s="6">
        <v>52956535</v>
      </c>
      <c r="D10" s="6">
        <v>0</v>
      </c>
      <c r="E10" s="7">
        <v>56130000</v>
      </c>
      <c r="F10" s="30">
        <v>56130000</v>
      </c>
      <c r="G10" s="30">
        <v>4690401</v>
      </c>
      <c r="H10" s="30">
        <v>4716651</v>
      </c>
      <c r="I10" s="30">
        <v>4715127</v>
      </c>
      <c r="J10" s="30">
        <v>14122179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14122179</v>
      </c>
      <c r="X10" s="30">
        <v>14116192</v>
      </c>
      <c r="Y10" s="30">
        <v>5987</v>
      </c>
      <c r="Z10" s="31">
        <v>0.04</v>
      </c>
      <c r="AA10" s="32">
        <v>56130000</v>
      </c>
    </row>
    <row r="11" spans="1:27" ht="13.5">
      <c r="A11" s="29" t="s">
        <v>38</v>
      </c>
      <c r="B11" s="33"/>
      <c r="C11" s="6">
        <v>307</v>
      </c>
      <c r="D11" s="6">
        <v>0</v>
      </c>
      <c r="E11" s="7">
        <v>0</v>
      </c>
      <c r="F11" s="8">
        <v>0</v>
      </c>
      <c r="G11" s="8">
        <v>492</v>
      </c>
      <c r="H11" s="8">
        <v>0</v>
      </c>
      <c r="I11" s="8">
        <v>0</v>
      </c>
      <c r="J11" s="8">
        <v>492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492</v>
      </c>
      <c r="X11" s="8">
        <v>0</v>
      </c>
      <c r="Y11" s="8">
        <v>492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7590839</v>
      </c>
      <c r="D12" s="6">
        <v>0</v>
      </c>
      <c r="E12" s="7">
        <v>7966160</v>
      </c>
      <c r="F12" s="8">
        <v>7966160</v>
      </c>
      <c r="G12" s="8">
        <v>669441</v>
      </c>
      <c r="H12" s="8">
        <v>635520</v>
      </c>
      <c r="I12" s="8">
        <v>497672</v>
      </c>
      <c r="J12" s="8">
        <v>1802633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1802633</v>
      </c>
      <c r="X12" s="8">
        <v>1605934</v>
      </c>
      <c r="Y12" s="8">
        <v>196699</v>
      </c>
      <c r="Z12" s="2">
        <v>12.25</v>
      </c>
      <c r="AA12" s="6">
        <v>7966160</v>
      </c>
    </row>
    <row r="13" spans="1:27" ht="13.5">
      <c r="A13" s="27" t="s">
        <v>40</v>
      </c>
      <c r="B13" s="33"/>
      <c r="C13" s="6">
        <v>6348351</v>
      </c>
      <c r="D13" s="6">
        <v>0</v>
      </c>
      <c r="E13" s="7">
        <v>6166250</v>
      </c>
      <c r="F13" s="8">
        <v>6166250</v>
      </c>
      <c r="G13" s="8">
        <v>348911</v>
      </c>
      <c r="H13" s="8">
        <v>372286</v>
      </c>
      <c r="I13" s="8">
        <v>654395</v>
      </c>
      <c r="J13" s="8">
        <v>1375592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1375592</v>
      </c>
      <c r="X13" s="8">
        <v>1658803</v>
      </c>
      <c r="Y13" s="8">
        <v>-283211</v>
      </c>
      <c r="Z13" s="2">
        <v>-17.07</v>
      </c>
      <c r="AA13" s="6">
        <v>6166250</v>
      </c>
    </row>
    <row r="14" spans="1:27" ht="13.5">
      <c r="A14" s="27" t="s">
        <v>41</v>
      </c>
      <c r="B14" s="33"/>
      <c r="C14" s="6">
        <v>2121757</v>
      </c>
      <c r="D14" s="6">
        <v>0</v>
      </c>
      <c r="E14" s="7">
        <v>2288000</v>
      </c>
      <c r="F14" s="8">
        <v>2288000</v>
      </c>
      <c r="G14" s="8">
        <v>179433</v>
      </c>
      <c r="H14" s="8">
        <v>186984</v>
      </c>
      <c r="I14" s="8">
        <v>180285</v>
      </c>
      <c r="J14" s="8">
        <v>546702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546702</v>
      </c>
      <c r="X14" s="8">
        <v>601367</v>
      </c>
      <c r="Y14" s="8">
        <v>-54665</v>
      </c>
      <c r="Z14" s="2">
        <v>-9.09</v>
      </c>
      <c r="AA14" s="6">
        <v>2288000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22739348</v>
      </c>
      <c r="D16" s="6">
        <v>0</v>
      </c>
      <c r="E16" s="7">
        <v>7965000</v>
      </c>
      <c r="F16" s="8">
        <v>7965000</v>
      </c>
      <c r="G16" s="8">
        <v>749689</v>
      </c>
      <c r="H16" s="8">
        <v>665696</v>
      </c>
      <c r="I16" s="8">
        <v>769468</v>
      </c>
      <c r="J16" s="8">
        <v>2184853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2184853</v>
      </c>
      <c r="X16" s="8">
        <v>1517562</v>
      </c>
      <c r="Y16" s="8">
        <v>667291</v>
      </c>
      <c r="Z16" s="2">
        <v>43.97</v>
      </c>
      <c r="AA16" s="6">
        <v>7965000</v>
      </c>
    </row>
    <row r="17" spans="1:27" ht="13.5">
      <c r="A17" s="27" t="s">
        <v>44</v>
      </c>
      <c r="B17" s="33"/>
      <c r="C17" s="6">
        <v>1955766</v>
      </c>
      <c r="D17" s="6">
        <v>0</v>
      </c>
      <c r="E17" s="7">
        <v>2229000</v>
      </c>
      <c r="F17" s="8">
        <v>2229000</v>
      </c>
      <c r="G17" s="8">
        <v>184353</v>
      </c>
      <c r="H17" s="8">
        <v>159132</v>
      </c>
      <c r="I17" s="8">
        <v>175694</v>
      </c>
      <c r="J17" s="8">
        <v>519179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519179</v>
      </c>
      <c r="X17" s="8">
        <v>532857</v>
      </c>
      <c r="Y17" s="8">
        <v>-13678</v>
      </c>
      <c r="Z17" s="2">
        <v>-2.57</v>
      </c>
      <c r="AA17" s="6">
        <v>2229000</v>
      </c>
    </row>
    <row r="18" spans="1:27" ht="13.5">
      <c r="A18" s="29" t="s">
        <v>45</v>
      </c>
      <c r="B18" s="28"/>
      <c r="C18" s="6">
        <v>2394759</v>
      </c>
      <c r="D18" s="6">
        <v>0</v>
      </c>
      <c r="E18" s="7">
        <v>2479500</v>
      </c>
      <c r="F18" s="8">
        <v>2479500</v>
      </c>
      <c r="G18" s="8">
        <v>252971</v>
      </c>
      <c r="H18" s="8">
        <v>222867</v>
      </c>
      <c r="I18" s="8">
        <v>228904</v>
      </c>
      <c r="J18" s="8">
        <v>704742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704742</v>
      </c>
      <c r="X18" s="8">
        <v>479524</v>
      </c>
      <c r="Y18" s="8">
        <v>225218</v>
      </c>
      <c r="Z18" s="2">
        <v>46.97</v>
      </c>
      <c r="AA18" s="6">
        <v>2479500</v>
      </c>
    </row>
    <row r="19" spans="1:27" ht="13.5">
      <c r="A19" s="27" t="s">
        <v>46</v>
      </c>
      <c r="B19" s="33"/>
      <c r="C19" s="6">
        <v>67835316</v>
      </c>
      <c r="D19" s="6">
        <v>0</v>
      </c>
      <c r="E19" s="7">
        <v>58407000</v>
      </c>
      <c r="F19" s="8">
        <v>58407000</v>
      </c>
      <c r="G19" s="8">
        <v>20617298</v>
      </c>
      <c r="H19" s="8">
        <v>517757</v>
      </c>
      <c r="I19" s="8">
        <v>567535</v>
      </c>
      <c r="J19" s="8">
        <v>21702590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21702590</v>
      </c>
      <c r="X19" s="8">
        <v>13737164</v>
      </c>
      <c r="Y19" s="8">
        <v>7965426</v>
      </c>
      <c r="Z19" s="2">
        <v>57.98</v>
      </c>
      <c r="AA19" s="6">
        <v>58407000</v>
      </c>
    </row>
    <row r="20" spans="1:27" ht="13.5">
      <c r="A20" s="27" t="s">
        <v>47</v>
      </c>
      <c r="B20" s="33"/>
      <c r="C20" s="6">
        <v>23045551</v>
      </c>
      <c r="D20" s="6">
        <v>0</v>
      </c>
      <c r="E20" s="7">
        <v>23850728</v>
      </c>
      <c r="F20" s="30">
        <v>23850728</v>
      </c>
      <c r="G20" s="30">
        <v>1787296</v>
      </c>
      <c r="H20" s="30">
        <v>1212488</v>
      </c>
      <c r="I20" s="30">
        <v>1397176</v>
      </c>
      <c r="J20" s="30">
        <v>4396960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4396960</v>
      </c>
      <c r="X20" s="30">
        <v>4287676</v>
      </c>
      <c r="Y20" s="30">
        <v>109284</v>
      </c>
      <c r="Z20" s="31">
        <v>2.55</v>
      </c>
      <c r="AA20" s="32">
        <v>23850728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748917472</v>
      </c>
      <c r="D22" s="37">
        <f>SUM(D5:D21)</f>
        <v>0</v>
      </c>
      <c r="E22" s="38">
        <f t="shared" si="0"/>
        <v>786607982</v>
      </c>
      <c r="F22" s="39">
        <f t="shared" si="0"/>
        <v>786607982</v>
      </c>
      <c r="G22" s="39">
        <f t="shared" si="0"/>
        <v>82999602</v>
      </c>
      <c r="H22" s="39">
        <f t="shared" si="0"/>
        <v>61724343</v>
      </c>
      <c r="I22" s="39">
        <f t="shared" si="0"/>
        <v>61494213</v>
      </c>
      <c r="J22" s="39">
        <f t="shared" si="0"/>
        <v>206218158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206218158</v>
      </c>
      <c r="X22" s="39">
        <f t="shared" si="0"/>
        <v>198039256</v>
      </c>
      <c r="Y22" s="39">
        <f t="shared" si="0"/>
        <v>8178902</v>
      </c>
      <c r="Z22" s="40">
        <f>+IF(X22&lt;&gt;0,+(Y22/X22)*100,0)</f>
        <v>4.129939773152854</v>
      </c>
      <c r="AA22" s="37">
        <f>SUM(AA5:AA21)</f>
        <v>786607982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260644839</v>
      </c>
      <c r="D25" s="6">
        <v>0</v>
      </c>
      <c r="E25" s="7">
        <v>280066246</v>
      </c>
      <c r="F25" s="8">
        <v>280066246</v>
      </c>
      <c r="G25" s="8">
        <v>18471434</v>
      </c>
      <c r="H25" s="8">
        <v>20494274</v>
      </c>
      <c r="I25" s="8">
        <v>20270512</v>
      </c>
      <c r="J25" s="8">
        <v>59236220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59236220</v>
      </c>
      <c r="X25" s="8">
        <v>58264570</v>
      </c>
      <c r="Y25" s="8">
        <v>971650</v>
      </c>
      <c r="Z25" s="2">
        <v>1.67</v>
      </c>
      <c r="AA25" s="6">
        <v>280066246</v>
      </c>
    </row>
    <row r="26" spans="1:27" ht="13.5">
      <c r="A26" s="29" t="s">
        <v>52</v>
      </c>
      <c r="B26" s="28"/>
      <c r="C26" s="6">
        <v>7932511</v>
      </c>
      <c r="D26" s="6">
        <v>0</v>
      </c>
      <c r="E26" s="7">
        <v>8515532</v>
      </c>
      <c r="F26" s="8">
        <v>8515532</v>
      </c>
      <c r="G26" s="8">
        <v>664823</v>
      </c>
      <c r="H26" s="8">
        <v>664809</v>
      </c>
      <c r="I26" s="8">
        <v>644305</v>
      </c>
      <c r="J26" s="8">
        <v>1973937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1973937</v>
      </c>
      <c r="X26" s="8">
        <v>2127000</v>
      </c>
      <c r="Y26" s="8">
        <v>-153063</v>
      </c>
      <c r="Z26" s="2">
        <v>-7.2</v>
      </c>
      <c r="AA26" s="6">
        <v>8515532</v>
      </c>
    </row>
    <row r="27" spans="1:27" ht="13.5">
      <c r="A27" s="29" t="s">
        <v>53</v>
      </c>
      <c r="B27" s="28"/>
      <c r="C27" s="6">
        <v>12525633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99360928</v>
      </c>
      <c r="D28" s="6">
        <v>0</v>
      </c>
      <c r="E28" s="7">
        <v>109265432</v>
      </c>
      <c r="F28" s="8">
        <v>109265432</v>
      </c>
      <c r="G28" s="8">
        <v>9105454</v>
      </c>
      <c r="H28" s="8">
        <v>9105454</v>
      </c>
      <c r="I28" s="8">
        <v>9105456</v>
      </c>
      <c r="J28" s="8">
        <v>27316364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27316364</v>
      </c>
      <c r="X28" s="8">
        <v>28773696</v>
      </c>
      <c r="Y28" s="8">
        <v>-1457332</v>
      </c>
      <c r="Z28" s="2">
        <v>-5.06</v>
      </c>
      <c r="AA28" s="6">
        <v>109265432</v>
      </c>
    </row>
    <row r="29" spans="1:27" ht="13.5">
      <c r="A29" s="29" t="s">
        <v>55</v>
      </c>
      <c r="B29" s="28"/>
      <c r="C29" s="6">
        <v>39927310</v>
      </c>
      <c r="D29" s="6">
        <v>0</v>
      </c>
      <c r="E29" s="7">
        <v>45162306</v>
      </c>
      <c r="F29" s="8">
        <v>45162306</v>
      </c>
      <c r="G29" s="8">
        <v>130680</v>
      </c>
      <c r="H29" s="8">
        <v>0</v>
      </c>
      <c r="I29" s="8">
        <v>1146535</v>
      </c>
      <c r="J29" s="8">
        <v>1277215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1277215</v>
      </c>
      <c r="X29" s="8">
        <v>141077</v>
      </c>
      <c r="Y29" s="8">
        <v>1136138</v>
      </c>
      <c r="Z29" s="2">
        <v>805.33</v>
      </c>
      <c r="AA29" s="6">
        <v>45162306</v>
      </c>
    </row>
    <row r="30" spans="1:27" ht="13.5">
      <c r="A30" s="29" t="s">
        <v>56</v>
      </c>
      <c r="B30" s="28"/>
      <c r="C30" s="6">
        <v>157055063</v>
      </c>
      <c r="D30" s="6">
        <v>0</v>
      </c>
      <c r="E30" s="7">
        <v>169444224</v>
      </c>
      <c r="F30" s="8">
        <v>169444224</v>
      </c>
      <c r="G30" s="8">
        <v>2871256</v>
      </c>
      <c r="H30" s="8">
        <v>19612190</v>
      </c>
      <c r="I30" s="8">
        <v>19715820</v>
      </c>
      <c r="J30" s="8">
        <v>42199266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42199266</v>
      </c>
      <c r="X30" s="8">
        <v>44578483</v>
      </c>
      <c r="Y30" s="8">
        <v>-2379217</v>
      </c>
      <c r="Z30" s="2">
        <v>-5.34</v>
      </c>
      <c r="AA30" s="6">
        <v>169444224</v>
      </c>
    </row>
    <row r="31" spans="1:27" ht="13.5">
      <c r="A31" s="29" t="s">
        <v>57</v>
      </c>
      <c r="B31" s="28"/>
      <c r="C31" s="6">
        <v>13594531</v>
      </c>
      <c r="D31" s="6">
        <v>0</v>
      </c>
      <c r="E31" s="7">
        <v>17294922</v>
      </c>
      <c r="F31" s="8">
        <v>17294922</v>
      </c>
      <c r="G31" s="8">
        <v>637196</v>
      </c>
      <c r="H31" s="8">
        <v>801413</v>
      </c>
      <c r="I31" s="8">
        <v>962900</v>
      </c>
      <c r="J31" s="8">
        <v>2401509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2401509</v>
      </c>
      <c r="X31" s="8">
        <v>4580872</v>
      </c>
      <c r="Y31" s="8">
        <v>-2179363</v>
      </c>
      <c r="Z31" s="2">
        <v>-47.58</v>
      </c>
      <c r="AA31" s="6">
        <v>17294922</v>
      </c>
    </row>
    <row r="32" spans="1:27" ht="13.5">
      <c r="A32" s="29" t="s">
        <v>58</v>
      </c>
      <c r="B32" s="28"/>
      <c r="C32" s="6">
        <v>72754120</v>
      </c>
      <c r="D32" s="6">
        <v>0</v>
      </c>
      <c r="E32" s="7">
        <v>81062123</v>
      </c>
      <c r="F32" s="8">
        <v>81062123</v>
      </c>
      <c r="G32" s="8">
        <v>1153160</v>
      </c>
      <c r="H32" s="8">
        <v>5173517</v>
      </c>
      <c r="I32" s="8">
        <v>4882204</v>
      </c>
      <c r="J32" s="8">
        <v>11208881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11208881</v>
      </c>
      <c r="X32" s="8">
        <v>9277923</v>
      </c>
      <c r="Y32" s="8">
        <v>1930958</v>
      </c>
      <c r="Z32" s="2">
        <v>20.81</v>
      </c>
      <c r="AA32" s="6">
        <v>81062123</v>
      </c>
    </row>
    <row r="33" spans="1:27" ht="13.5">
      <c r="A33" s="29" t="s">
        <v>59</v>
      </c>
      <c r="B33" s="28"/>
      <c r="C33" s="6">
        <v>38749289</v>
      </c>
      <c r="D33" s="6">
        <v>0</v>
      </c>
      <c r="E33" s="7">
        <v>41370338</v>
      </c>
      <c r="F33" s="8">
        <v>41370338</v>
      </c>
      <c r="G33" s="8">
        <v>3380401</v>
      </c>
      <c r="H33" s="8">
        <v>3445538</v>
      </c>
      <c r="I33" s="8">
        <v>3478481</v>
      </c>
      <c r="J33" s="8">
        <v>10304420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10304420</v>
      </c>
      <c r="X33" s="8">
        <v>10470585</v>
      </c>
      <c r="Y33" s="8">
        <v>-166165</v>
      </c>
      <c r="Z33" s="2">
        <v>-1.59</v>
      </c>
      <c r="AA33" s="6">
        <v>41370338</v>
      </c>
    </row>
    <row r="34" spans="1:27" ht="13.5">
      <c r="A34" s="29" t="s">
        <v>60</v>
      </c>
      <c r="B34" s="28"/>
      <c r="C34" s="6">
        <v>117460190</v>
      </c>
      <c r="D34" s="6">
        <v>0</v>
      </c>
      <c r="E34" s="7">
        <v>117407326</v>
      </c>
      <c r="F34" s="8">
        <v>117407326</v>
      </c>
      <c r="G34" s="8">
        <v>3000420</v>
      </c>
      <c r="H34" s="8">
        <v>8305632</v>
      </c>
      <c r="I34" s="8">
        <v>10515330</v>
      </c>
      <c r="J34" s="8">
        <v>21821382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21821382</v>
      </c>
      <c r="X34" s="8">
        <v>23666406</v>
      </c>
      <c r="Y34" s="8">
        <v>-1845024</v>
      </c>
      <c r="Z34" s="2">
        <v>-7.8</v>
      </c>
      <c r="AA34" s="6">
        <v>117407326</v>
      </c>
    </row>
    <row r="35" spans="1:27" ht="13.5">
      <c r="A35" s="27" t="s">
        <v>61</v>
      </c>
      <c r="B35" s="33"/>
      <c r="C35" s="6">
        <v>12017432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832021846</v>
      </c>
      <c r="D36" s="37">
        <f>SUM(D25:D35)</f>
        <v>0</v>
      </c>
      <c r="E36" s="38">
        <f t="shared" si="1"/>
        <v>869588449</v>
      </c>
      <c r="F36" s="39">
        <f t="shared" si="1"/>
        <v>869588449</v>
      </c>
      <c r="G36" s="39">
        <f t="shared" si="1"/>
        <v>39414824</v>
      </c>
      <c r="H36" s="39">
        <f t="shared" si="1"/>
        <v>67602827</v>
      </c>
      <c r="I36" s="39">
        <f t="shared" si="1"/>
        <v>70721543</v>
      </c>
      <c r="J36" s="39">
        <f t="shared" si="1"/>
        <v>177739194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177739194</v>
      </c>
      <c r="X36" s="39">
        <f t="shared" si="1"/>
        <v>181880612</v>
      </c>
      <c r="Y36" s="39">
        <f t="shared" si="1"/>
        <v>-4141418</v>
      </c>
      <c r="Z36" s="40">
        <f>+IF(X36&lt;&gt;0,+(Y36/X36)*100,0)</f>
        <v>-2.2769980562854055</v>
      </c>
      <c r="AA36" s="37">
        <f>SUM(AA25:AA35)</f>
        <v>869588449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-83104374</v>
      </c>
      <c r="D38" s="50">
        <f>+D22-D36</f>
        <v>0</v>
      </c>
      <c r="E38" s="51">
        <f t="shared" si="2"/>
        <v>-82980467</v>
      </c>
      <c r="F38" s="52">
        <f t="shared" si="2"/>
        <v>-82980467</v>
      </c>
      <c r="G38" s="52">
        <f t="shared" si="2"/>
        <v>43584778</v>
      </c>
      <c r="H38" s="52">
        <f t="shared" si="2"/>
        <v>-5878484</v>
      </c>
      <c r="I38" s="52">
        <f t="shared" si="2"/>
        <v>-9227330</v>
      </c>
      <c r="J38" s="52">
        <f t="shared" si="2"/>
        <v>28478964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28478964</v>
      </c>
      <c r="X38" s="52">
        <f>IF(F22=F36,0,X22-X36)</f>
        <v>16158644</v>
      </c>
      <c r="Y38" s="52">
        <f t="shared" si="2"/>
        <v>12320320</v>
      </c>
      <c r="Z38" s="53">
        <f>+IF(X38&lt;&gt;0,+(Y38/X38)*100,0)</f>
        <v>76.2460018303516</v>
      </c>
      <c r="AA38" s="50">
        <f>+AA22-AA36</f>
        <v>-82980467</v>
      </c>
    </row>
    <row r="39" spans="1:27" ht="13.5">
      <c r="A39" s="27" t="s">
        <v>64</v>
      </c>
      <c r="B39" s="33"/>
      <c r="C39" s="6">
        <v>38089848</v>
      </c>
      <c r="D39" s="6">
        <v>0</v>
      </c>
      <c r="E39" s="7">
        <v>34233829</v>
      </c>
      <c r="F39" s="8">
        <v>37122813</v>
      </c>
      <c r="G39" s="8">
        <v>0</v>
      </c>
      <c r="H39" s="8">
        <v>0</v>
      </c>
      <c r="I39" s="8">
        <v>1567719</v>
      </c>
      <c r="J39" s="8">
        <v>1567719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1567719</v>
      </c>
      <c r="X39" s="8">
        <v>3557049</v>
      </c>
      <c r="Y39" s="8">
        <v>-1989330</v>
      </c>
      <c r="Z39" s="2">
        <v>-55.93</v>
      </c>
      <c r="AA39" s="6">
        <v>37122813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51000</v>
      </c>
      <c r="Y40" s="30">
        <v>-51000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-45014526</v>
      </c>
      <c r="D42" s="59">
        <f>SUM(D38:D41)</f>
        <v>0</v>
      </c>
      <c r="E42" s="60">
        <f t="shared" si="3"/>
        <v>-48746638</v>
      </c>
      <c r="F42" s="61">
        <f t="shared" si="3"/>
        <v>-45857654</v>
      </c>
      <c r="G42" s="61">
        <f t="shared" si="3"/>
        <v>43584778</v>
      </c>
      <c r="H42" s="61">
        <f t="shared" si="3"/>
        <v>-5878484</v>
      </c>
      <c r="I42" s="61">
        <f t="shared" si="3"/>
        <v>-7659611</v>
      </c>
      <c r="J42" s="61">
        <f t="shared" si="3"/>
        <v>30046683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30046683</v>
      </c>
      <c r="X42" s="61">
        <f t="shared" si="3"/>
        <v>19766693</v>
      </c>
      <c r="Y42" s="61">
        <f t="shared" si="3"/>
        <v>10279990</v>
      </c>
      <c r="Z42" s="62">
        <f>+IF(X42&lt;&gt;0,+(Y42/X42)*100,0)</f>
        <v>52.006625488643955</v>
      </c>
      <c r="AA42" s="59">
        <f>SUM(AA38:AA41)</f>
        <v>-45857654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-45014526</v>
      </c>
      <c r="D44" s="67">
        <f>+D42-D43</f>
        <v>0</v>
      </c>
      <c r="E44" s="68">
        <f t="shared" si="4"/>
        <v>-48746638</v>
      </c>
      <c r="F44" s="69">
        <f t="shared" si="4"/>
        <v>-45857654</v>
      </c>
      <c r="G44" s="69">
        <f t="shared" si="4"/>
        <v>43584778</v>
      </c>
      <c r="H44" s="69">
        <f t="shared" si="4"/>
        <v>-5878484</v>
      </c>
      <c r="I44" s="69">
        <f t="shared" si="4"/>
        <v>-7659611</v>
      </c>
      <c r="J44" s="69">
        <f t="shared" si="4"/>
        <v>30046683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30046683</v>
      </c>
      <c r="X44" s="69">
        <f t="shared" si="4"/>
        <v>19766693</v>
      </c>
      <c r="Y44" s="69">
        <f t="shared" si="4"/>
        <v>10279990</v>
      </c>
      <c r="Z44" s="70">
        <f>+IF(X44&lt;&gt;0,+(Y44/X44)*100,0)</f>
        <v>52.006625488643955</v>
      </c>
      <c r="AA44" s="67">
        <f>+AA42-AA43</f>
        <v>-45857654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-45014526</v>
      </c>
      <c r="D46" s="59">
        <f>SUM(D44:D45)</f>
        <v>0</v>
      </c>
      <c r="E46" s="60">
        <f t="shared" si="5"/>
        <v>-48746638</v>
      </c>
      <c r="F46" s="61">
        <f t="shared" si="5"/>
        <v>-45857654</v>
      </c>
      <c r="G46" s="61">
        <f t="shared" si="5"/>
        <v>43584778</v>
      </c>
      <c r="H46" s="61">
        <f t="shared" si="5"/>
        <v>-5878484</v>
      </c>
      <c r="I46" s="61">
        <f t="shared" si="5"/>
        <v>-7659611</v>
      </c>
      <c r="J46" s="61">
        <f t="shared" si="5"/>
        <v>30046683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30046683</v>
      </c>
      <c r="X46" s="61">
        <f t="shared" si="5"/>
        <v>19766693</v>
      </c>
      <c r="Y46" s="61">
        <f t="shared" si="5"/>
        <v>10279990</v>
      </c>
      <c r="Z46" s="62">
        <f>+IF(X46&lt;&gt;0,+(Y46/X46)*100,0)</f>
        <v>52.006625488643955</v>
      </c>
      <c r="AA46" s="59">
        <f>SUM(AA44:AA45)</f>
        <v>-45857654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-45014526</v>
      </c>
      <c r="D48" s="75">
        <f>SUM(D46:D47)</f>
        <v>0</v>
      </c>
      <c r="E48" s="76">
        <f t="shared" si="6"/>
        <v>-48746638</v>
      </c>
      <c r="F48" s="77">
        <f t="shared" si="6"/>
        <v>-45857654</v>
      </c>
      <c r="G48" s="77">
        <f t="shared" si="6"/>
        <v>43584778</v>
      </c>
      <c r="H48" s="78">
        <f t="shared" si="6"/>
        <v>-5878484</v>
      </c>
      <c r="I48" s="78">
        <f t="shared" si="6"/>
        <v>-7659611</v>
      </c>
      <c r="J48" s="78">
        <f t="shared" si="6"/>
        <v>30046683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30046683</v>
      </c>
      <c r="X48" s="78">
        <f t="shared" si="6"/>
        <v>19766693</v>
      </c>
      <c r="Y48" s="78">
        <f t="shared" si="6"/>
        <v>10279990</v>
      </c>
      <c r="Z48" s="79">
        <f>+IF(X48&lt;&gt;0,+(Y48/X48)*100,0)</f>
        <v>52.006625488643955</v>
      </c>
      <c r="AA48" s="80">
        <f>SUM(AA46:AA47)</f>
        <v>-45857654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42304130</v>
      </c>
      <c r="F5" s="8">
        <v>42304130</v>
      </c>
      <c r="G5" s="8">
        <v>42687929</v>
      </c>
      <c r="H5" s="8">
        <v>14526</v>
      </c>
      <c r="I5" s="8">
        <v>-2922</v>
      </c>
      <c r="J5" s="8">
        <v>42699533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42699533</v>
      </c>
      <c r="X5" s="8">
        <v>42307695</v>
      </c>
      <c r="Y5" s="8">
        <v>391838</v>
      </c>
      <c r="Z5" s="2">
        <v>0.93</v>
      </c>
      <c r="AA5" s="6">
        <v>42304130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74134060</v>
      </c>
      <c r="F7" s="8">
        <v>74134060</v>
      </c>
      <c r="G7" s="8">
        <v>6309272</v>
      </c>
      <c r="H7" s="8">
        <v>6304979</v>
      </c>
      <c r="I7" s="8">
        <v>6428648</v>
      </c>
      <c r="J7" s="8">
        <v>19042899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19042899</v>
      </c>
      <c r="X7" s="8">
        <v>19735243</v>
      </c>
      <c r="Y7" s="8">
        <v>-692344</v>
      </c>
      <c r="Z7" s="2">
        <v>-3.51</v>
      </c>
      <c r="AA7" s="6">
        <v>74134060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20238180</v>
      </c>
      <c r="F8" s="8">
        <v>20238180</v>
      </c>
      <c r="G8" s="8">
        <v>1396096</v>
      </c>
      <c r="H8" s="8">
        <v>1385007</v>
      </c>
      <c r="I8" s="8">
        <v>1452108</v>
      </c>
      <c r="J8" s="8">
        <v>4233211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4233211</v>
      </c>
      <c r="X8" s="8">
        <v>4252543</v>
      </c>
      <c r="Y8" s="8">
        <v>-19332</v>
      </c>
      <c r="Z8" s="2">
        <v>-0.45</v>
      </c>
      <c r="AA8" s="6">
        <v>20238180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8446180</v>
      </c>
      <c r="F9" s="8">
        <v>8446180</v>
      </c>
      <c r="G9" s="8">
        <v>712048</v>
      </c>
      <c r="H9" s="8">
        <v>721453</v>
      </c>
      <c r="I9" s="8">
        <v>712473</v>
      </c>
      <c r="J9" s="8">
        <v>2145974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2145974</v>
      </c>
      <c r="X9" s="8">
        <v>2033506</v>
      </c>
      <c r="Y9" s="8">
        <v>112468</v>
      </c>
      <c r="Z9" s="2">
        <v>5.53</v>
      </c>
      <c r="AA9" s="6">
        <v>8446180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12912240</v>
      </c>
      <c r="F10" s="30">
        <v>12912240</v>
      </c>
      <c r="G10" s="30">
        <v>1068185</v>
      </c>
      <c r="H10" s="30">
        <v>1068307</v>
      </c>
      <c r="I10" s="30">
        <v>1072411</v>
      </c>
      <c r="J10" s="30">
        <v>3208903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3208903</v>
      </c>
      <c r="X10" s="30">
        <v>3211405</v>
      </c>
      <c r="Y10" s="30">
        <v>-2502</v>
      </c>
      <c r="Z10" s="31">
        <v>-0.08</v>
      </c>
      <c r="AA10" s="32">
        <v>12912240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5287350</v>
      </c>
      <c r="F12" s="8">
        <v>5287350</v>
      </c>
      <c r="G12" s="8">
        <v>220111</v>
      </c>
      <c r="H12" s="8">
        <v>324159</v>
      </c>
      <c r="I12" s="8">
        <v>1092594</v>
      </c>
      <c r="J12" s="8">
        <v>1636864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1636864</v>
      </c>
      <c r="X12" s="8">
        <v>1459528</v>
      </c>
      <c r="Y12" s="8">
        <v>177336</v>
      </c>
      <c r="Z12" s="2">
        <v>12.15</v>
      </c>
      <c r="AA12" s="6">
        <v>5287350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1666140</v>
      </c>
      <c r="F13" s="8">
        <v>1666140</v>
      </c>
      <c r="G13" s="8">
        <v>52590</v>
      </c>
      <c r="H13" s="8">
        <v>133113</v>
      </c>
      <c r="I13" s="8">
        <v>163104</v>
      </c>
      <c r="J13" s="8">
        <v>348807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348807</v>
      </c>
      <c r="X13" s="8">
        <v>404463</v>
      </c>
      <c r="Y13" s="8">
        <v>-55656</v>
      </c>
      <c r="Z13" s="2">
        <v>-13.76</v>
      </c>
      <c r="AA13" s="6">
        <v>1666140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723430</v>
      </c>
      <c r="F14" s="8">
        <v>723430</v>
      </c>
      <c r="G14" s="8">
        <v>70134</v>
      </c>
      <c r="H14" s="8">
        <v>71455</v>
      </c>
      <c r="I14" s="8">
        <v>69533</v>
      </c>
      <c r="J14" s="8">
        <v>211122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211122</v>
      </c>
      <c r="X14" s="8">
        <v>148197</v>
      </c>
      <c r="Y14" s="8">
        <v>62925</v>
      </c>
      <c r="Z14" s="2">
        <v>42.46</v>
      </c>
      <c r="AA14" s="6">
        <v>723430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572100</v>
      </c>
      <c r="F16" s="8">
        <v>572100</v>
      </c>
      <c r="G16" s="8">
        <v>22261</v>
      </c>
      <c r="H16" s="8">
        <v>58389</v>
      </c>
      <c r="I16" s="8">
        <v>37018</v>
      </c>
      <c r="J16" s="8">
        <v>117668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117668</v>
      </c>
      <c r="X16" s="8">
        <v>47032</v>
      </c>
      <c r="Y16" s="8">
        <v>70636</v>
      </c>
      <c r="Z16" s="2">
        <v>150.19</v>
      </c>
      <c r="AA16" s="6">
        <v>572100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1223100</v>
      </c>
      <c r="F17" s="8">
        <v>1223100</v>
      </c>
      <c r="G17" s="8">
        <v>107172</v>
      </c>
      <c r="H17" s="8">
        <v>74240</v>
      </c>
      <c r="I17" s="8">
        <v>118475</v>
      </c>
      <c r="J17" s="8">
        <v>299887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299887</v>
      </c>
      <c r="X17" s="8">
        <v>297643</v>
      </c>
      <c r="Y17" s="8">
        <v>2244</v>
      </c>
      <c r="Z17" s="2">
        <v>0.75</v>
      </c>
      <c r="AA17" s="6">
        <v>1223100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1306440</v>
      </c>
      <c r="F18" s="8">
        <v>1306440</v>
      </c>
      <c r="G18" s="8">
        <v>72261</v>
      </c>
      <c r="H18" s="8">
        <v>3354</v>
      </c>
      <c r="I18" s="8">
        <v>133026</v>
      </c>
      <c r="J18" s="8">
        <v>208641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208641</v>
      </c>
      <c r="X18" s="8">
        <v>264449</v>
      </c>
      <c r="Y18" s="8">
        <v>-55808</v>
      </c>
      <c r="Z18" s="2">
        <v>-21.1</v>
      </c>
      <c r="AA18" s="6">
        <v>1306440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47665470</v>
      </c>
      <c r="F19" s="8">
        <v>47665470</v>
      </c>
      <c r="G19" s="8">
        <v>8335550</v>
      </c>
      <c r="H19" s="8">
        <v>-474133</v>
      </c>
      <c r="I19" s="8">
        <v>80902</v>
      </c>
      <c r="J19" s="8">
        <v>7942319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7942319</v>
      </c>
      <c r="X19" s="8">
        <v>14978349</v>
      </c>
      <c r="Y19" s="8">
        <v>-7036030</v>
      </c>
      <c r="Z19" s="2">
        <v>-46.97</v>
      </c>
      <c r="AA19" s="6">
        <v>47665470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2366250</v>
      </c>
      <c r="F20" s="30">
        <v>2366250</v>
      </c>
      <c r="G20" s="30">
        <v>388185</v>
      </c>
      <c r="H20" s="30">
        <v>258821</v>
      </c>
      <c r="I20" s="30">
        <v>145883</v>
      </c>
      <c r="J20" s="30">
        <v>792889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792889</v>
      </c>
      <c r="X20" s="30">
        <v>410021</v>
      </c>
      <c r="Y20" s="30">
        <v>382868</v>
      </c>
      <c r="Z20" s="31">
        <v>93.38</v>
      </c>
      <c r="AA20" s="32">
        <v>2366250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218845070</v>
      </c>
      <c r="F22" s="39">
        <f t="shared" si="0"/>
        <v>218845070</v>
      </c>
      <c r="G22" s="39">
        <f t="shared" si="0"/>
        <v>61441794</v>
      </c>
      <c r="H22" s="39">
        <f t="shared" si="0"/>
        <v>9943670</v>
      </c>
      <c r="I22" s="39">
        <f t="shared" si="0"/>
        <v>11503253</v>
      </c>
      <c r="J22" s="39">
        <f t="shared" si="0"/>
        <v>82888717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82888717</v>
      </c>
      <c r="X22" s="39">
        <f t="shared" si="0"/>
        <v>89550074</v>
      </c>
      <c r="Y22" s="39">
        <f t="shared" si="0"/>
        <v>-6661357</v>
      </c>
      <c r="Z22" s="40">
        <f>+IF(X22&lt;&gt;0,+(Y22/X22)*100,0)</f>
        <v>-7.438695137203348</v>
      </c>
      <c r="AA22" s="37">
        <f>SUM(AA5:AA21)</f>
        <v>218845070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78871350</v>
      </c>
      <c r="F25" s="8">
        <v>78871350</v>
      </c>
      <c r="G25" s="8">
        <v>5832503</v>
      </c>
      <c r="H25" s="8">
        <v>5926117</v>
      </c>
      <c r="I25" s="8">
        <v>6499522</v>
      </c>
      <c r="J25" s="8">
        <v>18258142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18258142</v>
      </c>
      <c r="X25" s="8">
        <v>17588143</v>
      </c>
      <c r="Y25" s="8">
        <v>669999</v>
      </c>
      <c r="Z25" s="2">
        <v>3.81</v>
      </c>
      <c r="AA25" s="6">
        <v>78871350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3510523</v>
      </c>
      <c r="F26" s="8">
        <v>3510523</v>
      </c>
      <c r="G26" s="8">
        <v>274215</v>
      </c>
      <c r="H26" s="8">
        <v>272325</v>
      </c>
      <c r="I26" s="8">
        <v>272813</v>
      </c>
      <c r="J26" s="8">
        <v>819353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819353</v>
      </c>
      <c r="X26" s="8">
        <v>834393</v>
      </c>
      <c r="Y26" s="8">
        <v>-15040</v>
      </c>
      <c r="Z26" s="2">
        <v>-1.8</v>
      </c>
      <c r="AA26" s="6">
        <v>3510523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1095000</v>
      </c>
      <c r="F27" s="8">
        <v>1095000</v>
      </c>
      <c r="G27" s="8">
        <v>0</v>
      </c>
      <c r="H27" s="8">
        <v>0</v>
      </c>
      <c r="I27" s="8">
        <v>620088</v>
      </c>
      <c r="J27" s="8">
        <v>620088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620088</v>
      </c>
      <c r="X27" s="8">
        <v>0</v>
      </c>
      <c r="Y27" s="8">
        <v>620088</v>
      </c>
      <c r="Z27" s="2">
        <v>0</v>
      </c>
      <c r="AA27" s="6">
        <v>1095000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6944959</v>
      </c>
      <c r="F28" s="8">
        <v>6944959</v>
      </c>
      <c r="G28" s="8">
        <v>0</v>
      </c>
      <c r="H28" s="8">
        <v>0</v>
      </c>
      <c r="I28" s="8">
        <v>2061163</v>
      </c>
      <c r="J28" s="8">
        <v>2061163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2061163</v>
      </c>
      <c r="X28" s="8">
        <v>1793016</v>
      </c>
      <c r="Y28" s="8">
        <v>268147</v>
      </c>
      <c r="Z28" s="2">
        <v>14.96</v>
      </c>
      <c r="AA28" s="6">
        <v>6944959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1242060</v>
      </c>
      <c r="F29" s="8">
        <v>1242060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282027</v>
      </c>
      <c r="Y29" s="8">
        <v>-282027</v>
      </c>
      <c r="Z29" s="2">
        <v>-100</v>
      </c>
      <c r="AA29" s="6">
        <v>1242060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59397000</v>
      </c>
      <c r="F30" s="8">
        <v>59397000</v>
      </c>
      <c r="G30" s="8">
        <v>6244493</v>
      </c>
      <c r="H30" s="8">
        <v>6267460</v>
      </c>
      <c r="I30" s="8">
        <v>6189663</v>
      </c>
      <c r="J30" s="8">
        <v>18701616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18701616</v>
      </c>
      <c r="X30" s="8">
        <v>14610522</v>
      </c>
      <c r="Y30" s="8">
        <v>4091094</v>
      </c>
      <c r="Z30" s="2">
        <v>28</v>
      </c>
      <c r="AA30" s="6">
        <v>59397000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1430000</v>
      </c>
      <c r="F32" s="8">
        <v>1430000</v>
      </c>
      <c r="G32" s="8">
        <v>237805</v>
      </c>
      <c r="H32" s="8">
        <v>140514</v>
      </c>
      <c r="I32" s="8">
        <v>159392</v>
      </c>
      <c r="J32" s="8">
        <v>537711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537711</v>
      </c>
      <c r="X32" s="8">
        <v>254058</v>
      </c>
      <c r="Y32" s="8">
        <v>283653</v>
      </c>
      <c r="Z32" s="2">
        <v>111.65</v>
      </c>
      <c r="AA32" s="6">
        <v>1430000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73989000</v>
      </c>
      <c r="F34" s="8">
        <v>73989000</v>
      </c>
      <c r="G34" s="8">
        <v>2986802</v>
      </c>
      <c r="H34" s="8">
        <v>4301411</v>
      </c>
      <c r="I34" s="8">
        <v>3295149</v>
      </c>
      <c r="J34" s="8">
        <v>10583362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10583362</v>
      </c>
      <c r="X34" s="8">
        <v>15289357</v>
      </c>
      <c r="Y34" s="8">
        <v>-4705995</v>
      </c>
      <c r="Z34" s="2">
        <v>-30.78</v>
      </c>
      <c r="AA34" s="6">
        <v>73989000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226479892</v>
      </c>
      <c r="F36" s="39">
        <f t="shared" si="1"/>
        <v>226479892</v>
      </c>
      <c r="G36" s="39">
        <f t="shared" si="1"/>
        <v>15575818</v>
      </c>
      <c r="H36" s="39">
        <f t="shared" si="1"/>
        <v>16907827</v>
      </c>
      <c r="I36" s="39">
        <f t="shared" si="1"/>
        <v>19097790</v>
      </c>
      <c r="J36" s="39">
        <f t="shared" si="1"/>
        <v>51581435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51581435</v>
      </c>
      <c r="X36" s="39">
        <f t="shared" si="1"/>
        <v>50651516</v>
      </c>
      <c r="Y36" s="39">
        <f t="shared" si="1"/>
        <v>929919</v>
      </c>
      <c r="Z36" s="40">
        <f>+IF(X36&lt;&gt;0,+(Y36/X36)*100,0)</f>
        <v>1.8359154343968695</v>
      </c>
      <c r="AA36" s="37">
        <f>SUM(AA25:AA35)</f>
        <v>226479892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-7634822</v>
      </c>
      <c r="F38" s="52">
        <f t="shared" si="2"/>
        <v>-7634822</v>
      </c>
      <c r="G38" s="52">
        <f t="shared" si="2"/>
        <v>45865976</v>
      </c>
      <c r="H38" s="52">
        <f t="shared" si="2"/>
        <v>-6964157</v>
      </c>
      <c r="I38" s="52">
        <f t="shared" si="2"/>
        <v>-7594537</v>
      </c>
      <c r="J38" s="52">
        <f t="shared" si="2"/>
        <v>31307282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31307282</v>
      </c>
      <c r="X38" s="52">
        <f>IF(F22=F36,0,X22-X36)</f>
        <v>38898558</v>
      </c>
      <c r="Y38" s="52">
        <f t="shared" si="2"/>
        <v>-7591276</v>
      </c>
      <c r="Z38" s="53">
        <f>+IF(X38&lt;&gt;0,+(Y38/X38)*100,0)</f>
        <v>-19.515571759755208</v>
      </c>
      <c r="AA38" s="50">
        <f>+AA22-AA36</f>
        <v>-7634822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11070530</v>
      </c>
      <c r="F39" s="8">
        <v>11070530</v>
      </c>
      <c r="G39" s="8">
        <v>119156</v>
      </c>
      <c r="H39" s="8">
        <v>321682</v>
      </c>
      <c r="I39" s="8">
        <v>1247427</v>
      </c>
      <c r="J39" s="8">
        <v>1688265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1688265</v>
      </c>
      <c r="X39" s="8">
        <v>3163381</v>
      </c>
      <c r="Y39" s="8">
        <v>-1475116</v>
      </c>
      <c r="Z39" s="2">
        <v>-46.63</v>
      </c>
      <c r="AA39" s="6">
        <v>11070530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3435708</v>
      </c>
      <c r="F42" s="61">
        <f t="shared" si="3"/>
        <v>3435708</v>
      </c>
      <c r="G42" s="61">
        <f t="shared" si="3"/>
        <v>45985132</v>
      </c>
      <c r="H42" s="61">
        <f t="shared" si="3"/>
        <v>-6642475</v>
      </c>
      <c r="I42" s="61">
        <f t="shared" si="3"/>
        <v>-6347110</v>
      </c>
      <c r="J42" s="61">
        <f t="shared" si="3"/>
        <v>32995547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32995547</v>
      </c>
      <c r="X42" s="61">
        <f t="shared" si="3"/>
        <v>42061939</v>
      </c>
      <c r="Y42" s="61">
        <f t="shared" si="3"/>
        <v>-9066392</v>
      </c>
      <c r="Z42" s="62">
        <f>+IF(X42&lt;&gt;0,+(Y42/X42)*100,0)</f>
        <v>-21.554859846095063</v>
      </c>
      <c r="AA42" s="59">
        <f>SUM(AA38:AA41)</f>
        <v>3435708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3435708</v>
      </c>
      <c r="F44" s="69">
        <f t="shared" si="4"/>
        <v>3435708</v>
      </c>
      <c r="G44" s="69">
        <f t="shared" si="4"/>
        <v>45985132</v>
      </c>
      <c r="H44" s="69">
        <f t="shared" si="4"/>
        <v>-6642475</v>
      </c>
      <c r="I44" s="69">
        <f t="shared" si="4"/>
        <v>-6347110</v>
      </c>
      <c r="J44" s="69">
        <f t="shared" si="4"/>
        <v>32995547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32995547</v>
      </c>
      <c r="X44" s="69">
        <f t="shared" si="4"/>
        <v>42061939</v>
      </c>
      <c r="Y44" s="69">
        <f t="shared" si="4"/>
        <v>-9066392</v>
      </c>
      <c r="Z44" s="70">
        <f>+IF(X44&lt;&gt;0,+(Y44/X44)*100,0)</f>
        <v>-21.554859846095063</v>
      </c>
      <c r="AA44" s="67">
        <f>+AA42-AA43</f>
        <v>3435708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3435708</v>
      </c>
      <c r="F46" s="61">
        <f t="shared" si="5"/>
        <v>3435708</v>
      </c>
      <c r="G46" s="61">
        <f t="shared" si="5"/>
        <v>45985132</v>
      </c>
      <c r="H46" s="61">
        <f t="shared" si="5"/>
        <v>-6642475</v>
      </c>
      <c r="I46" s="61">
        <f t="shared" si="5"/>
        <v>-6347110</v>
      </c>
      <c r="J46" s="61">
        <f t="shared" si="5"/>
        <v>32995547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32995547</v>
      </c>
      <c r="X46" s="61">
        <f t="shared" si="5"/>
        <v>42061939</v>
      </c>
      <c r="Y46" s="61">
        <f t="shared" si="5"/>
        <v>-9066392</v>
      </c>
      <c r="Z46" s="62">
        <f>+IF(X46&lt;&gt;0,+(Y46/X46)*100,0)</f>
        <v>-21.554859846095063</v>
      </c>
      <c r="AA46" s="59">
        <f>SUM(AA44:AA45)</f>
        <v>3435708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3435708</v>
      </c>
      <c r="F48" s="77">
        <f t="shared" si="6"/>
        <v>3435708</v>
      </c>
      <c r="G48" s="77">
        <f t="shared" si="6"/>
        <v>45985132</v>
      </c>
      <c r="H48" s="78">
        <f t="shared" si="6"/>
        <v>-6642475</v>
      </c>
      <c r="I48" s="78">
        <f t="shared" si="6"/>
        <v>-6347110</v>
      </c>
      <c r="J48" s="78">
        <f t="shared" si="6"/>
        <v>32995547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32995547</v>
      </c>
      <c r="X48" s="78">
        <f t="shared" si="6"/>
        <v>42061939</v>
      </c>
      <c r="Y48" s="78">
        <f t="shared" si="6"/>
        <v>-9066392</v>
      </c>
      <c r="Z48" s="79">
        <f>+IF(X48&lt;&gt;0,+(Y48/X48)*100,0)</f>
        <v>-21.554859846095063</v>
      </c>
      <c r="AA48" s="80">
        <f>SUM(AA46:AA47)</f>
        <v>3435708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24599573</v>
      </c>
      <c r="D5" s="6">
        <v>0</v>
      </c>
      <c r="E5" s="7">
        <v>30262450</v>
      </c>
      <c r="F5" s="8">
        <v>30262450</v>
      </c>
      <c r="G5" s="8">
        <v>27306747</v>
      </c>
      <c r="H5" s="8">
        <v>-50928</v>
      </c>
      <c r="I5" s="8">
        <v>-142365</v>
      </c>
      <c r="J5" s="8">
        <v>27113454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27113454</v>
      </c>
      <c r="X5" s="8">
        <v>7562586</v>
      </c>
      <c r="Y5" s="8">
        <v>19550868</v>
      </c>
      <c r="Z5" s="2">
        <v>258.52</v>
      </c>
      <c r="AA5" s="6">
        <v>30262450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50543293</v>
      </c>
      <c r="D7" s="6">
        <v>0</v>
      </c>
      <c r="E7" s="7">
        <v>63423000</v>
      </c>
      <c r="F7" s="8">
        <v>63423000</v>
      </c>
      <c r="G7" s="8">
        <v>5510585</v>
      </c>
      <c r="H7" s="8">
        <v>4464393</v>
      </c>
      <c r="I7" s="8">
        <v>4295590</v>
      </c>
      <c r="J7" s="8">
        <v>14270568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14270568</v>
      </c>
      <c r="X7" s="8">
        <v>15849408</v>
      </c>
      <c r="Y7" s="8">
        <v>-1578840</v>
      </c>
      <c r="Z7" s="2">
        <v>-9.96</v>
      </c>
      <c r="AA7" s="6">
        <v>63423000</v>
      </c>
    </row>
    <row r="8" spans="1:27" ht="13.5">
      <c r="A8" s="29" t="s">
        <v>35</v>
      </c>
      <c r="B8" s="28"/>
      <c r="C8" s="6">
        <v>9364241</v>
      </c>
      <c r="D8" s="6">
        <v>0</v>
      </c>
      <c r="E8" s="7">
        <v>10985000</v>
      </c>
      <c r="F8" s="8">
        <v>10985000</v>
      </c>
      <c r="G8" s="8">
        <v>1169496</v>
      </c>
      <c r="H8" s="8">
        <v>568621</v>
      </c>
      <c r="I8" s="8">
        <v>850613</v>
      </c>
      <c r="J8" s="8">
        <v>2588730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2588730</v>
      </c>
      <c r="X8" s="8">
        <v>2745153</v>
      </c>
      <c r="Y8" s="8">
        <v>-156423</v>
      </c>
      <c r="Z8" s="2">
        <v>-5.7</v>
      </c>
      <c r="AA8" s="6">
        <v>10985000</v>
      </c>
    </row>
    <row r="9" spans="1:27" ht="13.5">
      <c r="A9" s="29" t="s">
        <v>36</v>
      </c>
      <c r="B9" s="28"/>
      <c r="C9" s="6">
        <v>11209951</v>
      </c>
      <c r="D9" s="6">
        <v>0</v>
      </c>
      <c r="E9" s="7">
        <v>13811600</v>
      </c>
      <c r="F9" s="8">
        <v>13811600</v>
      </c>
      <c r="G9" s="8">
        <v>1398209</v>
      </c>
      <c r="H9" s="8">
        <v>994850</v>
      </c>
      <c r="I9" s="8">
        <v>833816</v>
      </c>
      <c r="J9" s="8">
        <v>3226875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3226875</v>
      </c>
      <c r="X9" s="8">
        <v>3451518</v>
      </c>
      <c r="Y9" s="8">
        <v>-224643</v>
      </c>
      <c r="Z9" s="2">
        <v>-6.51</v>
      </c>
      <c r="AA9" s="6">
        <v>13811600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7621000</v>
      </c>
      <c r="F10" s="30">
        <v>7621000</v>
      </c>
      <c r="G10" s="30">
        <v>952460</v>
      </c>
      <c r="H10" s="30">
        <v>631973</v>
      </c>
      <c r="I10" s="30">
        <v>488316</v>
      </c>
      <c r="J10" s="30">
        <v>2072749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2072749</v>
      </c>
      <c r="X10" s="30">
        <v>1904487</v>
      </c>
      <c r="Y10" s="30">
        <v>168262</v>
      </c>
      <c r="Z10" s="31">
        <v>8.84</v>
      </c>
      <c r="AA10" s="32">
        <v>7621000</v>
      </c>
    </row>
    <row r="11" spans="1:27" ht="13.5">
      <c r="A11" s="29" t="s">
        <v>38</v>
      </c>
      <c r="B11" s="33"/>
      <c r="C11" s="6">
        <v>7008957</v>
      </c>
      <c r="D11" s="6">
        <v>0</v>
      </c>
      <c r="E11" s="7">
        <v>10000</v>
      </c>
      <c r="F11" s="8">
        <v>10000</v>
      </c>
      <c r="G11" s="8">
        <v>708</v>
      </c>
      <c r="H11" s="8">
        <v>92</v>
      </c>
      <c r="I11" s="8">
        <v>1617</v>
      </c>
      <c r="J11" s="8">
        <v>2417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2417</v>
      </c>
      <c r="X11" s="8">
        <v>2499</v>
      </c>
      <c r="Y11" s="8">
        <v>-82</v>
      </c>
      <c r="Z11" s="2">
        <v>-3.28</v>
      </c>
      <c r="AA11" s="6">
        <v>10000</v>
      </c>
    </row>
    <row r="12" spans="1:27" ht="13.5">
      <c r="A12" s="29" t="s">
        <v>39</v>
      </c>
      <c r="B12" s="33"/>
      <c r="C12" s="6">
        <v>1196937</v>
      </c>
      <c r="D12" s="6">
        <v>0</v>
      </c>
      <c r="E12" s="7">
        <v>911500</v>
      </c>
      <c r="F12" s="8">
        <v>911500</v>
      </c>
      <c r="G12" s="8">
        <v>97839</v>
      </c>
      <c r="H12" s="8">
        <v>30426</v>
      </c>
      <c r="I12" s="8">
        <v>172052</v>
      </c>
      <c r="J12" s="8">
        <v>300317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300317</v>
      </c>
      <c r="X12" s="8">
        <v>227784</v>
      </c>
      <c r="Y12" s="8">
        <v>72533</v>
      </c>
      <c r="Z12" s="2">
        <v>31.84</v>
      </c>
      <c r="AA12" s="6">
        <v>911500</v>
      </c>
    </row>
    <row r="13" spans="1:27" ht="13.5">
      <c r="A13" s="27" t="s">
        <v>40</v>
      </c>
      <c r="B13" s="33"/>
      <c r="C13" s="6">
        <v>661663</v>
      </c>
      <c r="D13" s="6">
        <v>0</v>
      </c>
      <c r="E13" s="7">
        <v>450000</v>
      </c>
      <c r="F13" s="8">
        <v>450000</v>
      </c>
      <c r="G13" s="8">
        <v>60477</v>
      </c>
      <c r="H13" s="8">
        <v>85486</v>
      </c>
      <c r="I13" s="8">
        <v>54672</v>
      </c>
      <c r="J13" s="8">
        <v>200635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200635</v>
      </c>
      <c r="X13" s="8">
        <v>112455</v>
      </c>
      <c r="Y13" s="8">
        <v>88180</v>
      </c>
      <c r="Z13" s="2">
        <v>78.41</v>
      </c>
      <c r="AA13" s="6">
        <v>450000</v>
      </c>
    </row>
    <row r="14" spans="1:27" ht="13.5">
      <c r="A14" s="27" t="s">
        <v>41</v>
      </c>
      <c r="B14" s="33"/>
      <c r="C14" s="6">
        <v>635918</v>
      </c>
      <c r="D14" s="6">
        <v>0</v>
      </c>
      <c r="E14" s="7">
        <v>1300000</v>
      </c>
      <c r="F14" s="8">
        <v>1300000</v>
      </c>
      <c r="G14" s="8">
        <v>-53177</v>
      </c>
      <c r="H14" s="8">
        <v>34594</v>
      </c>
      <c r="I14" s="8">
        <v>37875</v>
      </c>
      <c r="J14" s="8">
        <v>19292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19292</v>
      </c>
      <c r="X14" s="8">
        <v>324870</v>
      </c>
      <c r="Y14" s="8">
        <v>-305578</v>
      </c>
      <c r="Z14" s="2">
        <v>-94.06</v>
      </c>
      <c r="AA14" s="6">
        <v>1300000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3597162</v>
      </c>
      <c r="D16" s="6">
        <v>0</v>
      </c>
      <c r="E16" s="7">
        <v>3269000</v>
      </c>
      <c r="F16" s="8">
        <v>3269000</v>
      </c>
      <c r="G16" s="8">
        <v>413755</v>
      </c>
      <c r="H16" s="8">
        <v>447598</v>
      </c>
      <c r="I16" s="8">
        <v>433186</v>
      </c>
      <c r="J16" s="8">
        <v>1294539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1294539</v>
      </c>
      <c r="X16" s="8">
        <v>816924</v>
      </c>
      <c r="Y16" s="8">
        <v>477615</v>
      </c>
      <c r="Z16" s="2">
        <v>58.47</v>
      </c>
      <c r="AA16" s="6">
        <v>3269000</v>
      </c>
    </row>
    <row r="17" spans="1:27" ht="13.5">
      <c r="A17" s="27" t="s">
        <v>44</v>
      </c>
      <c r="B17" s="33"/>
      <c r="C17" s="6">
        <v>1387401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1244508</v>
      </c>
      <c r="D18" s="6">
        <v>0</v>
      </c>
      <c r="E18" s="7">
        <v>2185000</v>
      </c>
      <c r="F18" s="8">
        <v>2185000</v>
      </c>
      <c r="G18" s="8">
        <v>229043</v>
      </c>
      <c r="H18" s="8">
        <v>246213</v>
      </c>
      <c r="I18" s="8">
        <v>339557</v>
      </c>
      <c r="J18" s="8">
        <v>814813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814813</v>
      </c>
      <c r="X18" s="8">
        <v>546033</v>
      </c>
      <c r="Y18" s="8">
        <v>268780</v>
      </c>
      <c r="Z18" s="2">
        <v>49.22</v>
      </c>
      <c r="AA18" s="6">
        <v>2185000</v>
      </c>
    </row>
    <row r="19" spans="1:27" ht="13.5">
      <c r="A19" s="27" t="s">
        <v>46</v>
      </c>
      <c r="B19" s="33"/>
      <c r="C19" s="6">
        <v>66343668</v>
      </c>
      <c r="D19" s="6">
        <v>0</v>
      </c>
      <c r="E19" s="7">
        <v>49964079</v>
      </c>
      <c r="F19" s="8">
        <v>49964079</v>
      </c>
      <c r="G19" s="8">
        <v>8603000</v>
      </c>
      <c r="H19" s="8">
        <v>681988</v>
      </c>
      <c r="I19" s="8">
        <v>1241771</v>
      </c>
      <c r="J19" s="8">
        <v>10526759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10526759</v>
      </c>
      <c r="X19" s="8">
        <v>12486023</v>
      </c>
      <c r="Y19" s="8">
        <v>-1959264</v>
      </c>
      <c r="Z19" s="2">
        <v>-15.69</v>
      </c>
      <c r="AA19" s="6">
        <v>49964079</v>
      </c>
    </row>
    <row r="20" spans="1:27" ht="13.5">
      <c r="A20" s="27" t="s">
        <v>47</v>
      </c>
      <c r="B20" s="33"/>
      <c r="C20" s="6">
        <v>23051586</v>
      </c>
      <c r="D20" s="6">
        <v>0</v>
      </c>
      <c r="E20" s="7">
        <v>1023700</v>
      </c>
      <c r="F20" s="30">
        <v>1023700</v>
      </c>
      <c r="G20" s="30">
        <v>129645</v>
      </c>
      <c r="H20" s="30">
        <v>89256</v>
      </c>
      <c r="I20" s="30">
        <v>119301</v>
      </c>
      <c r="J20" s="30">
        <v>338202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338202</v>
      </c>
      <c r="X20" s="30">
        <v>255822</v>
      </c>
      <c r="Y20" s="30">
        <v>82380</v>
      </c>
      <c r="Z20" s="31">
        <v>32.2</v>
      </c>
      <c r="AA20" s="32">
        <v>1023700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200844858</v>
      </c>
      <c r="D22" s="37">
        <f>SUM(D5:D21)</f>
        <v>0</v>
      </c>
      <c r="E22" s="38">
        <f t="shared" si="0"/>
        <v>185216329</v>
      </c>
      <c r="F22" s="39">
        <f t="shared" si="0"/>
        <v>185216329</v>
      </c>
      <c r="G22" s="39">
        <f t="shared" si="0"/>
        <v>45818787</v>
      </c>
      <c r="H22" s="39">
        <f t="shared" si="0"/>
        <v>8224562</v>
      </c>
      <c r="I22" s="39">
        <f t="shared" si="0"/>
        <v>8726001</v>
      </c>
      <c r="J22" s="39">
        <f t="shared" si="0"/>
        <v>62769350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62769350</v>
      </c>
      <c r="X22" s="39">
        <f t="shared" si="0"/>
        <v>46285562</v>
      </c>
      <c r="Y22" s="39">
        <f t="shared" si="0"/>
        <v>16483788</v>
      </c>
      <c r="Z22" s="40">
        <f>+IF(X22&lt;&gt;0,+(Y22/X22)*100,0)</f>
        <v>35.613239394176524</v>
      </c>
      <c r="AA22" s="37">
        <f>SUM(AA5:AA21)</f>
        <v>185216329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53510300</v>
      </c>
      <c r="D25" s="6">
        <v>0</v>
      </c>
      <c r="E25" s="7">
        <v>66828118</v>
      </c>
      <c r="F25" s="8">
        <v>66828118</v>
      </c>
      <c r="G25" s="8">
        <v>4413400</v>
      </c>
      <c r="H25" s="8">
        <v>4552369</v>
      </c>
      <c r="I25" s="8">
        <v>4529264</v>
      </c>
      <c r="J25" s="8">
        <v>13495033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13495033</v>
      </c>
      <c r="X25" s="8">
        <v>16700346</v>
      </c>
      <c r="Y25" s="8">
        <v>-3205313</v>
      </c>
      <c r="Z25" s="2">
        <v>-19.19</v>
      </c>
      <c r="AA25" s="6">
        <v>66828118</v>
      </c>
    </row>
    <row r="26" spans="1:27" ht="13.5">
      <c r="A26" s="29" t="s">
        <v>52</v>
      </c>
      <c r="B26" s="28"/>
      <c r="C26" s="6">
        <v>3298424</v>
      </c>
      <c r="D26" s="6">
        <v>0</v>
      </c>
      <c r="E26" s="7">
        <v>3526000</v>
      </c>
      <c r="F26" s="8">
        <v>3526000</v>
      </c>
      <c r="G26" s="8">
        <v>274869</v>
      </c>
      <c r="H26" s="8">
        <v>274869</v>
      </c>
      <c r="I26" s="8">
        <v>274869</v>
      </c>
      <c r="J26" s="8">
        <v>824607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824607</v>
      </c>
      <c r="X26" s="8">
        <v>881148</v>
      </c>
      <c r="Y26" s="8">
        <v>-56541</v>
      </c>
      <c r="Z26" s="2">
        <v>-6.42</v>
      </c>
      <c r="AA26" s="6">
        <v>3526000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2765000</v>
      </c>
      <c r="F27" s="8">
        <v>2765000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690975</v>
      </c>
      <c r="Y27" s="8">
        <v>-690975</v>
      </c>
      <c r="Z27" s="2">
        <v>-100</v>
      </c>
      <c r="AA27" s="6">
        <v>2765000</v>
      </c>
    </row>
    <row r="28" spans="1:27" ht="13.5">
      <c r="A28" s="29" t="s">
        <v>54</v>
      </c>
      <c r="B28" s="28"/>
      <c r="C28" s="6">
        <v>6033283</v>
      </c>
      <c r="D28" s="6">
        <v>0</v>
      </c>
      <c r="E28" s="7">
        <v>8944000</v>
      </c>
      <c r="F28" s="8">
        <v>8944000</v>
      </c>
      <c r="G28" s="8">
        <v>0</v>
      </c>
      <c r="H28" s="8">
        <v>0</v>
      </c>
      <c r="I28" s="8">
        <v>2143500</v>
      </c>
      <c r="J28" s="8">
        <v>2143500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2143500</v>
      </c>
      <c r="X28" s="8">
        <v>2235105</v>
      </c>
      <c r="Y28" s="8">
        <v>-91605</v>
      </c>
      <c r="Z28" s="2">
        <v>-4.1</v>
      </c>
      <c r="AA28" s="6">
        <v>8944000</v>
      </c>
    </row>
    <row r="29" spans="1:27" ht="13.5">
      <c r="A29" s="29" t="s">
        <v>55</v>
      </c>
      <c r="B29" s="28"/>
      <c r="C29" s="6">
        <v>6005681</v>
      </c>
      <c r="D29" s="6">
        <v>0</v>
      </c>
      <c r="E29" s="7">
        <v>6136074</v>
      </c>
      <c r="F29" s="8">
        <v>6136074</v>
      </c>
      <c r="G29" s="8">
        <v>0</v>
      </c>
      <c r="H29" s="8">
        <v>0</v>
      </c>
      <c r="I29" s="8">
        <v>1375911</v>
      </c>
      <c r="J29" s="8">
        <v>1375911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1375911</v>
      </c>
      <c r="X29" s="8">
        <v>1533405</v>
      </c>
      <c r="Y29" s="8">
        <v>-157494</v>
      </c>
      <c r="Z29" s="2">
        <v>-10.27</v>
      </c>
      <c r="AA29" s="6">
        <v>6136074</v>
      </c>
    </row>
    <row r="30" spans="1:27" ht="13.5">
      <c r="A30" s="29" t="s">
        <v>56</v>
      </c>
      <c r="B30" s="28"/>
      <c r="C30" s="6">
        <v>36750814</v>
      </c>
      <c r="D30" s="6">
        <v>0</v>
      </c>
      <c r="E30" s="7">
        <v>41847500</v>
      </c>
      <c r="F30" s="8">
        <v>41847500</v>
      </c>
      <c r="G30" s="8">
        <v>576890</v>
      </c>
      <c r="H30" s="8">
        <v>5032479</v>
      </c>
      <c r="I30" s="8">
        <v>4688069</v>
      </c>
      <c r="J30" s="8">
        <v>10297438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10297438</v>
      </c>
      <c r="X30" s="8">
        <v>10457691</v>
      </c>
      <c r="Y30" s="8">
        <v>-160253</v>
      </c>
      <c r="Z30" s="2">
        <v>-1.53</v>
      </c>
      <c r="AA30" s="6">
        <v>41847500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1518825</v>
      </c>
      <c r="F31" s="8">
        <v>1518825</v>
      </c>
      <c r="G31" s="8">
        <v>5701</v>
      </c>
      <c r="H31" s="8">
        <v>9128</v>
      </c>
      <c r="I31" s="8">
        <v>96175</v>
      </c>
      <c r="J31" s="8">
        <v>111004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111004</v>
      </c>
      <c r="X31" s="8">
        <v>379554</v>
      </c>
      <c r="Y31" s="8">
        <v>-268550</v>
      </c>
      <c r="Z31" s="2">
        <v>-70.75</v>
      </c>
      <c r="AA31" s="6">
        <v>1518825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176509</v>
      </c>
      <c r="I32" s="8">
        <v>0</v>
      </c>
      <c r="J32" s="8">
        <v>176509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176509</v>
      </c>
      <c r="X32" s="8">
        <v>0</v>
      </c>
      <c r="Y32" s="8">
        <v>176509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1494500</v>
      </c>
      <c r="D33" s="6">
        <v>0</v>
      </c>
      <c r="E33" s="7">
        <v>1690000</v>
      </c>
      <c r="F33" s="8">
        <v>1690000</v>
      </c>
      <c r="G33" s="8">
        <v>0</v>
      </c>
      <c r="H33" s="8">
        <v>90000</v>
      </c>
      <c r="I33" s="8">
        <v>90000</v>
      </c>
      <c r="J33" s="8">
        <v>180000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180000</v>
      </c>
      <c r="X33" s="8">
        <v>422331</v>
      </c>
      <c r="Y33" s="8">
        <v>-242331</v>
      </c>
      <c r="Z33" s="2">
        <v>-57.38</v>
      </c>
      <c r="AA33" s="6">
        <v>1690000</v>
      </c>
    </row>
    <row r="34" spans="1:27" ht="13.5">
      <c r="A34" s="29" t="s">
        <v>60</v>
      </c>
      <c r="B34" s="28"/>
      <c r="C34" s="6">
        <v>81441961</v>
      </c>
      <c r="D34" s="6">
        <v>0</v>
      </c>
      <c r="E34" s="7">
        <v>62423742</v>
      </c>
      <c r="F34" s="8">
        <v>62423742</v>
      </c>
      <c r="G34" s="8">
        <v>1352433</v>
      </c>
      <c r="H34" s="8">
        <v>3012056</v>
      </c>
      <c r="I34" s="8">
        <v>5431655</v>
      </c>
      <c r="J34" s="8">
        <v>9796144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9796144</v>
      </c>
      <c r="X34" s="8">
        <v>15599694</v>
      </c>
      <c r="Y34" s="8">
        <v>-5803550</v>
      </c>
      <c r="Z34" s="2">
        <v>-37.2</v>
      </c>
      <c r="AA34" s="6">
        <v>62423742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188534963</v>
      </c>
      <c r="D36" s="37">
        <f>SUM(D25:D35)</f>
        <v>0</v>
      </c>
      <c r="E36" s="38">
        <f t="shared" si="1"/>
        <v>195679259</v>
      </c>
      <c r="F36" s="39">
        <f t="shared" si="1"/>
        <v>195679259</v>
      </c>
      <c r="G36" s="39">
        <f t="shared" si="1"/>
        <v>6623293</v>
      </c>
      <c r="H36" s="39">
        <f t="shared" si="1"/>
        <v>13147410</v>
      </c>
      <c r="I36" s="39">
        <f t="shared" si="1"/>
        <v>18629443</v>
      </c>
      <c r="J36" s="39">
        <f t="shared" si="1"/>
        <v>38400146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38400146</v>
      </c>
      <c r="X36" s="39">
        <f t="shared" si="1"/>
        <v>48900249</v>
      </c>
      <c r="Y36" s="39">
        <f t="shared" si="1"/>
        <v>-10500103</v>
      </c>
      <c r="Z36" s="40">
        <f>+IF(X36&lt;&gt;0,+(Y36/X36)*100,0)</f>
        <v>-21.472493933517597</v>
      </c>
      <c r="AA36" s="37">
        <f>SUM(AA25:AA35)</f>
        <v>195679259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12309895</v>
      </c>
      <c r="D38" s="50">
        <f>+D22-D36</f>
        <v>0</v>
      </c>
      <c r="E38" s="51">
        <f t="shared" si="2"/>
        <v>-10462930</v>
      </c>
      <c r="F38" s="52">
        <f t="shared" si="2"/>
        <v>-10462930</v>
      </c>
      <c r="G38" s="52">
        <f t="shared" si="2"/>
        <v>39195494</v>
      </c>
      <c r="H38" s="52">
        <f t="shared" si="2"/>
        <v>-4922848</v>
      </c>
      <c r="I38" s="52">
        <f t="shared" si="2"/>
        <v>-9903442</v>
      </c>
      <c r="J38" s="52">
        <f t="shared" si="2"/>
        <v>24369204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24369204</v>
      </c>
      <c r="X38" s="52">
        <f>IF(F22=F36,0,X22-X36)</f>
        <v>-2614687</v>
      </c>
      <c r="Y38" s="52">
        <f t="shared" si="2"/>
        <v>26983891</v>
      </c>
      <c r="Z38" s="53">
        <f>+IF(X38&lt;&gt;0,+(Y38/X38)*100,0)</f>
        <v>-1032.012282923348</v>
      </c>
      <c r="AA38" s="50">
        <f>+AA22-AA36</f>
        <v>-10462930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11015921</v>
      </c>
      <c r="F39" s="8">
        <v>11015921</v>
      </c>
      <c r="G39" s="8">
        <v>0</v>
      </c>
      <c r="H39" s="8">
        <v>2560864</v>
      </c>
      <c r="I39" s="8">
        <v>2067432</v>
      </c>
      <c r="J39" s="8">
        <v>4628296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4628296</v>
      </c>
      <c r="X39" s="8">
        <v>2752879</v>
      </c>
      <c r="Y39" s="8">
        <v>1875417</v>
      </c>
      <c r="Z39" s="2">
        <v>68.13</v>
      </c>
      <c r="AA39" s="6">
        <v>11015921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12309895</v>
      </c>
      <c r="D42" s="59">
        <f>SUM(D38:D41)</f>
        <v>0</v>
      </c>
      <c r="E42" s="60">
        <f t="shared" si="3"/>
        <v>552991</v>
      </c>
      <c r="F42" s="61">
        <f t="shared" si="3"/>
        <v>552991</v>
      </c>
      <c r="G42" s="61">
        <f t="shared" si="3"/>
        <v>39195494</v>
      </c>
      <c r="H42" s="61">
        <f t="shared" si="3"/>
        <v>-2361984</v>
      </c>
      <c r="I42" s="61">
        <f t="shared" si="3"/>
        <v>-7836010</v>
      </c>
      <c r="J42" s="61">
        <f t="shared" si="3"/>
        <v>28997500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28997500</v>
      </c>
      <c r="X42" s="61">
        <f t="shared" si="3"/>
        <v>138192</v>
      </c>
      <c r="Y42" s="61">
        <f t="shared" si="3"/>
        <v>28859308</v>
      </c>
      <c r="Z42" s="62">
        <f>+IF(X42&lt;&gt;0,+(Y42/X42)*100,0)</f>
        <v>20883.48674308209</v>
      </c>
      <c r="AA42" s="59">
        <f>SUM(AA38:AA41)</f>
        <v>552991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12309895</v>
      </c>
      <c r="D44" s="67">
        <f>+D42-D43</f>
        <v>0</v>
      </c>
      <c r="E44" s="68">
        <f t="shared" si="4"/>
        <v>552991</v>
      </c>
      <c r="F44" s="69">
        <f t="shared" si="4"/>
        <v>552991</v>
      </c>
      <c r="G44" s="69">
        <f t="shared" si="4"/>
        <v>39195494</v>
      </c>
      <c r="H44" s="69">
        <f t="shared" si="4"/>
        <v>-2361984</v>
      </c>
      <c r="I44" s="69">
        <f t="shared" si="4"/>
        <v>-7836010</v>
      </c>
      <c r="J44" s="69">
        <f t="shared" si="4"/>
        <v>28997500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28997500</v>
      </c>
      <c r="X44" s="69">
        <f t="shared" si="4"/>
        <v>138192</v>
      </c>
      <c r="Y44" s="69">
        <f t="shared" si="4"/>
        <v>28859308</v>
      </c>
      <c r="Z44" s="70">
        <f>+IF(X44&lt;&gt;0,+(Y44/X44)*100,0)</f>
        <v>20883.48674308209</v>
      </c>
      <c r="AA44" s="67">
        <f>+AA42-AA43</f>
        <v>552991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12309895</v>
      </c>
      <c r="D46" s="59">
        <f>SUM(D44:D45)</f>
        <v>0</v>
      </c>
      <c r="E46" s="60">
        <f t="shared" si="5"/>
        <v>552991</v>
      </c>
      <c r="F46" s="61">
        <f t="shared" si="5"/>
        <v>552991</v>
      </c>
      <c r="G46" s="61">
        <f t="shared" si="5"/>
        <v>39195494</v>
      </c>
      <c r="H46" s="61">
        <f t="shared" si="5"/>
        <v>-2361984</v>
      </c>
      <c r="I46" s="61">
        <f t="shared" si="5"/>
        <v>-7836010</v>
      </c>
      <c r="J46" s="61">
        <f t="shared" si="5"/>
        <v>28997500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28997500</v>
      </c>
      <c r="X46" s="61">
        <f t="shared" si="5"/>
        <v>138192</v>
      </c>
      <c r="Y46" s="61">
        <f t="shared" si="5"/>
        <v>28859308</v>
      </c>
      <c r="Z46" s="62">
        <f>+IF(X46&lt;&gt;0,+(Y46/X46)*100,0)</f>
        <v>20883.48674308209</v>
      </c>
      <c r="AA46" s="59">
        <f>SUM(AA44:AA45)</f>
        <v>552991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12309895</v>
      </c>
      <c r="D48" s="75">
        <f>SUM(D46:D47)</f>
        <v>0</v>
      </c>
      <c r="E48" s="76">
        <f t="shared" si="6"/>
        <v>552991</v>
      </c>
      <c r="F48" s="77">
        <f t="shared" si="6"/>
        <v>552991</v>
      </c>
      <c r="G48" s="77">
        <f t="shared" si="6"/>
        <v>39195494</v>
      </c>
      <c r="H48" s="78">
        <f t="shared" si="6"/>
        <v>-2361984</v>
      </c>
      <c r="I48" s="78">
        <f t="shared" si="6"/>
        <v>-7836010</v>
      </c>
      <c r="J48" s="78">
        <f t="shared" si="6"/>
        <v>28997500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28997500</v>
      </c>
      <c r="X48" s="78">
        <f t="shared" si="6"/>
        <v>138192</v>
      </c>
      <c r="Y48" s="78">
        <f t="shared" si="6"/>
        <v>28859308</v>
      </c>
      <c r="Z48" s="79">
        <f>+IF(X48&lt;&gt;0,+(Y48/X48)*100,0)</f>
        <v>20883.48674308209</v>
      </c>
      <c r="AA48" s="80">
        <f>SUM(AA46:AA47)</f>
        <v>552991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45000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45000</v>
      </c>
    </row>
    <row r="11" spans="1:27" ht="13.5">
      <c r="A11" s="29" t="s">
        <v>38</v>
      </c>
      <c r="B11" s="33"/>
      <c r="C11" s="6">
        <v>645663</v>
      </c>
      <c r="D11" s="6">
        <v>0</v>
      </c>
      <c r="E11" s="7">
        <v>648130</v>
      </c>
      <c r="F11" s="8">
        <v>648130</v>
      </c>
      <c r="G11" s="8">
        <v>317543</v>
      </c>
      <c r="H11" s="8">
        <v>0</v>
      </c>
      <c r="I11" s="8">
        <v>0</v>
      </c>
      <c r="J11" s="8">
        <v>317543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317543</v>
      </c>
      <c r="X11" s="8">
        <v>355914</v>
      </c>
      <c r="Y11" s="8">
        <v>-38371</v>
      </c>
      <c r="Z11" s="2">
        <v>-10.78</v>
      </c>
      <c r="AA11" s="6">
        <v>648130</v>
      </c>
    </row>
    <row r="12" spans="1:27" ht="13.5">
      <c r="A12" s="29" t="s">
        <v>39</v>
      </c>
      <c r="B12" s="33"/>
      <c r="C12" s="6">
        <v>10718124</v>
      </c>
      <c r="D12" s="6">
        <v>0</v>
      </c>
      <c r="E12" s="7">
        <v>11161920</v>
      </c>
      <c r="F12" s="8">
        <v>11144320</v>
      </c>
      <c r="G12" s="8">
        <v>7683856</v>
      </c>
      <c r="H12" s="8">
        <v>208987</v>
      </c>
      <c r="I12" s="8">
        <v>751411</v>
      </c>
      <c r="J12" s="8">
        <v>8644254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8644254</v>
      </c>
      <c r="X12" s="8">
        <v>8524828</v>
      </c>
      <c r="Y12" s="8">
        <v>119426</v>
      </c>
      <c r="Z12" s="2">
        <v>1.4</v>
      </c>
      <c r="AA12" s="6">
        <v>11144320</v>
      </c>
    </row>
    <row r="13" spans="1:27" ht="13.5">
      <c r="A13" s="27" t="s">
        <v>40</v>
      </c>
      <c r="B13" s="33"/>
      <c r="C13" s="6">
        <v>1290199</v>
      </c>
      <c r="D13" s="6">
        <v>0</v>
      </c>
      <c r="E13" s="7">
        <v>500000</v>
      </c>
      <c r="F13" s="8">
        <v>500000</v>
      </c>
      <c r="G13" s="8">
        <v>54305</v>
      </c>
      <c r="H13" s="8">
        <v>0</v>
      </c>
      <c r="I13" s="8">
        <v>1450</v>
      </c>
      <c r="J13" s="8">
        <v>55755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55755</v>
      </c>
      <c r="X13" s="8">
        <v>76239</v>
      </c>
      <c r="Y13" s="8">
        <v>-20484</v>
      </c>
      <c r="Z13" s="2">
        <v>-26.87</v>
      </c>
      <c r="AA13" s="6">
        <v>500000</v>
      </c>
    </row>
    <row r="14" spans="1:27" ht="13.5">
      <c r="A14" s="27" t="s">
        <v>41</v>
      </c>
      <c r="B14" s="33"/>
      <c r="C14" s="6">
        <v>4780</v>
      </c>
      <c r="D14" s="6">
        <v>0</v>
      </c>
      <c r="E14" s="7">
        <v>4100</v>
      </c>
      <c r="F14" s="8">
        <v>4100</v>
      </c>
      <c r="G14" s="8">
        <v>310</v>
      </c>
      <c r="H14" s="8">
        <v>0</v>
      </c>
      <c r="I14" s="8">
        <v>0</v>
      </c>
      <c r="J14" s="8">
        <v>310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310</v>
      </c>
      <c r="X14" s="8">
        <v>1111</v>
      </c>
      <c r="Y14" s="8">
        <v>-801</v>
      </c>
      <c r="Z14" s="2">
        <v>-72.1</v>
      </c>
      <c r="AA14" s="6">
        <v>4100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75938</v>
      </c>
      <c r="D17" s="6">
        <v>0</v>
      </c>
      <c r="E17" s="7">
        <v>49000</v>
      </c>
      <c r="F17" s="8">
        <v>27000</v>
      </c>
      <c r="G17" s="8">
        <v>3526</v>
      </c>
      <c r="H17" s="8">
        <v>15355</v>
      </c>
      <c r="I17" s="8">
        <v>0</v>
      </c>
      <c r="J17" s="8">
        <v>18881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18881</v>
      </c>
      <c r="X17" s="8">
        <v>9558</v>
      </c>
      <c r="Y17" s="8">
        <v>9323</v>
      </c>
      <c r="Z17" s="2">
        <v>97.54</v>
      </c>
      <c r="AA17" s="6">
        <v>27000</v>
      </c>
    </row>
    <row r="18" spans="1:27" ht="13.5">
      <c r="A18" s="29" t="s">
        <v>45</v>
      </c>
      <c r="B18" s="28"/>
      <c r="C18" s="6">
        <v>4489097</v>
      </c>
      <c r="D18" s="6">
        <v>0</v>
      </c>
      <c r="E18" s="7">
        <v>4872750</v>
      </c>
      <c r="F18" s="8">
        <v>54019000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1327894</v>
      </c>
      <c r="Y18" s="8">
        <v>-1327894</v>
      </c>
      <c r="Z18" s="2">
        <v>-100</v>
      </c>
      <c r="AA18" s="6">
        <v>54019000</v>
      </c>
    </row>
    <row r="19" spans="1:27" ht="13.5">
      <c r="A19" s="27" t="s">
        <v>46</v>
      </c>
      <c r="B19" s="33"/>
      <c r="C19" s="6">
        <v>101746205</v>
      </c>
      <c r="D19" s="6">
        <v>0</v>
      </c>
      <c r="E19" s="7">
        <v>95423040</v>
      </c>
      <c r="F19" s="8">
        <v>55986080</v>
      </c>
      <c r="G19" s="8">
        <v>27649699</v>
      </c>
      <c r="H19" s="8">
        <v>0</v>
      </c>
      <c r="I19" s="8">
        <v>0</v>
      </c>
      <c r="J19" s="8">
        <v>27649699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27649699</v>
      </c>
      <c r="X19" s="8">
        <v>39301221</v>
      </c>
      <c r="Y19" s="8">
        <v>-11651522</v>
      </c>
      <c r="Z19" s="2">
        <v>-29.65</v>
      </c>
      <c r="AA19" s="6">
        <v>55986080</v>
      </c>
    </row>
    <row r="20" spans="1:27" ht="13.5">
      <c r="A20" s="27" t="s">
        <v>47</v>
      </c>
      <c r="B20" s="33"/>
      <c r="C20" s="6">
        <v>588409</v>
      </c>
      <c r="D20" s="6">
        <v>0</v>
      </c>
      <c r="E20" s="7">
        <v>412120</v>
      </c>
      <c r="F20" s="30">
        <v>577120</v>
      </c>
      <c r="G20" s="30">
        <v>17132</v>
      </c>
      <c r="H20" s="30">
        <v>596242</v>
      </c>
      <c r="I20" s="30">
        <v>9906480</v>
      </c>
      <c r="J20" s="30">
        <v>10519854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10519854</v>
      </c>
      <c r="X20" s="30">
        <v>48014</v>
      </c>
      <c r="Y20" s="30">
        <v>10471840</v>
      </c>
      <c r="Z20" s="31">
        <v>21809.97</v>
      </c>
      <c r="AA20" s="32">
        <v>577120</v>
      </c>
    </row>
    <row r="21" spans="1:27" ht="13.5">
      <c r="A21" s="27" t="s">
        <v>48</v>
      </c>
      <c r="B21" s="33"/>
      <c r="C21" s="6">
        <v>495380</v>
      </c>
      <c r="D21" s="6">
        <v>0</v>
      </c>
      <c r="E21" s="7">
        <v>850000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120053795</v>
      </c>
      <c r="D22" s="37">
        <f>SUM(D5:D21)</f>
        <v>0</v>
      </c>
      <c r="E22" s="38">
        <f t="shared" si="0"/>
        <v>113921060</v>
      </c>
      <c r="F22" s="39">
        <f t="shared" si="0"/>
        <v>122950750</v>
      </c>
      <c r="G22" s="39">
        <f t="shared" si="0"/>
        <v>35726371</v>
      </c>
      <c r="H22" s="39">
        <f t="shared" si="0"/>
        <v>820584</v>
      </c>
      <c r="I22" s="39">
        <f t="shared" si="0"/>
        <v>10659341</v>
      </c>
      <c r="J22" s="39">
        <f t="shared" si="0"/>
        <v>47206296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47206296</v>
      </c>
      <c r="X22" s="39">
        <f t="shared" si="0"/>
        <v>49644779</v>
      </c>
      <c r="Y22" s="39">
        <f t="shared" si="0"/>
        <v>-2438483</v>
      </c>
      <c r="Z22" s="40">
        <f>+IF(X22&lt;&gt;0,+(Y22/X22)*100,0)</f>
        <v>-4.91186193013368</v>
      </c>
      <c r="AA22" s="37">
        <f>SUM(AA5:AA21)</f>
        <v>122950750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58065254</v>
      </c>
      <c r="D25" s="6">
        <v>0</v>
      </c>
      <c r="E25" s="7">
        <v>63417020</v>
      </c>
      <c r="F25" s="8">
        <v>63133310</v>
      </c>
      <c r="G25" s="8">
        <v>5020799</v>
      </c>
      <c r="H25" s="8">
        <v>5159232</v>
      </c>
      <c r="I25" s="8">
        <v>4635044</v>
      </c>
      <c r="J25" s="8">
        <v>14815075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14815075</v>
      </c>
      <c r="X25" s="8">
        <v>15901581</v>
      </c>
      <c r="Y25" s="8">
        <v>-1086506</v>
      </c>
      <c r="Z25" s="2">
        <v>-6.83</v>
      </c>
      <c r="AA25" s="6">
        <v>63133310</v>
      </c>
    </row>
    <row r="26" spans="1:27" ht="13.5">
      <c r="A26" s="29" t="s">
        <v>52</v>
      </c>
      <c r="B26" s="28"/>
      <c r="C26" s="6">
        <v>5144455</v>
      </c>
      <c r="D26" s="6">
        <v>0</v>
      </c>
      <c r="E26" s="7">
        <v>5035810</v>
      </c>
      <c r="F26" s="8">
        <v>5033930</v>
      </c>
      <c r="G26" s="8">
        <v>374788</v>
      </c>
      <c r="H26" s="8">
        <v>415000</v>
      </c>
      <c r="I26" s="8">
        <v>450296</v>
      </c>
      <c r="J26" s="8">
        <v>1240084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1240084</v>
      </c>
      <c r="X26" s="8">
        <v>1027909</v>
      </c>
      <c r="Y26" s="8">
        <v>212175</v>
      </c>
      <c r="Z26" s="2">
        <v>20.64</v>
      </c>
      <c r="AA26" s="6">
        <v>5033930</v>
      </c>
    </row>
    <row r="27" spans="1:27" ht="13.5">
      <c r="A27" s="29" t="s">
        <v>53</v>
      </c>
      <c r="B27" s="28"/>
      <c r="C27" s="6">
        <v>330327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1915937</v>
      </c>
      <c r="D28" s="6">
        <v>0</v>
      </c>
      <c r="E28" s="7">
        <v>1996760</v>
      </c>
      <c r="F28" s="8">
        <v>1812170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11250</v>
      </c>
      <c r="Y28" s="8">
        <v>-11250</v>
      </c>
      <c r="Z28" s="2">
        <v>-100</v>
      </c>
      <c r="AA28" s="6">
        <v>1812170</v>
      </c>
    </row>
    <row r="29" spans="1:27" ht="13.5">
      <c r="A29" s="29" t="s">
        <v>55</v>
      </c>
      <c r="B29" s="28"/>
      <c r="C29" s="6">
        <v>861227</v>
      </c>
      <c r="D29" s="6">
        <v>0</v>
      </c>
      <c r="E29" s="7">
        <v>140540</v>
      </c>
      <c r="F29" s="8">
        <v>146600</v>
      </c>
      <c r="G29" s="8">
        <v>0</v>
      </c>
      <c r="H29" s="8">
        <v>80191</v>
      </c>
      <c r="I29" s="8">
        <v>44922</v>
      </c>
      <c r="J29" s="8">
        <v>125113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125113</v>
      </c>
      <c r="X29" s="8">
        <v>3176</v>
      </c>
      <c r="Y29" s="8">
        <v>121937</v>
      </c>
      <c r="Z29" s="2">
        <v>3839.33</v>
      </c>
      <c r="AA29" s="6">
        <v>146600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3907571</v>
      </c>
      <c r="Y31" s="8">
        <v>-3907571</v>
      </c>
      <c r="Z31" s="2">
        <v>-100</v>
      </c>
      <c r="AA31" s="6">
        <v>0</v>
      </c>
    </row>
    <row r="32" spans="1:27" ht="13.5">
      <c r="A32" s="29" t="s">
        <v>58</v>
      </c>
      <c r="B32" s="28"/>
      <c r="C32" s="6">
        <v>125583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55324211</v>
      </c>
      <c r="D34" s="6">
        <v>0</v>
      </c>
      <c r="E34" s="7">
        <v>46375640</v>
      </c>
      <c r="F34" s="8">
        <v>55409500</v>
      </c>
      <c r="G34" s="8">
        <v>1442765</v>
      </c>
      <c r="H34" s="8">
        <v>3543755</v>
      </c>
      <c r="I34" s="8">
        <v>5321981</v>
      </c>
      <c r="J34" s="8">
        <v>10308501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10308501</v>
      </c>
      <c r="X34" s="8">
        <v>6306194</v>
      </c>
      <c r="Y34" s="8">
        <v>4002307</v>
      </c>
      <c r="Z34" s="2">
        <v>63.47</v>
      </c>
      <c r="AA34" s="6">
        <v>55409500</v>
      </c>
    </row>
    <row r="35" spans="1:27" ht="13.5">
      <c r="A35" s="27" t="s">
        <v>61</v>
      </c>
      <c r="B35" s="33"/>
      <c r="C35" s="6">
        <v>536779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122303773</v>
      </c>
      <c r="D36" s="37">
        <f>SUM(D25:D35)</f>
        <v>0</v>
      </c>
      <c r="E36" s="38">
        <f t="shared" si="1"/>
        <v>116965770</v>
      </c>
      <c r="F36" s="39">
        <f t="shared" si="1"/>
        <v>125535510</v>
      </c>
      <c r="G36" s="39">
        <f t="shared" si="1"/>
        <v>6838352</v>
      </c>
      <c r="H36" s="39">
        <f t="shared" si="1"/>
        <v>9198178</v>
      </c>
      <c r="I36" s="39">
        <f t="shared" si="1"/>
        <v>10452243</v>
      </c>
      <c r="J36" s="39">
        <f t="shared" si="1"/>
        <v>26488773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26488773</v>
      </c>
      <c r="X36" s="39">
        <f t="shared" si="1"/>
        <v>27157681</v>
      </c>
      <c r="Y36" s="39">
        <f t="shared" si="1"/>
        <v>-668908</v>
      </c>
      <c r="Z36" s="40">
        <f>+IF(X36&lt;&gt;0,+(Y36/X36)*100,0)</f>
        <v>-2.463052717940092</v>
      </c>
      <c r="AA36" s="37">
        <f>SUM(AA25:AA35)</f>
        <v>125535510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-2249978</v>
      </c>
      <c r="D38" s="50">
        <f>+D22-D36</f>
        <v>0</v>
      </c>
      <c r="E38" s="51">
        <f t="shared" si="2"/>
        <v>-3044710</v>
      </c>
      <c r="F38" s="52">
        <f t="shared" si="2"/>
        <v>-2584760</v>
      </c>
      <c r="G38" s="52">
        <f t="shared" si="2"/>
        <v>28888019</v>
      </c>
      <c r="H38" s="52">
        <f t="shared" si="2"/>
        <v>-8377594</v>
      </c>
      <c r="I38" s="52">
        <f t="shared" si="2"/>
        <v>207098</v>
      </c>
      <c r="J38" s="52">
        <f t="shared" si="2"/>
        <v>20717523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20717523</v>
      </c>
      <c r="X38" s="52">
        <f>IF(F22=F36,0,X22-X36)</f>
        <v>22487098</v>
      </c>
      <c r="Y38" s="52">
        <f t="shared" si="2"/>
        <v>-1769575</v>
      </c>
      <c r="Z38" s="53">
        <f>+IF(X38&lt;&gt;0,+(Y38/X38)*100,0)</f>
        <v>-7.8692902036536685</v>
      </c>
      <c r="AA38" s="50">
        <f>+AA22-AA36</f>
        <v>-2584760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-2249978</v>
      </c>
      <c r="D42" s="59">
        <f>SUM(D38:D41)</f>
        <v>0</v>
      </c>
      <c r="E42" s="60">
        <f t="shared" si="3"/>
        <v>-3044710</v>
      </c>
      <c r="F42" s="61">
        <f t="shared" si="3"/>
        <v>-2584760</v>
      </c>
      <c r="G42" s="61">
        <f t="shared" si="3"/>
        <v>28888019</v>
      </c>
      <c r="H42" s="61">
        <f t="shared" si="3"/>
        <v>-8377594</v>
      </c>
      <c r="I42" s="61">
        <f t="shared" si="3"/>
        <v>207098</v>
      </c>
      <c r="J42" s="61">
        <f t="shared" si="3"/>
        <v>20717523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20717523</v>
      </c>
      <c r="X42" s="61">
        <f t="shared" si="3"/>
        <v>22487098</v>
      </c>
      <c r="Y42" s="61">
        <f t="shared" si="3"/>
        <v>-1769575</v>
      </c>
      <c r="Z42" s="62">
        <f>+IF(X42&lt;&gt;0,+(Y42/X42)*100,0)</f>
        <v>-7.8692902036536685</v>
      </c>
      <c r="AA42" s="59">
        <f>SUM(AA38:AA41)</f>
        <v>-2584760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-2249978</v>
      </c>
      <c r="D44" s="67">
        <f>+D42-D43</f>
        <v>0</v>
      </c>
      <c r="E44" s="68">
        <f t="shared" si="4"/>
        <v>-3044710</v>
      </c>
      <c r="F44" s="69">
        <f t="shared" si="4"/>
        <v>-2584760</v>
      </c>
      <c r="G44" s="69">
        <f t="shared" si="4"/>
        <v>28888019</v>
      </c>
      <c r="H44" s="69">
        <f t="shared" si="4"/>
        <v>-8377594</v>
      </c>
      <c r="I44" s="69">
        <f t="shared" si="4"/>
        <v>207098</v>
      </c>
      <c r="J44" s="69">
        <f t="shared" si="4"/>
        <v>20717523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20717523</v>
      </c>
      <c r="X44" s="69">
        <f t="shared" si="4"/>
        <v>22487098</v>
      </c>
      <c r="Y44" s="69">
        <f t="shared" si="4"/>
        <v>-1769575</v>
      </c>
      <c r="Z44" s="70">
        <f>+IF(X44&lt;&gt;0,+(Y44/X44)*100,0)</f>
        <v>-7.8692902036536685</v>
      </c>
      <c r="AA44" s="67">
        <f>+AA42-AA43</f>
        <v>-2584760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-2249978</v>
      </c>
      <c r="D46" s="59">
        <f>SUM(D44:D45)</f>
        <v>0</v>
      </c>
      <c r="E46" s="60">
        <f t="shared" si="5"/>
        <v>-3044710</v>
      </c>
      <c r="F46" s="61">
        <f t="shared" si="5"/>
        <v>-2584760</v>
      </c>
      <c r="G46" s="61">
        <f t="shared" si="5"/>
        <v>28888019</v>
      </c>
      <c r="H46" s="61">
        <f t="shared" si="5"/>
        <v>-8377594</v>
      </c>
      <c r="I46" s="61">
        <f t="shared" si="5"/>
        <v>207098</v>
      </c>
      <c r="J46" s="61">
        <f t="shared" si="5"/>
        <v>20717523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20717523</v>
      </c>
      <c r="X46" s="61">
        <f t="shared" si="5"/>
        <v>22487098</v>
      </c>
      <c r="Y46" s="61">
        <f t="shared" si="5"/>
        <v>-1769575</v>
      </c>
      <c r="Z46" s="62">
        <f>+IF(X46&lt;&gt;0,+(Y46/X46)*100,0)</f>
        <v>-7.8692902036536685</v>
      </c>
      <c r="AA46" s="59">
        <f>SUM(AA44:AA45)</f>
        <v>-2584760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-2249978</v>
      </c>
      <c r="D48" s="75">
        <f>SUM(D46:D47)</f>
        <v>0</v>
      </c>
      <c r="E48" s="76">
        <f t="shared" si="6"/>
        <v>-3044710</v>
      </c>
      <c r="F48" s="77">
        <f t="shared" si="6"/>
        <v>-2584760</v>
      </c>
      <c r="G48" s="77">
        <f t="shared" si="6"/>
        <v>28888019</v>
      </c>
      <c r="H48" s="78">
        <f t="shared" si="6"/>
        <v>-8377594</v>
      </c>
      <c r="I48" s="78">
        <f t="shared" si="6"/>
        <v>207098</v>
      </c>
      <c r="J48" s="78">
        <f t="shared" si="6"/>
        <v>20717523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20717523</v>
      </c>
      <c r="X48" s="78">
        <f t="shared" si="6"/>
        <v>22487098</v>
      </c>
      <c r="Y48" s="78">
        <f t="shared" si="6"/>
        <v>-1769575</v>
      </c>
      <c r="Z48" s="79">
        <f>+IF(X48&lt;&gt;0,+(Y48/X48)*100,0)</f>
        <v>-7.8692902036536685</v>
      </c>
      <c r="AA48" s="80">
        <f>SUM(AA46:AA47)</f>
        <v>-2584760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11604147</v>
      </c>
      <c r="D5" s="6">
        <v>0</v>
      </c>
      <c r="E5" s="7">
        <v>11763260</v>
      </c>
      <c r="F5" s="8">
        <v>11763260</v>
      </c>
      <c r="G5" s="8">
        <v>13267544</v>
      </c>
      <c r="H5" s="8">
        <v>-45762</v>
      </c>
      <c r="I5" s="8">
        <v>-32455</v>
      </c>
      <c r="J5" s="8">
        <v>13189327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13189327</v>
      </c>
      <c r="X5" s="8">
        <v>3293713</v>
      </c>
      <c r="Y5" s="8">
        <v>9895614</v>
      </c>
      <c r="Z5" s="2">
        <v>300.44</v>
      </c>
      <c r="AA5" s="6">
        <v>11763260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35308094</v>
      </c>
      <c r="D7" s="6">
        <v>0</v>
      </c>
      <c r="E7" s="7">
        <v>31709500</v>
      </c>
      <c r="F7" s="8">
        <v>31709500</v>
      </c>
      <c r="G7" s="8">
        <v>2684637</v>
      </c>
      <c r="H7" s="8">
        <v>3907251</v>
      </c>
      <c r="I7" s="8">
        <v>1330672</v>
      </c>
      <c r="J7" s="8">
        <v>7922560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7922560</v>
      </c>
      <c r="X7" s="8">
        <v>8878660</v>
      </c>
      <c r="Y7" s="8">
        <v>-956100</v>
      </c>
      <c r="Z7" s="2">
        <v>-10.77</v>
      </c>
      <c r="AA7" s="6">
        <v>31709500</v>
      </c>
    </row>
    <row r="8" spans="1:27" ht="13.5">
      <c r="A8" s="29" t="s">
        <v>35</v>
      </c>
      <c r="B8" s="28"/>
      <c r="C8" s="6">
        <v>12549889</v>
      </c>
      <c r="D8" s="6">
        <v>0</v>
      </c>
      <c r="E8" s="7">
        <v>10455740</v>
      </c>
      <c r="F8" s="8">
        <v>10455740</v>
      </c>
      <c r="G8" s="8">
        <v>834277</v>
      </c>
      <c r="H8" s="8">
        <v>901985</v>
      </c>
      <c r="I8" s="8">
        <v>543889</v>
      </c>
      <c r="J8" s="8">
        <v>2280151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2280151</v>
      </c>
      <c r="X8" s="8">
        <v>2927607</v>
      </c>
      <c r="Y8" s="8">
        <v>-647456</v>
      </c>
      <c r="Z8" s="2">
        <v>-22.12</v>
      </c>
      <c r="AA8" s="6">
        <v>10455740</v>
      </c>
    </row>
    <row r="9" spans="1:27" ht="13.5">
      <c r="A9" s="29" t="s">
        <v>36</v>
      </c>
      <c r="B9" s="28"/>
      <c r="C9" s="6">
        <v>4145831</v>
      </c>
      <c r="D9" s="6">
        <v>0</v>
      </c>
      <c r="E9" s="7">
        <v>6858570</v>
      </c>
      <c r="F9" s="8">
        <v>6858570</v>
      </c>
      <c r="G9" s="8">
        <v>3382110</v>
      </c>
      <c r="H9" s="8">
        <v>123348</v>
      </c>
      <c r="I9" s="8">
        <v>167189</v>
      </c>
      <c r="J9" s="8">
        <v>3672647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3672647</v>
      </c>
      <c r="X9" s="8">
        <v>1920400</v>
      </c>
      <c r="Y9" s="8">
        <v>1752247</v>
      </c>
      <c r="Z9" s="2">
        <v>91.24</v>
      </c>
      <c r="AA9" s="6">
        <v>6858570</v>
      </c>
    </row>
    <row r="10" spans="1:27" ht="13.5">
      <c r="A10" s="29" t="s">
        <v>37</v>
      </c>
      <c r="B10" s="28"/>
      <c r="C10" s="6">
        <v>4542577</v>
      </c>
      <c r="D10" s="6">
        <v>0</v>
      </c>
      <c r="E10" s="7">
        <v>4432270</v>
      </c>
      <c r="F10" s="30">
        <v>4432270</v>
      </c>
      <c r="G10" s="30">
        <v>489610</v>
      </c>
      <c r="H10" s="30">
        <v>469179</v>
      </c>
      <c r="I10" s="30">
        <v>421362</v>
      </c>
      <c r="J10" s="30">
        <v>1380151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1380151</v>
      </c>
      <c r="X10" s="30">
        <v>1241036</v>
      </c>
      <c r="Y10" s="30">
        <v>139115</v>
      </c>
      <c r="Z10" s="31">
        <v>11.21</v>
      </c>
      <c r="AA10" s="32">
        <v>4432270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243339</v>
      </c>
      <c r="D12" s="6">
        <v>0</v>
      </c>
      <c r="E12" s="7">
        <v>329280</v>
      </c>
      <c r="F12" s="8">
        <v>329280</v>
      </c>
      <c r="G12" s="8">
        <v>20787</v>
      </c>
      <c r="H12" s="8">
        <v>26244</v>
      </c>
      <c r="I12" s="8">
        <v>19334</v>
      </c>
      <c r="J12" s="8">
        <v>66365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66365</v>
      </c>
      <c r="X12" s="8">
        <v>92198</v>
      </c>
      <c r="Y12" s="8">
        <v>-25833</v>
      </c>
      <c r="Z12" s="2">
        <v>-28.02</v>
      </c>
      <c r="AA12" s="6">
        <v>329280</v>
      </c>
    </row>
    <row r="13" spans="1:27" ht="13.5">
      <c r="A13" s="27" t="s">
        <v>40</v>
      </c>
      <c r="B13" s="33"/>
      <c r="C13" s="6">
        <v>1636606</v>
      </c>
      <c r="D13" s="6">
        <v>0</v>
      </c>
      <c r="E13" s="7">
        <v>742000</v>
      </c>
      <c r="F13" s="8">
        <v>742000</v>
      </c>
      <c r="G13" s="8">
        <v>0</v>
      </c>
      <c r="H13" s="8">
        <v>32137</v>
      </c>
      <c r="I13" s="8">
        <v>0</v>
      </c>
      <c r="J13" s="8">
        <v>32137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32137</v>
      </c>
      <c r="X13" s="8">
        <v>207760</v>
      </c>
      <c r="Y13" s="8">
        <v>-175623</v>
      </c>
      <c r="Z13" s="2">
        <v>-84.53</v>
      </c>
      <c r="AA13" s="6">
        <v>742000</v>
      </c>
    </row>
    <row r="14" spans="1:27" ht="13.5">
      <c r="A14" s="27" t="s">
        <v>41</v>
      </c>
      <c r="B14" s="33"/>
      <c r="C14" s="6">
        <v>3679772</v>
      </c>
      <c r="D14" s="6">
        <v>0</v>
      </c>
      <c r="E14" s="7">
        <v>2164290</v>
      </c>
      <c r="F14" s="8">
        <v>2164290</v>
      </c>
      <c r="G14" s="8">
        <v>367699</v>
      </c>
      <c r="H14" s="8">
        <v>388475</v>
      </c>
      <c r="I14" s="8">
        <v>390789</v>
      </c>
      <c r="J14" s="8">
        <v>1146963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1146963</v>
      </c>
      <c r="X14" s="8">
        <v>606001</v>
      </c>
      <c r="Y14" s="8">
        <v>540962</v>
      </c>
      <c r="Z14" s="2">
        <v>89.27</v>
      </c>
      <c r="AA14" s="6">
        <v>2164290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3360266</v>
      </c>
      <c r="D16" s="6">
        <v>0</v>
      </c>
      <c r="E16" s="7">
        <v>2004940</v>
      </c>
      <c r="F16" s="8">
        <v>2004940</v>
      </c>
      <c r="G16" s="8">
        <v>6681</v>
      </c>
      <c r="H16" s="8">
        <v>120059</v>
      </c>
      <c r="I16" s="8">
        <v>4246</v>
      </c>
      <c r="J16" s="8">
        <v>130986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130986</v>
      </c>
      <c r="X16" s="8">
        <v>561383</v>
      </c>
      <c r="Y16" s="8">
        <v>-430397</v>
      </c>
      <c r="Z16" s="2">
        <v>-76.67</v>
      </c>
      <c r="AA16" s="6">
        <v>2004940</v>
      </c>
    </row>
    <row r="17" spans="1:27" ht="13.5">
      <c r="A17" s="27" t="s">
        <v>44</v>
      </c>
      <c r="B17" s="33"/>
      <c r="C17" s="6">
        <v>411179</v>
      </c>
      <c r="D17" s="6">
        <v>0</v>
      </c>
      <c r="E17" s="7">
        <v>194200</v>
      </c>
      <c r="F17" s="8">
        <v>194200</v>
      </c>
      <c r="G17" s="8">
        <v>13809</v>
      </c>
      <c r="H17" s="8">
        <v>9572</v>
      </c>
      <c r="I17" s="8">
        <v>10746</v>
      </c>
      <c r="J17" s="8">
        <v>34127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34127</v>
      </c>
      <c r="X17" s="8">
        <v>54376</v>
      </c>
      <c r="Y17" s="8">
        <v>-20249</v>
      </c>
      <c r="Z17" s="2">
        <v>-37.24</v>
      </c>
      <c r="AA17" s="6">
        <v>194200</v>
      </c>
    </row>
    <row r="18" spans="1:27" ht="13.5">
      <c r="A18" s="29" t="s">
        <v>45</v>
      </c>
      <c r="B18" s="28"/>
      <c r="C18" s="6">
        <v>681975</v>
      </c>
      <c r="D18" s="6">
        <v>0</v>
      </c>
      <c r="E18" s="7">
        <v>717010</v>
      </c>
      <c r="F18" s="8">
        <v>717010</v>
      </c>
      <c r="G18" s="8">
        <v>0</v>
      </c>
      <c r="H18" s="8">
        <v>103216</v>
      </c>
      <c r="I18" s="8">
        <v>130</v>
      </c>
      <c r="J18" s="8">
        <v>103346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103346</v>
      </c>
      <c r="X18" s="8">
        <v>200763</v>
      </c>
      <c r="Y18" s="8">
        <v>-97417</v>
      </c>
      <c r="Z18" s="2">
        <v>-48.52</v>
      </c>
      <c r="AA18" s="6">
        <v>717010</v>
      </c>
    </row>
    <row r="19" spans="1:27" ht="13.5">
      <c r="A19" s="27" t="s">
        <v>46</v>
      </c>
      <c r="B19" s="33"/>
      <c r="C19" s="6">
        <v>35812488</v>
      </c>
      <c r="D19" s="6">
        <v>0</v>
      </c>
      <c r="E19" s="7">
        <v>37405350</v>
      </c>
      <c r="F19" s="8">
        <v>37405350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15710247</v>
      </c>
      <c r="Y19" s="8">
        <v>-15710247</v>
      </c>
      <c r="Z19" s="2">
        <v>-100</v>
      </c>
      <c r="AA19" s="6">
        <v>37405350</v>
      </c>
    </row>
    <row r="20" spans="1:27" ht="13.5">
      <c r="A20" s="27" t="s">
        <v>47</v>
      </c>
      <c r="B20" s="33"/>
      <c r="C20" s="6">
        <v>6141676</v>
      </c>
      <c r="D20" s="6">
        <v>0</v>
      </c>
      <c r="E20" s="7">
        <v>5319100</v>
      </c>
      <c r="F20" s="30">
        <v>5319100</v>
      </c>
      <c r="G20" s="30">
        <v>67414</v>
      </c>
      <c r="H20" s="30">
        <v>83766</v>
      </c>
      <c r="I20" s="30">
        <v>55862</v>
      </c>
      <c r="J20" s="30">
        <v>207042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207042</v>
      </c>
      <c r="X20" s="30">
        <v>1489348</v>
      </c>
      <c r="Y20" s="30">
        <v>-1282306</v>
      </c>
      <c r="Z20" s="31">
        <v>-86.1</v>
      </c>
      <c r="AA20" s="32">
        <v>5319100</v>
      </c>
    </row>
    <row r="21" spans="1:27" ht="13.5">
      <c r="A21" s="27" t="s">
        <v>48</v>
      </c>
      <c r="B21" s="33"/>
      <c r="C21" s="6">
        <v>129861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120247700</v>
      </c>
      <c r="D22" s="37">
        <f>SUM(D5:D21)</f>
        <v>0</v>
      </c>
      <c r="E22" s="38">
        <f t="shared" si="0"/>
        <v>114095510</v>
      </c>
      <c r="F22" s="39">
        <f t="shared" si="0"/>
        <v>114095510</v>
      </c>
      <c r="G22" s="39">
        <f t="shared" si="0"/>
        <v>21134568</v>
      </c>
      <c r="H22" s="39">
        <f t="shared" si="0"/>
        <v>6119470</v>
      </c>
      <c r="I22" s="39">
        <f t="shared" si="0"/>
        <v>2911764</v>
      </c>
      <c r="J22" s="39">
        <f t="shared" si="0"/>
        <v>30165802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30165802</v>
      </c>
      <c r="X22" s="39">
        <f t="shared" si="0"/>
        <v>37183492</v>
      </c>
      <c r="Y22" s="39">
        <f t="shared" si="0"/>
        <v>-7017690</v>
      </c>
      <c r="Z22" s="40">
        <f>+IF(X22&lt;&gt;0,+(Y22/X22)*100,0)</f>
        <v>-18.873133271076313</v>
      </c>
      <c r="AA22" s="37">
        <f>SUM(AA5:AA21)</f>
        <v>114095510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40746000</v>
      </c>
      <c r="D25" s="6">
        <v>0</v>
      </c>
      <c r="E25" s="7">
        <v>40142450</v>
      </c>
      <c r="F25" s="8">
        <v>40142450</v>
      </c>
      <c r="G25" s="8">
        <v>3168934</v>
      </c>
      <c r="H25" s="8">
        <v>3182743</v>
      </c>
      <c r="I25" s="8">
        <v>3373107</v>
      </c>
      <c r="J25" s="8">
        <v>9724784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9724784</v>
      </c>
      <c r="X25" s="8">
        <v>11239886</v>
      </c>
      <c r="Y25" s="8">
        <v>-1515102</v>
      </c>
      <c r="Z25" s="2">
        <v>-13.48</v>
      </c>
      <c r="AA25" s="6">
        <v>40142450</v>
      </c>
    </row>
    <row r="26" spans="1:27" ht="13.5">
      <c r="A26" s="29" t="s">
        <v>52</v>
      </c>
      <c r="B26" s="28"/>
      <c r="C26" s="6">
        <v>3333806</v>
      </c>
      <c r="D26" s="6">
        <v>0</v>
      </c>
      <c r="E26" s="7">
        <v>2620750</v>
      </c>
      <c r="F26" s="8">
        <v>2620750</v>
      </c>
      <c r="G26" s="8">
        <v>253698</v>
      </c>
      <c r="H26" s="8">
        <v>244948</v>
      </c>
      <c r="I26" s="8">
        <v>246412</v>
      </c>
      <c r="J26" s="8">
        <v>745058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745058</v>
      </c>
      <c r="X26" s="8">
        <v>733810</v>
      </c>
      <c r="Y26" s="8">
        <v>11248</v>
      </c>
      <c r="Z26" s="2">
        <v>1.53</v>
      </c>
      <c r="AA26" s="6">
        <v>2620750</v>
      </c>
    </row>
    <row r="27" spans="1:27" ht="13.5">
      <c r="A27" s="29" t="s">
        <v>53</v>
      </c>
      <c r="B27" s="28"/>
      <c r="C27" s="6">
        <v>5232466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13011554</v>
      </c>
      <c r="D28" s="6">
        <v>0</v>
      </c>
      <c r="E28" s="7">
        <v>8748300</v>
      </c>
      <c r="F28" s="8">
        <v>8748300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2449524</v>
      </c>
      <c r="Y28" s="8">
        <v>-2449524</v>
      </c>
      <c r="Z28" s="2">
        <v>-100</v>
      </c>
      <c r="AA28" s="6">
        <v>8748300</v>
      </c>
    </row>
    <row r="29" spans="1:27" ht="13.5">
      <c r="A29" s="29" t="s">
        <v>55</v>
      </c>
      <c r="B29" s="28"/>
      <c r="C29" s="6">
        <v>1813955</v>
      </c>
      <c r="D29" s="6">
        <v>0</v>
      </c>
      <c r="E29" s="7">
        <v>1178810</v>
      </c>
      <c r="F29" s="8">
        <v>1178810</v>
      </c>
      <c r="G29" s="8">
        <v>0</v>
      </c>
      <c r="H29" s="8">
        <v>190355</v>
      </c>
      <c r="I29" s="8">
        <v>0</v>
      </c>
      <c r="J29" s="8">
        <v>190355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190355</v>
      </c>
      <c r="X29" s="8">
        <v>330067</v>
      </c>
      <c r="Y29" s="8">
        <v>-139712</v>
      </c>
      <c r="Z29" s="2">
        <v>-42.33</v>
      </c>
      <c r="AA29" s="6">
        <v>1178810</v>
      </c>
    </row>
    <row r="30" spans="1:27" ht="13.5">
      <c r="A30" s="29" t="s">
        <v>56</v>
      </c>
      <c r="B30" s="28"/>
      <c r="C30" s="6">
        <v>34172283</v>
      </c>
      <c r="D30" s="6">
        <v>0</v>
      </c>
      <c r="E30" s="7">
        <v>25900870</v>
      </c>
      <c r="F30" s="8">
        <v>25900870</v>
      </c>
      <c r="G30" s="8">
        <v>0</v>
      </c>
      <c r="H30" s="8">
        <v>2884000</v>
      </c>
      <c r="I30" s="8">
        <v>3394998</v>
      </c>
      <c r="J30" s="8">
        <v>6278998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6278998</v>
      </c>
      <c r="X30" s="8">
        <v>7252244</v>
      </c>
      <c r="Y30" s="8">
        <v>-973246</v>
      </c>
      <c r="Z30" s="2">
        <v>-13.42</v>
      </c>
      <c r="AA30" s="6">
        <v>25900870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3371540</v>
      </c>
      <c r="F31" s="8">
        <v>3371540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944031</v>
      </c>
      <c r="Y31" s="8">
        <v>-944031</v>
      </c>
      <c r="Z31" s="2">
        <v>-100</v>
      </c>
      <c r="AA31" s="6">
        <v>3371540</v>
      </c>
    </row>
    <row r="32" spans="1:27" ht="13.5">
      <c r="A32" s="29" t="s">
        <v>58</v>
      </c>
      <c r="B32" s="28"/>
      <c r="C32" s="6">
        <v>4533697</v>
      </c>
      <c r="D32" s="6">
        <v>0</v>
      </c>
      <c r="E32" s="7">
        <v>0</v>
      </c>
      <c r="F32" s="8">
        <v>0</v>
      </c>
      <c r="G32" s="8">
        <v>-87719</v>
      </c>
      <c r="H32" s="8">
        <v>0</v>
      </c>
      <c r="I32" s="8">
        <v>101050</v>
      </c>
      <c r="J32" s="8">
        <v>13331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13331</v>
      </c>
      <c r="X32" s="8">
        <v>0</v>
      </c>
      <c r="Y32" s="8">
        <v>13331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19631690</v>
      </c>
      <c r="D33" s="6">
        <v>0</v>
      </c>
      <c r="E33" s="7">
        <v>0</v>
      </c>
      <c r="F33" s="8">
        <v>0</v>
      </c>
      <c r="G33" s="8">
        <v>-84157</v>
      </c>
      <c r="H33" s="8">
        <v>752078</v>
      </c>
      <c r="I33" s="8">
        <v>521607</v>
      </c>
      <c r="J33" s="8">
        <v>1189528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1189528</v>
      </c>
      <c r="X33" s="8">
        <v>0</v>
      </c>
      <c r="Y33" s="8">
        <v>1189528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26422204</v>
      </c>
      <c r="D34" s="6">
        <v>0</v>
      </c>
      <c r="E34" s="7">
        <v>32193290</v>
      </c>
      <c r="F34" s="8">
        <v>32193290</v>
      </c>
      <c r="G34" s="8">
        <v>648427</v>
      </c>
      <c r="H34" s="8">
        <v>1354065</v>
      </c>
      <c r="I34" s="8">
        <v>1295114</v>
      </c>
      <c r="J34" s="8">
        <v>3297606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3297606</v>
      </c>
      <c r="X34" s="8">
        <v>9014121</v>
      </c>
      <c r="Y34" s="8">
        <v>-5716515</v>
      </c>
      <c r="Z34" s="2">
        <v>-63.42</v>
      </c>
      <c r="AA34" s="6">
        <v>32193290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148897655</v>
      </c>
      <c r="D36" s="37">
        <f>SUM(D25:D35)</f>
        <v>0</v>
      </c>
      <c r="E36" s="38">
        <f t="shared" si="1"/>
        <v>114156010</v>
      </c>
      <c r="F36" s="39">
        <f t="shared" si="1"/>
        <v>114156010</v>
      </c>
      <c r="G36" s="39">
        <f t="shared" si="1"/>
        <v>3899183</v>
      </c>
      <c r="H36" s="39">
        <f t="shared" si="1"/>
        <v>8608189</v>
      </c>
      <c r="I36" s="39">
        <f t="shared" si="1"/>
        <v>8932288</v>
      </c>
      <c r="J36" s="39">
        <f t="shared" si="1"/>
        <v>21439660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21439660</v>
      </c>
      <c r="X36" s="39">
        <f t="shared" si="1"/>
        <v>31963683</v>
      </c>
      <c r="Y36" s="39">
        <f t="shared" si="1"/>
        <v>-10524023</v>
      </c>
      <c r="Z36" s="40">
        <f>+IF(X36&lt;&gt;0,+(Y36/X36)*100,0)</f>
        <v>-32.92493859359073</v>
      </c>
      <c r="AA36" s="37">
        <f>SUM(AA25:AA35)</f>
        <v>114156010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-28649955</v>
      </c>
      <c r="D38" s="50">
        <f>+D22-D36</f>
        <v>0</v>
      </c>
      <c r="E38" s="51">
        <f t="shared" si="2"/>
        <v>-60500</v>
      </c>
      <c r="F38" s="52">
        <f t="shared" si="2"/>
        <v>-60500</v>
      </c>
      <c r="G38" s="52">
        <f t="shared" si="2"/>
        <v>17235385</v>
      </c>
      <c r="H38" s="52">
        <f t="shared" si="2"/>
        <v>-2488719</v>
      </c>
      <c r="I38" s="52">
        <f t="shared" si="2"/>
        <v>-6020524</v>
      </c>
      <c r="J38" s="52">
        <f t="shared" si="2"/>
        <v>8726142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8726142</v>
      </c>
      <c r="X38" s="52">
        <f>IF(F22=F36,0,X22-X36)</f>
        <v>5219809</v>
      </c>
      <c r="Y38" s="52">
        <f t="shared" si="2"/>
        <v>3506333</v>
      </c>
      <c r="Z38" s="53">
        <f>+IF(X38&lt;&gt;0,+(Y38/X38)*100,0)</f>
        <v>67.17358815236342</v>
      </c>
      <c r="AA38" s="50">
        <f>+AA22-AA36</f>
        <v>-60500</v>
      </c>
    </row>
    <row r="39" spans="1:27" ht="13.5">
      <c r="A39" s="27" t="s">
        <v>64</v>
      </c>
      <c r="B39" s="33"/>
      <c r="C39" s="6">
        <v>30820531</v>
      </c>
      <c r="D39" s="6">
        <v>0</v>
      </c>
      <c r="E39" s="7">
        <v>24926650</v>
      </c>
      <c r="F39" s="8">
        <v>24926650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10469193</v>
      </c>
      <c r="Y39" s="8">
        <v>-10469193</v>
      </c>
      <c r="Z39" s="2">
        <v>-100</v>
      </c>
      <c r="AA39" s="6">
        <v>24926650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2170576</v>
      </c>
      <c r="D42" s="59">
        <f>SUM(D38:D41)</f>
        <v>0</v>
      </c>
      <c r="E42" s="60">
        <f t="shared" si="3"/>
        <v>24866150</v>
      </c>
      <c r="F42" s="61">
        <f t="shared" si="3"/>
        <v>24866150</v>
      </c>
      <c r="G42" s="61">
        <f t="shared" si="3"/>
        <v>17235385</v>
      </c>
      <c r="H42" s="61">
        <f t="shared" si="3"/>
        <v>-2488719</v>
      </c>
      <c r="I42" s="61">
        <f t="shared" si="3"/>
        <v>-6020524</v>
      </c>
      <c r="J42" s="61">
        <f t="shared" si="3"/>
        <v>8726142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8726142</v>
      </c>
      <c r="X42" s="61">
        <f t="shared" si="3"/>
        <v>15689002</v>
      </c>
      <c r="Y42" s="61">
        <f t="shared" si="3"/>
        <v>-6962860</v>
      </c>
      <c r="Z42" s="62">
        <f>+IF(X42&lt;&gt;0,+(Y42/X42)*100,0)</f>
        <v>-44.3805157268767</v>
      </c>
      <c r="AA42" s="59">
        <f>SUM(AA38:AA41)</f>
        <v>24866150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2170576</v>
      </c>
      <c r="D44" s="67">
        <f>+D42-D43</f>
        <v>0</v>
      </c>
      <c r="E44" s="68">
        <f t="shared" si="4"/>
        <v>24866150</v>
      </c>
      <c r="F44" s="69">
        <f t="shared" si="4"/>
        <v>24866150</v>
      </c>
      <c r="G44" s="69">
        <f t="shared" si="4"/>
        <v>17235385</v>
      </c>
      <c r="H44" s="69">
        <f t="shared" si="4"/>
        <v>-2488719</v>
      </c>
      <c r="I44" s="69">
        <f t="shared" si="4"/>
        <v>-6020524</v>
      </c>
      <c r="J44" s="69">
        <f t="shared" si="4"/>
        <v>8726142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8726142</v>
      </c>
      <c r="X44" s="69">
        <f t="shared" si="4"/>
        <v>15689002</v>
      </c>
      <c r="Y44" s="69">
        <f t="shared" si="4"/>
        <v>-6962860</v>
      </c>
      <c r="Z44" s="70">
        <f>+IF(X44&lt;&gt;0,+(Y44/X44)*100,0)</f>
        <v>-44.3805157268767</v>
      </c>
      <c r="AA44" s="67">
        <f>+AA42-AA43</f>
        <v>24866150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2170576</v>
      </c>
      <c r="D46" s="59">
        <f>SUM(D44:D45)</f>
        <v>0</v>
      </c>
      <c r="E46" s="60">
        <f t="shared" si="5"/>
        <v>24866150</v>
      </c>
      <c r="F46" s="61">
        <f t="shared" si="5"/>
        <v>24866150</v>
      </c>
      <c r="G46" s="61">
        <f t="shared" si="5"/>
        <v>17235385</v>
      </c>
      <c r="H46" s="61">
        <f t="shared" si="5"/>
        <v>-2488719</v>
      </c>
      <c r="I46" s="61">
        <f t="shared" si="5"/>
        <v>-6020524</v>
      </c>
      <c r="J46" s="61">
        <f t="shared" si="5"/>
        <v>8726142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8726142</v>
      </c>
      <c r="X46" s="61">
        <f t="shared" si="5"/>
        <v>15689002</v>
      </c>
      <c r="Y46" s="61">
        <f t="shared" si="5"/>
        <v>-6962860</v>
      </c>
      <c r="Z46" s="62">
        <f>+IF(X46&lt;&gt;0,+(Y46/X46)*100,0)</f>
        <v>-44.3805157268767</v>
      </c>
      <c r="AA46" s="59">
        <f>SUM(AA44:AA45)</f>
        <v>24866150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2170576</v>
      </c>
      <c r="D48" s="75">
        <f>SUM(D46:D47)</f>
        <v>0</v>
      </c>
      <c r="E48" s="76">
        <f t="shared" si="6"/>
        <v>24866150</v>
      </c>
      <c r="F48" s="77">
        <f t="shared" si="6"/>
        <v>24866150</v>
      </c>
      <c r="G48" s="77">
        <f t="shared" si="6"/>
        <v>17235385</v>
      </c>
      <c r="H48" s="78">
        <f t="shared" si="6"/>
        <v>-2488719</v>
      </c>
      <c r="I48" s="78">
        <f t="shared" si="6"/>
        <v>-6020524</v>
      </c>
      <c r="J48" s="78">
        <f t="shared" si="6"/>
        <v>8726142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8726142</v>
      </c>
      <c r="X48" s="78">
        <f t="shared" si="6"/>
        <v>15689002</v>
      </c>
      <c r="Y48" s="78">
        <f t="shared" si="6"/>
        <v>-6962860</v>
      </c>
      <c r="Z48" s="79">
        <f>+IF(X48&lt;&gt;0,+(Y48/X48)*100,0)</f>
        <v>-44.3805157268767</v>
      </c>
      <c r="AA48" s="80">
        <f>SUM(AA46:AA47)</f>
        <v>24866150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29351335</v>
      </c>
      <c r="D5" s="6">
        <v>0</v>
      </c>
      <c r="E5" s="7">
        <v>31210078</v>
      </c>
      <c r="F5" s="8">
        <v>31210078</v>
      </c>
      <c r="G5" s="8">
        <v>7928072</v>
      </c>
      <c r="H5" s="8">
        <v>2457952</v>
      </c>
      <c r="I5" s="8">
        <v>2145617</v>
      </c>
      <c r="J5" s="8">
        <v>12531641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12531641</v>
      </c>
      <c r="X5" s="8">
        <v>10647036</v>
      </c>
      <c r="Y5" s="8">
        <v>1884605</v>
      </c>
      <c r="Z5" s="2">
        <v>17.7</v>
      </c>
      <c r="AA5" s="6">
        <v>31210078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80964765</v>
      </c>
      <c r="F7" s="8">
        <v>80964765</v>
      </c>
      <c r="G7" s="8">
        <v>6707540</v>
      </c>
      <c r="H7" s="8">
        <v>7310868</v>
      </c>
      <c r="I7" s="8">
        <v>6509783</v>
      </c>
      <c r="J7" s="8">
        <v>20528191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20528191</v>
      </c>
      <c r="X7" s="8">
        <v>20031356</v>
      </c>
      <c r="Y7" s="8">
        <v>496835</v>
      </c>
      <c r="Z7" s="2">
        <v>2.48</v>
      </c>
      <c r="AA7" s="6">
        <v>80964765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13172285</v>
      </c>
      <c r="F8" s="8">
        <v>13172285</v>
      </c>
      <c r="G8" s="8">
        <v>922716</v>
      </c>
      <c r="H8" s="8">
        <v>1131171</v>
      </c>
      <c r="I8" s="8">
        <v>1043649</v>
      </c>
      <c r="J8" s="8">
        <v>3097536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3097536</v>
      </c>
      <c r="X8" s="8">
        <v>2060904</v>
      </c>
      <c r="Y8" s="8">
        <v>1036632</v>
      </c>
      <c r="Z8" s="2">
        <v>50.3</v>
      </c>
      <c r="AA8" s="6">
        <v>13172285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13089690</v>
      </c>
      <c r="F9" s="8">
        <v>13089690</v>
      </c>
      <c r="G9" s="8">
        <v>1158943</v>
      </c>
      <c r="H9" s="8">
        <v>1093346</v>
      </c>
      <c r="I9" s="8">
        <v>1106182</v>
      </c>
      <c r="J9" s="8">
        <v>3358471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3358471</v>
      </c>
      <c r="X9" s="8">
        <v>3272424</v>
      </c>
      <c r="Y9" s="8">
        <v>86047</v>
      </c>
      <c r="Z9" s="2">
        <v>2.63</v>
      </c>
      <c r="AA9" s="6">
        <v>13089690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11272314</v>
      </c>
      <c r="F10" s="30">
        <v>11272314</v>
      </c>
      <c r="G10" s="30">
        <v>1226948</v>
      </c>
      <c r="H10" s="30">
        <v>1162384</v>
      </c>
      <c r="I10" s="30">
        <v>1023755</v>
      </c>
      <c r="J10" s="30">
        <v>3413087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3413087</v>
      </c>
      <c r="X10" s="30">
        <v>2818104</v>
      </c>
      <c r="Y10" s="30">
        <v>594983</v>
      </c>
      <c r="Z10" s="31">
        <v>21.11</v>
      </c>
      <c r="AA10" s="32">
        <v>11272314</v>
      </c>
    </row>
    <row r="11" spans="1:27" ht="13.5">
      <c r="A11" s="29" t="s">
        <v>38</v>
      </c>
      <c r="B11" s="33"/>
      <c r="C11" s="6">
        <v>108913538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2626345</v>
      </c>
      <c r="D12" s="6">
        <v>0</v>
      </c>
      <c r="E12" s="7">
        <v>4007994</v>
      </c>
      <c r="F12" s="8">
        <v>4007994</v>
      </c>
      <c r="G12" s="8">
        <v>167946</v>
      </c>
      <c r="H12" s="8">
        <v>168655</v>
      </c>
      <c r="I12" s="8">
        <v>225158</v>
      </c>
      <c r="J12" s="8">
        <v>561759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561759</v>
      </c>
      <c r="X12" s="8">
        <v>833036</v>
      </c>
      <c r="Y12" s="8">
        <v>-271277</v>
      </c>
      <c r="Z12" s="2">
        <v>-32.56</v>
      </c>
      <c r="AA12" s="6">
        <v>4007994</v>
      </c>
    </row>
    <row r="13" spans="1:27" ht="13.5">
      <c r="A13" s="27" t="s">
        <v>40</v>
      </c>
      <c r="B13" s="33"/>
      <c r="C13" s="6">
        <v>231240</v>
      </c>
      <c r="D13" s="6">
        <v>0</v>
      </c>
      <c r="E13" s="7">
        <v>190000</v>
      </c>
      <c r="F13" s="8">
        <v>190000</v>
      </c>
      <c r="G13" s="8">
        <v>50517</v>
      </c>
      <c r="H13" s="8">
        <v>62188</v>
      </c>
      <c r="I13" s="8">
        <v>51508</v>
      </c>
      <c r="J13" s="8">
        <v>164213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164213</v>
      </c>
      <c r="X13" s="8">
        <v>47400</v>
      </c>
      <c r="Y13" s="8">
        <v>116813</v>
      </c>
      <c r="Z13" s="2">
        <v>246.44</v>
      </c>
      <c r="AA13" s="6">
        <v>190000</v>
      </c>
    </row>
    <row r="14" spans="1:27" ht="13.5">
      <c r="A14" s="27" t="s">
        <v>41</v>
      </c>
      <c r="B14" s="33"/>
      <c r="C14" s="6">
        <v>2074946</v>
      </c>
      <c r="D14" s="6">
        <v>0</v>
      </c>
      <c r="E14" s="7">
        <v>1973863</v>
      </c>
      <c r="F14" s="8">
        <v>1973863</v>
      </c>
      <c r="G14" s="8">
        <v>177826</v>
      </c>
      <c r="H14" s="8">
        <v>194949</v>
      </c>
      <c r="I14" s="8">
        <v>207457</v>
      </c>
      <c r="J14" s="8">
        <v>580232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580232</v>
      </c>
      <c r="X14" s="8">
        <v>493467</v>
      </c>
      <c r="Y14" s="8">
        <v>86765</v>
      </c>
      <c r="Z14" s="2">
        <v>17.58</v>
      </c>
      <c r="AA14" s="6">
        <v>1973863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1610480</v>
      </c>
      <c r="D16" s="6">
        <v>0</v>
      </c>
      <c r="E16" s="7">
        <v>1527500</v>
      </c>
      <c r="F16" s="8">
        <v>1527500</v>
      </c>
      <c r="G16" s="8">
        <v>135453</v>
      </c>
      <c r="H16" s="8">
        <v>129111</v>
      </c>
      <c r="I16" s="8">
        <v>166646</v>
      </c>
      <c r="J16" s="8">
        <v>431210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431210</v>
      </c>
      <c r="X16" s="8">
        <v>381876</v>
      </c>
      <c r="Y16" s="8">
        <v>49334</v>
      </c>
      <c r="Z16" s="2">
        <v>12.92</v>
      </c>
      <c r="AA16" s="6">
        <v>1527500</v>
      </c>
    </row>
    <row r="17" spans="1:27" ht="13.5">
      <c r="A17" s="27" t="s">
        <v>44</v>
      </c>
      <c r="B17" s="33"/>
      <c r="C17" s="6">
        <v>1066966</v>
      </c>
      <c r="D17" s="6">
        <v>0</v>
      </c>
      <c r="E17" s="7">
        <v>1680650</v>
      </c>
      <c r="F17" s="8">
        <v>1680650</v>
      </c>
      <c r="G17" s="8">
        <v>147607</v>
      </c>
      <c r="H17" s="8">
        <v>146082</v>
      </c>
      <c r="I17" s="8">
        <v>176306</v>
      </c>
      <c r="J17" s="8">
        <v>469995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469995</v>
      </c>
      <c r="X17" s="8">
        <v>420154</v>
      </c>
      <c r="Y17" s="8">
        <v>49841</v>
      </c>
      <c r="Z17" s="2">
        <v>11.86</v>
      </c>
      <c r="AA17" s="6">
        <v>1680650</v>
      </c>
    </row>
    <row r="18" spans="1:27" ht="13.5">
      <c r="A18" s="29" t="s">
        <v>45</v>
      </c>
      <c r="B18" s="28"/>
      <c r="C18" s="6">
        <v>2073785</v>
      </c>
      <c r="D18" s="6">
        <v>0</v>
      </c>
      <c r="E18" s="7">
        <v>2000000</v>
      </c>
      <c r="F18" s="8">
        <v>2000000</v>
      </c>
      <c r="G18" s="8">
        <v>592234</v>
      </c>
      <c r="H18" s="8">
        <v>412556</v>
      </c>
      <c r="I18" s="8">
        <v>-148997</v>
      </c>
      <c r="J18" s="8">
        <v>855793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855793</v>
      </c>
      <c r="X18" s="8">
        <v>500001</v>
      </c>
      <c r="Y18" s="8">
        <v>355792</v>
      </c>
      <c r="Z18" s="2">
        <v>71.16</v>
      </c>
      <c r="AA18" s="6">
        <v>2000000</v>
      </c>
    </row>
    <row r="19" spans="1:27" ht="13.5">
      <c r="A19" s="27" t="s">
        <v>46</v>
      </c>
      <c r="B19" s="33"/>
      <c r="C19" s="6">
        <v>27593336</v>
      </c>
      <c r="D19" s="6">
        <v>0</v>
      </c>
      <c r="E19" s="7">
        <v>56870000</v>
      </c>
      <c r="F19" s="8">
        <v>56870000</v>
      </c>
      <c r="G19" s="8">
        <v>15802000</v>
      </c>
      <c r="H19" s="8">
        <v>0</v>
      </c>
      <c r="I19" s="8">
        <v>0</v>
      </c>
      <c r="J19" s="8">
        <v>15802000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15802000</v>
      </c>
      <c r="X19" s="8">
        <v>20530667</v>
      </c>
      <c r="Y19" s="8">
        <v>-4728667</v>
      </c>
      <c r="Z19" s="2">
        <v>-23.03</v>
      </c>
      <c r="AA19" s="6">
        <v>56870000</v>
      </c>
    </row>
    <row r="20" spans="1:27" ht="13.5">
      <c r="A20" s="27" t="s">
        <v>47</v>
      </c>
      <c r="B20" s="33"/>
      <c r="C20" s="6">
        <v>7651908</v>
      </c>
      <c r="D20" s="6">
        <v>0</v>
      </c>
      <c r="E20" s="7">
        <v>2308865</v>
      </c>
      <c r="F20" s="30">
        <v>2308865</v>
      </c>
      <c r="G20" s="30">
        <v>81652</v>
      </c>
      <c r="H20" s="30">
        <v>291215</v>
      </c>
      <c r="I20" s="30">
        <v>132266</v>
      </c>
      <c r="J20" s="30">
        <v>505133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505133</v>
      </c>
      <c r="X20" s="30">
        <v>548390</v>
      </c>
      <c r="Y20" s="30">
        <v>-43257</v>
      </c>
      <c r="Z20" s="31">
        <v>-7.89</v>
      </c>
      <c r="AA20" s="32">
        <v>2308865</v>
      </c>
    </row>
    <row r="21" spans="1:27" ht="13.5">
      <c r="A21" s="27" t="s">
        <v>48</v>
      </c>
      <c r="B21" s="33"/>
      <c r="C21" s="6">
        <v>959696</v>
      </c>
      <c r="D21" s="6">
        <v>0</v>
      </c>
      <c r="E21" s="7">
        <v>7500000</v>
      </c>
      <c r="F21" s="8">
        <v>7500000</v>
      </c>
      <c r="G21" s="8">
        <v>4386</v>
      </c>
      <c r="H21" s="8">
        <v>0</v>
      </c>
      <c r="I21" s="34">
        <v>2632</v>
      </c>
      <c r="J21" s="8">
        <v>7018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7018</v>
      </c>
      <c r="X21" s="8">
        <v>1875000</v>
      </c>
      <c r="Y21" s="8">
        <v>-1867982</v>
      </c>
      <c r="Z21" s="2">
        <v>-99.63</v>
      </c>
      <c r="AA21" s="6">
        <v>7500000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184153575</v>
      </c>
      <c r="D22" s="37">
        <f>SUM(D5:D21)</f>
        <v>0</v>
      </c>
      <c r="E22" s="38">
        <f t="shared" si="0"/>
        <v>227768004</v>
      </c>
      <c r="F22" s="39">
        <f t="shared" si="0"/>
        <v>227768004</v>
      </c>
      <c r="G22" s="39">
        <f t="shared" si="0"/>
        <v>35103840</v>
      </c>
      <c r="H22" s="39">
        <f t="shared" si="0"/>
        <v>14560477</v>
      </c>
      <c r="I22" s="39">
        <f t="shared" si="0"/>
        <v>12641962</v>
      </c>
      <c r="J22" s="39">
        <f t="shared" si="0"/>
        <v>62306279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62306279</v>
      </c>
      <c r="X22" s="39">
        <f t="shared" si="0"/>
        <v>64459815</v>
      </c>
      <c r="Y22" s="39">
        <f t="shared" si="0"/>
        <v>-2153536</v>
      </c>
      <c r="Z22" s="40">
        <f>+IF(X22&lt;&gt;0,+(Y22/X22)*100,0)</f>
        <v>-3.3408969603775622</v>
      </c>
      <c r="AA22" s="37">
        <f>SUM(AA5:AA21)</f>
        <v>227768004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74280455</v>
      </c>
      <c r="D25" s="6">
        <v>0</v>
      </c>
      <c r="E25" s="7">
        <v>81979770</v>
      </c>
      <c r="F25" s="8">
        <v>81979770</v>
      </c>
      <c r="G25" s="8">
        <v>5558822</v>
      </c>
      <c r="H25" s="8">
        <v>5915627</v>
      </c>
      <c r="I25" s="8">
        <v>5971725</v>
      </c>
      <c r="J25" s="8">
        <v>17446174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17446174</v>
      </c>
      <c r="X25" s="8">
        <v>19022679</v>
      </c>
      <c r="Y25" s="8">
        <v>-1576505</v>
      </c>
      <c r="Z25" s="2">
        <v>-8.29</v>
      </c>
      <c r="AA25" s="6">
        <v>81979770</v>
      </c>
    </row>
    <row r="26" spans="1:27" ht="13.5">
      <c r="A26" s="29" t="s">
        <v>52</v>
      </c>
      <c r="B26" s="28"/>
      <c r="C26" s="6">
        <v>5301393</v>
      </c>
      <c r="D26" s="6">
        <v>0</v>
      </c>
      <c r="E26" s="7">
        <v>5756447</v>
      </c>
      <c r="F26" s="8">
        <v>5756447</v>
      </c>
      <c r="G26" s="8">
        <v>405991</v>
      </c>
      <c r="H26" s="8">
        <v>405991</v>
      </c>
      <c r="I26" s="8">
        <v>416650</v>
      </c>
      <c r="J26" s="8">
        <v>1228632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1228632</v>
      </c>
      <c r="X26" s="8">
        <v>1437864</v>
      </c>
      <c r="Y26" s="8">
        <v>-209232</v>
      </c>
      <c r="Z26" s="2">
        <v>-14.55</v>
      </c>
      <c r="AA26" s="6">
        <v>5756447</v>
      </c>
    </row>
    <row r="27" spans="1:27" ht="13.5">
      <c r="A27" s="29" t="s">
        <v>53</v>
      </c>
      <c r="B27" s="28"/>
      <c r="C27" s="6">
        <v>5149364</v>
      </c>
      <c r="D27" s="6">
        <v>0</v>
      </c>
      <c r="E27" s="7">
        <v>6000000</v>
      </c>
      <c r="F27" s="8">
        <v>6000000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1500000</v>
      </c>
      <c r="Y27" s="8">
        <v>-1500000</v>
      </c>
      <c r="Z27" s="2">
        <v>-100</v>
      </c>
      <c r="AA27" s="6">
        <v>6000000</v>
      </c>
    </row>
    <row r="28" spans="1:27" ht="13.5">
      <c r="A28" s="29" t="s">
        <v>54</v>
      </c>
      <c r="B28" s="28"/>
      <c r="C28" s="6">
        <v>11520591</v>
      </c>
      <c r="D28" s="6">
        <v>0</v>
      </c>
      <c r="E28" s="7">
        <v>13071682</v>
      </c>
      <c r="F28" s="8">
        <v>13071682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13071682</v>
      </c>
    </row>
    <row r="29" spans="1:27" ht="13.5">
      <c r="A29" s="29" t="s">
        <v>55</v>
      </c>
      <c r="B29" s="28"/>
      <c r="C29" s="6">
        <v>7663069</v>
      </c>
      <c r="D29" s="6">
        <v>0</v>
      </c>
      <c r="E29" s="7">
        <v>7381800</v>
      </c>
      <c r="F29" s="8">
        <v>7381800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424749</v>
      </c>
      <c r="Y29" s="8">
        <v>-424749</v>
      </c>
      <c r="Z29" s="2">
        <v>-100</v>
      </c>
      <c r="AA29" s="6">
        <v>7381800</v>
      </c>
    </row>
    <row r="30" spans="1:27" ht="13.5">
      <c r="A30" s="29" t="s">
        <v>56</v>
      </c>
      <c r="B30" s="28"/>
      <c r="C30" s="6">
        <v>66828936</v>
      </c>
      <c r="D30" s="6">
        <v>0</v>
      </c>
      <c r="E30" s="7">
        <v>69964818</v>
      </c>
      <c r="F30" s="8">
        <v>69964818</v>
      </c>
      <c r="G30" s="8">
        <v>5694950</v>
      </c>
      <c r="H30" s="8">
        <v>8015588</v>
      </c>
      <c r="I30" s="8">
        <v>7398228</v>
      </c>
      <c r="J30" s="8">
        <v>21108766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21108766</v>
      </c>
      <c r="X30" s="8">
        <v>17358687</v>
      </c>
      <c r="Y30" s="8">
        <v>3750079</v>
      </c>
      <c r="Z30" s="2">
        <v>21.6</v>
      </c>
      <c r="AA30" s="6">
        <v>69964818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1266123</v>
      </c>
      <c r="D32" s="6">
        <v>0</v>
      </c>
      <c r="E32" s="7">
        <v>110000</v>
      </c>
      <c r="F32" s="8">
        <v>110000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27501</v>
      </c>
      <c r="Y32" s="8">
        <v>-27501</v>
      </c>
      <c r="Z32" s="2">
        <v>-100</v>
      </c>
      <c r="AA32" s="6">
        <v>110000</v>
      </c>
    </row>
    <row r="33" spans="1:27" ht="13.5">
      <c r="A33" s="29" t="s">
        <v>59</v>
      </c>
      <c r="B33" s="28"/>
      <c r="C33" s="6">
        <v>880051</v>
      </c>
      <c r="D33" s="6">
        <v>0</v>
      </c>
      <c r="E33" s="7">
        <v>936520</v>
      </c>
      <c r="F33" s="8">
        <v>936520</v>
      </c>
      <c r="G33" s="8">
        <v>0</v>
      </c>
      <c r="H33" s="8">
        <v>224508</v>
      </c>
      <c r="I33" s="8">
        <v>0</v>
      </c>
      <c r="J33" s="8">
        <v>224508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224508</v>
      </c>
      <c r="X33" s="8">
        <v>232881</v>
      </c>
      <c r="Y33" s="8">
        <v>-8373</v>
      </c>
      <c r="Z33" s="2">
        <v>-3.6</v>
      </c>
      <c r="AA33" s="6">
        <v>936520</v>
      </c>
    </row>
    <row r="34" spans="1:27" ht="13.5">
      <c r="A34" s="29" t="s">
        <v>60</v>
      </c>
      <c r="B34" s="28"/>
      <c r="C34" s="6">
        <v>28747087</v>
      </c>
      <c r="D34" s="6">
        <v>0</v>
      </c>
      <c r="E34" s="7">
        <v>41556013</v>
      </c>
      <c r="F34" s="8">
        <v>41556013</v>
      </c>
      <c r="G34" s="8">
        <v>3222659</v>
      </c>
      <c r="H34" s="8">
        <v>2221547</v>
      </c>
      <c r="I34" s="8">
        <v>2220290</v>
      </c>
      <c r="J34" s="8">
        <v>7664496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7664496</v>
      </c>
      <c r="X34" s="8">
        <v>10513513</v>
      </c>
      <c r="Y34" s="8">
        <v>-2849017</v>
      </c>
      <c r="Z34" s="2">
        <v>-27.1</v>
      </c>
      <c r="AA34" s="6">
        <v>41556013</v>
      </c>
    </row>
    <row r="35" spans="1:27" ht="13.5">
      <c r="A35" s="27" t="s">
        <v>61</v>
      </c>
      <c r="B35" s="33"/>
      <c r="C35" s="6">
        <v>607915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202244984</v>
      </c>
      <c r="D36" s="37">
        <f>SUM(D25:D35)</f>
        <v>0</v>
      </c>
      <c r="E36" s="38">
        <f t="shared" si="1"/>
        <v>226757050</v>
      </c>
      <c r="F36" s="39">
        <f t="shared" si="1"/>
        <v>226757050</v>
      </c>
      <c r="G36" s="39">
        <f t="shared" si="1"/>
        <v>14882422</v>
      </c>
      <c r="H36" s="39">
        <f t="shared" si="1"/>
        <v>16783261</v>
      </c>
      <c r="I36" s="39">
        <f t="shared" si="1"/>
        <v>16006893</v>
      </c>
      <c r="J36" s="39">
        <f t="shared" si="1"/>
        <v>47672576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47672576</v>
      </c>
      <c r="X36" s="39">
        <f t="shared" si="1"/>
        <v>50517874</v>
      </c>
      <c r="Y36" s="39">
        <f t="shared" si="1"/>
        <v>-2845298</v>
      </c>
      <c r="Z36" s="40">
        <f>+IF(X36&lt;&gt;0,+(Y36/X36)*100,0)</f>
        <v>-5.632259979903351</v>
      </c>
      <c r="AA36" s="37">
        <f>SUM(AA25:AA35)</f>
        <v>226757050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-18091409</v>
      </c>
      <c r="D38" s="50">
        <f>+D22-D36</f>
        <v>0</v>
      </c>
      <c r="E38" s="51">
        <f t="shared" si="2"/>
        <v>1010954</v>
      </c>
      <c r="F38" s="52">
        <f t="shared" si="2"/>
        <v>1010954</v>
      </c>
      <c r="G38" s="52">
        <f t="shared" si="2"/>
        <v>20221418</v>
      </c>
      <c r="H38" s="52">
        <f t="shared" si="2"/>
        <v>-2222784</v>
      </c>
      <c r="I38" s="52">
        <f t="shared" si="2"/>
        <v>-3364931</v>
      </c>
      <c r="J38" s="52">
        <f t="shared" si="2"/>
        <v>14633703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14633703</v>
      </c>
      <c r="X38" s="52">
        <f>IF(F22=F36,0,X22-X36)</f>
        <v>13941941</v>
      </c>
      <c r="Y38" s="52">
        <f t="shared" si="2"/>
        <v>691762</v>
      </c>
      <c r="Z38" s="53">
        <f>+IF(X38&lt;&gt;0,+(Y38/X38)*100,0)</f>
        <v>4.961733807365847</v>
      </c>
      <c r="AA38" s="50">
        <f>+AA22-AA36</f>
        <v>1010954</v>
      </c>
    </row>
    <row r="39" spans="1:27" ht="13.5">
      <c r="A39" s="27" t="s">
        <v>64</v>
      </c>
      <c r="B39" s="33"/>
      <c r="C39" s="6">
        <v>44999600</v>
      </c>
      <c r="D39" s="6">
        <v>0</v>
      </c>
      <c r="E39" s="7">
        <v>23853000</v>
      </c>
      <c r="F39" s="8">
        <v>23853000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7951000</v>
      </c>
      <c r="Y39" s="8">
        <v>-7951000</v>
      </c>
      <c r="Z39" s="2">
        <v>-100</v>
      </c>
      <c r="AA39" s="6">
        <v>23853000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26908191</v>
      </c>
      <c r="D42" s="59">
        <f>SUM(D38:D41)</f>
        <v>0</v>
      </c>
      <c r="E42" s="60">
        <f t="shared" si="3"/>
        <v>24863954</v>
      </c>
      <c r="F42" s="61">
        <f t="shared" si="3"/>
        <v>24863954</v>
      </c>
      <c r="G42" s="61">
        <f t="shared" si="3"/>
        <v>20221418</v>
      </c>
      <c r="H42" s="61">
        <f t="shared" si="3"/>
        <v>-2222784</v>
      </c>
      <c r="I42" s="61">
        <f t="shared" si="3"/>
        <v>-3364931</v>
      </c>
      <c r="J42" s="61">
        <f t="shared" si="3"/>
        <v>14633703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14633703</v>
      </c>
      <c r="X42" s="61">
        <f t="shared" si="3"/>
        <v>21892941</v>
      </c>
      <c r="Y42" s="61">
        <f t="shared" si="3"/>
        <v>-7259238</v>
      </c>
      <c r="Z42" s="62">
        <f>+IF(X42&lt;&gt;0,+(Y42/X42)*100,0)</f>
        <v>-33.1578932222948</v>
      </c>
      <c r="AA42" s="59">
        <f>SUM(AA38:AA41)</f>
        <v>24863954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26908191</v>
      </c>
      <c r="D44" s="67">
        <f>+D42-D43</f>
        <v>0</v>
      </c>
      <c r="E44" s="68">
        <f t="shared" si="4"/>
        <v>24863954</v>
      </c>
      <c r="F44" s="69">
        <f t="shared" si="4"/>
        <v>24863954</v>
      </c>
      <c r="G44" s="69">
        <f t="shared" si="4"/>
        <v>20221418</v>
      </c>
      <c r="H44" s="69">
        <f t="shared" si="4"/>
        <v>-2222784</v>
      </c>
      <c r="I44" s="69">
        <f t="shared" si="4"/>
        <v>-3364931</v>
      </c>
      <c r="J44" s="69">
        <f t="shared" si="4"/>
        <v>14633703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14633703</v>
      </c>
      <c r="X44" s="69">
        <f t="shared" si="4"/>
        <v>21892941</v>
      </c>
      <c r="Y44" s="69">
        <f t="shared" si="4"/>
        <v>-7259238</v>
      </c>
      <c r="Z44" s="70">
        <f>+IF(X44&lt;&gt;0,+(Y44/X44)*100,0)</f>
        <v>-33.1578932222948</v>
      </c>
      <c r="AA44" s="67">
        <f>+AA42-AA43</f>
        <v>24863954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26908191</v>
      </c>
      <c r="D46" s="59">
        <f>SUM(D44:D45)</f>
        <v>0</v>
      </c>
      <c r="E46" s="60">
        <f t="shared" si="5"/>
        <v>24863954</v>
      </c>
      <c r="F46" s="61">
        <f t="shared" si="5"/>
        <v>24863954</v>
      </c>
      <c r="G46" s="61">
        <f t="shared" si="5"/>
        <v>20221418</v>
      </c>
      <c r="H46" s="61">
        <f t="shared" si="5"/>
        <v>-2222784</v>
      </c>
      <c r="I46" s="61">
        <f t="shared" si="5"/>
        <v>-3364931</v>
      </c>
      <c r="J46" s="61">
        <f t="shared" si="5"/>
        <v>14633703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14633703</v>
      </c>
      <c r="X46" s="61">
        <f t="shared" si="5"/>
        <v>21892941</v>
      </c>
      <c r="Y46" s="61">
        <f t="shared" si="5"/>
        <v>-7259238</v>
      </c>
      <c r="Z46" s="62">
        <f>+IF(X46&lt;&gt;0,+(Y46/X46)*100,0)</f>
        <v>-33.1578932222948</v>
      </c>
      <c r="AA46" s="59">
        <f>SUM(AA44:AA45)</f>
        <v>24863954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26908191</v>
      </c>
      <c r="D48" s="75">
        <f>SUM(D46:D47)</f>
        <v>0</v>
      </c>
      <c r="E48" s="76">
        <f t="shared" si="6"/>
        <v>24863954</v>
      </c>
      <c r="F48" s="77">
        <f t="shared" si="6"/>
        <v>24863954</v>
      </c>
      <c r="G48" s="77">
        <f t="shared" si="6"/>
        <v>20221418</v>
      </c>
      <c r="H48" s="78">
        <f t="shared" si="6"/>
        <v>-2222784</v>
      </c>
      <c r="I48" s="78">
        <f t="shared" si="6"/>
        <v>-3364931</v>
      </c>
      <c r="J48" s="78">
        <f t="shared" si="6"/>
        <v>14633703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14633703</v>
      </c>
      <c r="X48" s="78">
        <f t="shared" si="6"/>
        <v>21892941</v>
      </c>
      <c r="Y48" s="78">
        <f t="shared" si="6"/>
        <v>-7259238</v>
      </c>
      <c r="Z48" s="79">
        <f>+IF(X48&lt;&gt;0,+(Y48/X48)*100,0)</f>
        <v>-33.1578932222948</v>
      </c>
      <c r="AA48" s="80">
        <f>SUM(AA46:AA47)</f>
        <v>24863954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55747689</v>
      </c>
      <c r="D5" s="6">
        <v>0</v>
      </c>
      <c r="E5" s="7">
        <v>62412084</v>
      </c>
      <c r="F5" s="8">
        <v>62412084</v>
      </c>
      <c r="G5" s="8">
        <v>61071855</v>
      </c>
      <c r="H5" s="8">
        <v>-7609</v>
      </c>
      <c r="I5" s="8">
        <v>-524478</v>
      </c>
      <c r="J5" s="8">
        <v>60539768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60539768</v>
      </c>
      <c r="X5" s="8">
        <v>62286258</v>
      </c>
      <c r="Y5" s="8">
        <v>-1746490</v>
      </c>
      <c r="Z5" s="2">
        <v>-2.8</v>
      </c>
      <c r="AA5" s="6">
        <v>62412084</v>
      </c>
    </row>
    <row r="6" spans="1:27" ht="13.5">
      <c r="A6" s="27" t="s">
        <v>33</v>
      </c>
      <c r="B6" s="28"/>
      <c r="C6" s="6">
        <v>277031</v>
      </c>
      <c r="D6" s="6">
        <v>0</v>
      </c>
      <c r="E6" s="7">
        <v>261683</v>
      </c>
      <c r="F6" s="8">
        <v>261683</v>
      </c>
      <c r="G6" s="8">
        <v>15893</v>
      </c>
      <c r="H6" s="8">
        <v>11639</v>
      </c>
      <c r="I6" s="8">
        <v>14810</v>
      </c>
      <c r="J6" s="8">
        <v>42342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42342</v>
      </c>
      <c r="X6" s="8">
        <v>65421</v>
      </c>
      <c r="Y6" s="8">
        <v>-23079</v>
      </c>
      <c r="Z6" s="2">
        <v>-35.28</v>
      </c>
      <c r="AA6" s="6">
        <v>261683</v>
      </c>
    </row>
    <row r="7" spans="1:27" ht="13.5">
      <c r="A7" s="29" t="s">
        <v>34</v>
      </c>
      <c r="B7" s="28"/>
      <c r="C7" s="6">
        <v>98304722</v>
      </c>
      <c r="D7" s="6">
        <v>0</v>
      </c>
      <c r="E7" s="7">
        <v>105057370</v>
      </c>
      <c r="F7" s="8">
        <v>105057370</v>
      </c>
      <c r="G7" s="8">
        <v>12586136</v>
      </c>
      <c r="H7" s="8">
        <v>5546434</v>
      </c>
      <c r="I7" s="8">
        <v>7902488</v>
      </c>
      <c r="J7" s="8">
        <v>26035058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26035058</v>
      </c>
      <c r="X7" s="8">
        <v>29853326</v>
      </c>
      <c r="Y7" s="8">
        <v>-3818268</v>
      </c>
      <c r="Z7" s="2">
        <v>-12.79</v>
      </c>
      <c r="AA7" s="6">
        <v>105057370</v>
      </c>
    </row>
    <row r="8" spans="1:27" ht="13.5">
      <c r="A8" s="29" t="s">
        <v>35</v>
      </c>
      <c r="B8" s="28"/>
      <c r="C8" s="6">
        <v>25568883</v>
      </c>
      <c r="D8" s="6">
        <v>0</v>
      </c>
      <c r="E8" s="7">
        <v>27556157</v>
      </c>
      <c r="F8" s="8">
        <v>27556157</v>
      </c>
      <c r="G8" s="8">
        <v>3998545</v>
      </c>
      <c r="H8" s="8">
        <v>1192503</v>
      </c>
      <c r="I8" s="8">
        <v>2009417</v>
      </c>
      <c r="J8" s="8">
        <v>7200465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7200465</v>
      </c>
      <c r="X8" s="8">
        <v>8369188</v>
      </c>
      <c r="Y8" s="8">
        <v>-1168723</v>
      </c>
      <c r="Z8" s="2">
        <v>-13.96</v>
      </c>
      <c r="AA8" s="6">
        <v>27556157</v>
      </c>
    </row>
    <row r="9" spans="1:27" ht="13.5">
      <c r="A9" s="29" t="s">
        <v>36</v>
      </c>
      <c r="B9" s="28"/>
      <c r="C9" s="6">
        <v>18655279</v>
      </c>
      <c r="D9" s="6">
        <v>0</v>
      </c>
      <c r="E9" s="7">
        <v>19109142</v>
      </c>
      <c r="F9" s="8">
        <v>19109142</v>
      </c>
      <c r="G9" s="8">
        <v>3872458</v>
      </c>
      <c r="H9" s="8">
        <v>1502282</v>
      </c>
      <c r="I9" s="8">
        <v>1487010</v>
      </c>
      <c r="J9" s="8">
        <v>6861750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6861750</v>
      </c>
      <c r="X9" s="8">
        <v>6368353</v>
      </c>
      <c r="Y9" s="8">
        <v>493397</v>
      </c>
      <c r="Z9" s="2">
        <v>7.75</v>
      </c>
      <c r="AA9" s="6">
        <v>19109142</v>
      </c>
    </row>
    <row r="10" spans="1:27" ht="13.5">
      <c r="A10" s="29" t="s">
        <v>37</v>
      </c>
      <c r="B10" s="28"/>
      <c r="C10" s="6">
        <v>13306340</v>
      </c>
      <c r="D10" s="6">
        <v>0</v>
      </c>
      <c r="E10" s="7">
        <v>14333165</v>
      </c>
      <c r="F10" s="30">
        <v>14333165</v>
      </c>
      <c r="G10" s="30">
        <v>1225328</v>
      </c>
      <c r="H10" s="30">
        <v>1218684</v>
      </c>
      <c r="I10" s="30">
        <v>1220727</v>
      </c>
      <c r="J10" s="30">
        <v>3664739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3664739</v>
      </c>
      <c r="X10" s="30">
        <v>3583293</v>
      </c>
      <c r="Y10" s="30">
        <v>81446</v>
      </c>
      <c r="Z10" s="31">
        <v>2.27</v>
      </c>
      <c r="AA10" s="32">
        <v>14333165</v>
      </c>
    </row>
    <row r="11" spans="1:27" ht="13.5">
      <c r="A11" s="29" t="s">
        <v>38</v>
      </c>
      <c r="B11" s="33"/>
      <c r="C11" s="6">
        <v>6232194</v>
      </c>
      <c r="D11" s="6">
        <v>0</v>
      </c>
      <c r="E11" s="7">
        <v>6393955</v>
      </c>
      <c r="F11" s="8">
        <v>6393955</v>
      </c>
      <c r="G11" s="8">
        <v>553635</v>
      </c>
      <c r="H11" s="8">
        <v>1056968</v>
      </c>
      <c r="I11" s="8">
        <v>257608</v>
      </c>
      <c r="J11" s="8">
        <v>1868211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1868211</v>
      </c>
      <c r="X11" s="8">
        <v>1587549</v>
      </c>
      <c r="Y11" s="8">
        <v>280662</v>
      </c>
      <c r="Z11" s="2">
        <v>17.68</v>
      </c>
      <c r="AA11" s="6">
        <v>6393955</v>
      </c>
    </row>
    <row r="12" spans="1:27" ht="13.5">
      <c r="A12" s="29" t="s">
        <v>39</v>
      </c>
      <c r="B12" s="33"/>
      <c r="C12" s="6">
        <v>3705726</v>
      </c>
      <c r="D12" s="6">
        <v>0</v>
      </c>
      <c r="E12" s="7">
        <v>3698489</v>
      </c>
      <c r="F12" s="8">
        <v>3698489</v>
      </c>
      <c r="G12" s="8">
        <v>340511</v>
      </c>
      <c r="H12" s="8">
        <v>350202</v>
      </c>
      <c r="I12" s="8">
        <v>268130</v>
      </c>
      <c r="J12" s="8">
        <v>958843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958843</v>
      </c>
      <c r="X12" s="8">
        <v>924624</v>
      </c>
      <c r="Y12" s="8">
        <v>34219</v>
      </c>
      <c r="Z12" s="2">
        <v>3.7</v>
      </c>
      <c r="AA12" s="6">
        <v>3698489</v>
      </c>
    </row>
    <row r="13" spans="1:27" ht="13.5">
      <c r="A13" s="27" t="s">
        <v>40</v>
      </c>
      <c r="B13" s="33"/>
      <c r="C13" s="6">
        <v>3336129</v>
      </c>
      <c r="D13" s="6">
        <v>0</v>
      </c>
      <c r="E13" s="7">
        <v>2580000</v>
      </c>
      <c r="F13" s="8">
        <v>2580000</v>
      </c>
      <c r="G13" s="8">
        <v>343436</v>
      </c>
      <c r="H13" s="8">
        <v>167598</v>
      </c>
      <c r="I13" s="8">
        <v>-9359</v>
      </c>
      <c r="J13" s="8">
        <v>501675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501675</v>
      </c>
      <c r="X13" s="8">
        <v>645000</v>
      </c>
      <c r="Y13" s="8">
        <v>-143325</v>
      </c>
      <c r="Z13" s="2">
        <v>-22.22</v>
      </c>
      <c r="AA13" s="6">
        <v>2580000</v>
      </c>
    </row>
    <row r="14" spans="1:27" ht="13.5">
      <c r="A14" s="27" t="s">
        <v>41</v>
      </c>
      <c r="B14" s="33"/>
      <c r="C14" s="6">
        <v>671996</v>
      </c>
      <c r="D14" s="6">
        <v>0</v>
      </c>
      <c r="E14" s="7">
        <v>785000</v>
      </c>
      <c r="F14" s="8">
        <v>785000</v>
      </c>
      <c r="G14" s="8">
        <v>49144</v>
      </c>
      <c r="H14" s="8">
        <v>33290</v>
      </c>
      <c r="I14" s="8">
        <v>75291</v>
      </c>
      <c r="J14" s="8">
        <v>157725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157725</v>
      </c>
      <c r="X14" s="8">
        <v>196251</v>
      </c>
      <c r="Y14" s="8">
        <v>-38526</v>
      </c>
      <c r="Z14" s="2">
        <v>-19.63</v>
      </c>
      <c r="AA14" s="6">
        <v>785000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26847820</v>
      </c>
      <c r="D16" s="6">
        <v>0</v>
      </c>
      <c r="E16" s="7">
        <v>4316357</v>
      </c>
      <c r="F16" s="8">
        <v>4316357</v>
      </c>
      <c r="G16" s="8">
        <v>988220</v>
      </c>
      <c r="H16" s="8">
        <v>985792</v>
      </c>
      <c r="I16" s="8">
        <v>1049113</v>
      </c>
      <c r="J16" s="8">
        <v>3023125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3023125</v>
      </c>
      <c r="X16" s="8">
        <v>673722</v>
      </c>
      <c r="Y16" s="8">
        <v>2349403</v>
      </c>
      <c r="Z16" s="2">
        <v>348.72</v>
      </c>
      <c r="AA16" s="6">
        <v>4316357</v>
      </c>
    </row>
    <row r="17" spans="1:27" ht="13.5">
      <c r="A17" s="27" t="s">
        <v>44</v>
      </c>
      <c r="B17" s="33"/>
      <c r="C17" s="6">
        <v>271996</v>
      </c>
      <c r="D17" s="6">
        <v>0</v>
      </c>
      <c r="E17" s="7">
        <v>307136</v>
      </c>
      <c r="F17" s="8">
        <v>307136</v>
      </c>
      <c r="G17" s="8">
        <v>8599</v>
      </c>
      <c r="H17" s="8">
        <v>10320</v>
      </c>
      <c r="I17" s="8">
        <v>9012</v>
      </c>
      <c r="J17" s="8">
        <v>27931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27931</v>
      </c>
      <c r="X17" s="8">
        <v>76788</v>
      </c>
      <c r="Y17" s="8">
        <v>-48857</v>
      </c>
      <c r="Z17" s="2">
        <v>-63.63</v>
      </c>
      <c r="AA17" s="6">
        <v>307136</v>
      </c>
    </row>
    <row r="18" spans="1:27" ht="13.5">
      <c r="A18" s="29" t="s">
        <v>45</v>
      </c>
      <c r="B18" s="28"/>
      <c r="C18" s="6">
        <v>1550001</v>
      </c>
      <c r="D18" s="6">
        <v>0</v>
      </c>
      <c r="E18" s="7">
        <v>1520959</v>
      </c>
      <c r="F18" s="8">
        <v>1520959</v>
      </c>
      <c r="G18" s="8">
        <v>94923</v>
      </c>
      <c r="H18" s="8">
        <v>119608</v>
      </c>
      <c r="I18" s="8">
        <v>167291</v>
      </c>
      <c r="J18" s="8">
        <v>381822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381822</v>
      </c>
      <c r="X18" s="8">
        <v>380241</v>
      </c>
      <c r="Y18" s="8">
        <v>1581</v>
      </c>
      <c r="Z18" s="2">
        <v>0.42</v>
      </c>
      <c r="AA18" s="6">
        <v>1520959</v>
      </c>
    </row>
    <row r="19" spans="1:27" ht="13.5">
      <c r="A19" s="27" t="s">
        <v>46</v>
      </c>
      <c r="B19" s="33"/>
      <c r="C19" s="6">
        <v>45384929</v>
      </c>
      <c r="D19" s="6">
        <v>0</v>
      </c>
      <c r="E19" s="7">
        <v>51637048</v>
      </c>
      <c r="F19" s="8">
        <v>51637048</v>
      </c>
      <c r="G19" s="8">
        <v>11872000</v>
      </c>
      <c r="H19" s="8">
        <v>486784</v>
      </c>
      <c r="I19" s="8">
        <v>479523</v>
      </c>
      <c r="J19" s="8">
        <v>12838307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12838307</v>
      </c>
      <c r="X19" s="8">
        <v>14908549</v>
      </c>
      <c r="Y19" s="8">
        <v>-2070242</v>
      </c>
      <c r="Z19" s="2">
        <v>-13.89</v>
      </c>
      <c r="AA19" s="6">
        <v>51637048</v>
      </c>
    </row>
    <row r="20" spans="1:27" ht="13.5">
      <c r="A20" s="27" t="s">
        <v>47</v>
      </c>
      <c r="B20" s="33"/>
      <c r="C20" s="6">
        <v>5188550</v>
      </c>
      <c r="D20" s="6">
        <v>0</v>
      </c>
      <c r="E20" s="7">
        <v>3113634</v>
      </c>
      <c r="F20" s="30">
        <v>3113634</v>
      </c>
      <c r="G20" s="30">
        <v>249882</v>
      </c>
      <c r="H20" s="30">
        <v>258307</v>
      </c>
      <c r="I20" s="30">
        <v>321097</v>
      </c>
      <c r="J20" s="30">
        <v>829286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829286</v>
      </c>
      <c r="X20" s="30">
        <v>778413</v>
      </c>
      <c r="Y20" s="30">
        <v>50873</v>
      </c>
      <c r="Z20" s="31">
        <v>6.54</v>
      </c>
      <c r="AA20" s="32">
        <v>3113634</v>
      </c>
    </row>
    <row r="21" spans="1:27" ht="13.5">
      <c r="A21" s="27" t="s">
        <v>48</v>
      </c>
      <c r="B21" s="33"/>
      <c r="C21" s="6">
        <v>19036133</v>
      </c>
      <c r="D21" s="6">
        <v>0</v>
      </c>
      <c r="E21" s="7">
        <v>5000000</v>
      </c>
      <c r="F21" s="8">
        <v>5000000</v>
      </c>
      <c r="G21" s="8">
        <v>880110</v>
      </c>
      <c r="H21" s="8">
        <v>151416</v>
      </c>
      <c r="I21" s="34">
        <v>0</v>
      </c>
      <c r="J21" s="8">
        <v>1031526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1031526</v>
      </c>
      <c r="X21" s="8">
        <v>1250001</v>
      </c>
      <c r="Y21" s="8">
        <v>-218475</v>
      </c>
      <c r="Z21" s="2">
        <v>-17.48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324085418</v>
      </c>
      <c r="D22" s="37">
        <f>SUM(D5:D21)</f>
        <v>0</v>
      </c>
      <c r="E22" s="38">
        <f t="shared" si="0"/>
        <v>308082179</v>
      </c>
      <c r="F22" s="39">
        <f t="shared" si="0"/>
        <v>308082179</v>
      </c>
      <c r="G22" s="39">
        <f t="shared" si="0"/>
        <v>98150675</v>
      </c>
      <c r="H22" s="39">
        <f t="shared" si="0"/>
        <v>13084218</v>
      </c>
      <c r="I22" s="39">
        <f t="shared" si="0"/>
        <v>14727680</v>
      </c>
      <c r="J22" s="39">
        <f t="shared" si="0"/>
        <v>125962573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125962573</v>
      </c>
      <c r="X22" s="39">
        <f t="shared" si="0"/>
        <v>131946977</v>
      </c>
      <c r="Y22" s="39">
        <f t="shared" si="0"/>
        <v>-5984404</v>
      </c>
      <c r="Z22" s="40">
        <f>+IF(X22&lt;&gt;0,+(Y22/X22)*100,0)</f>
        <v>-4.535461240616373</v>
      </c>
      <c r="AA22" s="37">
        <f>SUM(AA5:AA21)</f>
        <v>308082179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102221349</v>
      </c>
      <c r="D25" s="6">
        <v>0</v>
      </c>
      <c r="E25" s="7">
        <v>108408389</v>
      </c>
      <c r="F25" s="8">
        <v>108408389</v>
      </c>
      <c r="G25" s="8">
        <v>7842103</v>
      </c>
      <c r="H25" s="8">
        <v>8594187</v>
      </c>
      <c r="I25" s="8">
        <v>8330439</v>
      </c>
      <c r="J25" s="8">
        <v>24766729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24766729</v>
      </c>
      <c r="X25" s="8">
        <v>26481298</v>
      </c>
      <c r="Y25" s="8">
        <v>-1714569</v>
      </c>
      <c r="Z25" s="2">
        <v>-6.47</v>
      </c>
      <c r="AA25" s="6">
        <v>108408389</v>
      </c>
    </row>
    <row r="26" spans="1:27" ht="13.5">
      <c r="A26" s="29" t="s">
        <v>52</v>
      </c>
      <c r="B26" s="28"/>
      <c r="C26" s="6">
        <v>5142522</v>
      </c>
      <c r="D26" s="6">
        <v>0</v>
      </c>
      <c r="E26" s="7">
        <v>5857571</v>
      </c>
      <c r="F26" s="8">
        <v>5857571</v>
      </c>
      <c r="G26" s="8">
        <v>449145</v>
      </c>
      <c r="H26" s="8">
        <v>459375</v>
      </c>
      <c r="I26" s="8">
        <v>402296</v>
      </c>
      <c r="J26" s="8">
        <v>1310816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1310816</v>
      </c>
      <c r="X26" s="8">
        <v>1464393</v>
      </c>
      <c r="Y26" s="8">
        <v>-153577</v>
      </c>
      <c r="Z26" s="2">
        <v>-10.49</v>
      </c>
      <c r="AA26" s="6">
        <v>5857571</v>
      </c>
    </row>
    <row r="27" spans="1:27" ht="13.5">
      <c r="A27" s="29" t="s">
        <v>53</v>
      </c>
      <c r="B27" s="28"/>
      <c r="C27" s="6">
        <v>21187722</v>
      </c>
      <c r="D27" s="6">
        <v>0</v>
      </c>
      <c r="E27" s="7">
        <v>3056367</v>
      </c>
      <c r="F27" s="8">
        <v>3056367</v>
      </c>
      <c r="G27" s="8">
        <v>350130</v>
      </c>
      <c r="H27" s="8">
        <v>303467</v>
      </c>
      <c r="I27" s="8">
        <v>281025</v>
      </c>
      <c r="J27" s="8">
        <v>934622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934622</v>
      </c>
      <c r="X27" s="8">
        <v>764097</v>
      </c>
      <c r="Y27" s="8">
        <v>170525</v>
      </c>
      <c r="Z27" s="2">
        <v>22.32</v>
      </c>
      <c r="AA27" s="6">
        <v>3056367</v>
      </c>
    </row>
    <row r="28" spans="1:27" ht="13.5">
      <c r="A28" s="29" t="s">
        <v>54</v>
      </c>
      <c r="B28" s="28"/>
      <c r="C28" s="6">
        <v>38698258</v>
      </c>
      <c r="D28" s="6">
        <v>0</v>
      </c>
      <c r="E28" s="7">
        <v>21794896</v>
      </c>
      <c r="F28" s="8">
        <v>21794896</v>
      </c>
      <c r="G28" s="8">
        <v>0</v>
      </c>
      <c r="H28" s="8">
        <v>0</v>
      </c>
      <c r="I28" s="8">
        <v>4853458</v>
      </c>
      <c r="J28" s="8">
        <v>4853458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4853458</v>
      </c>
      <c r="X28" s="8">
        <v>5448738</v>
      </c>
      <c r="Y28" s="8">
        <v>-595280</v>
      </c>
      <c r="Z28" s="2">
        <v>-10.93</v>
      </c>
      <c r="AA28" s="6">
        <v>21794896</v>
      </c>
    </row>
    <row r="29" spans="1:27" ht="13.5">
      <c r="A29" s="29" t="s">
        <v>55</v>
      </c>
      <c r="B29" s="28"/>
      <c r="C29" s="6">
        <v>8900365</v>
      </c>
      <c r="D29" s="6">
        <v>0</v>
      </c>
      <c r="E29" s="7">
        <v>8763154</v>
      </c>
      <c r="F29" s="8">
        <v>8763154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8763154</v>
      </c>
    </row>
    <row r="30" spans="1:27" ht="13.5">
      <c r="A30" s="29" t="s">
        <v>56</v>
      </c>
      <c r="B30" s="28"/>
      <c r="C30" s="6">
        <v>66968245</v>
      </c>
      <c r="D30" s="6">
        <v>0</v>
      </c>
      <c r="E30" s="7">
        <v>75204747</v>
      </c>
      <c r="F30" s="8">
        <v>75204747</v>
      </c>
      <c r="G30" s="8">
        <v>6187354</v>
      </c>
      <c r="H30" s="8">
        <v>7119984</v>
      </c>
      <c r="I30" s="8">
        <v>7893908</v>
      </c>
      <c r="J30" s="8">
        <v>21201246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21201246</v>
      </c>
      <c r="X30" s="8">
        <v>18652728</v>
      </c>
      <c r="Y30" s="8">
        <v>2548518</v>
      </c>
      <c r="Z30" s="2">
        <v>13.66</v>
      </c>
      <c r="AA30" s="6">
        <v>75204747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6894065</v>
      </c>
      <c r="D32" s="6">
        <v>0</v>
      </c>
      <c r="E32" s="7">
        <v>5939247</v>
      </c>
      <c r="F32" s="8">
        <v>5939247</v>
      </c>
      <c r="G32" s="8">
        <v>61916</v>
      </c>
      <c r="H32" s="8">
        <v>459657</v>
      </c>
      <c r="I32" s="8">
        <v>312712</v>
      </c>
      <c r="J32" s="8">
        <v>834285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834285</v>
      </c>
      <c r="X32" s="8">
        <v>778773</v>
      </c>
      <c r="Y32" s="8">
        <v>55512</v>
      </c>
      <c r="Z32" s="2">
        <v>7.13</v>
      </c>
      <c r="AA32" s="6">
        <v>5939247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69315451</v>
      </c>
      <c r="D34" s="6">
        <v>0</v>
      </c>
      <c r="E34" s="7">
        <v>81219757</v>
      </c>
      <c r="F34" s="8">
        <v>81219757</v>
      </c>
      <c r="G34" s="8">
        <v>3427410</v>
      </c>
      <c r="H34" s="8">
        <v>4579440</v>
      </c>
      <c r="I34" s="8">
        <v>4869016</v>
      </c>
      <c r="J34" s="8">
        <v>12875866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12875866</v>
      </c>
      <c r="X34" s="8">
        <v>20865387</v>
      </c>
      <c r="Y34" s="8">
        <v>-7989521</v>
      </c>
      <c r="Z34" s="2">
        <v>-38.29</v>
      </c>
      <c r="AA34" s="6">
        <v>81219757</v>
      </c>
    </row>
    <row r="35" spans="1:27" ht="13.5">
      <c r="A35" s="27" t="s">
        <v>61</v>
      </c>
      <c r="B35" s="33"/>
      <c r="C35" s="6">
        <v>2181417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321509394</v>
      </c>
      <c r="D36" s="37">
        <f>SUM(D25:D35)</f>
        <v>0</v>
      </c>
      <c r="E36" s="38">
        <f t="shared" si="1"/>
        <v>310244128</v>
      </c>
      <c r="F36" s="39">
        <f t="shared" si="1"/>
        <v>310244128</v>
      </c>
      <c r="G36" s="39">
        <f t="shared" si="1"/>
        <v>18318058</v>
      </c>
      <c r="H36" s="39">
        <f t="shared" si="1"/>
        <v>21516110</v>
      </c>
      <c r="I36" s="39">
        <f t="shared" si="1"/>
        <v>26942854</v>
      </c>
      <c r="J36" s="39">
        <f t="shared" si="1"/>
        <v>66777022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66777022</v>
      </c>
      <c r="X36" s="39">
        <f t="shared" si="1"/>
        <v>74455414</v>
      </c>
      <c r="Y36" s="39">
        <f t="shared" si="1"/>
        <v>-7678392</v>
      </c>
      <c r="Z36" s="40">
        <f>+IF(X36&lt;&gt;0,+(Y36/X36)*100,0)</f>
        <v>-10.312738305370244</v>
      </c>
      <c r="AA36" s="37">
        <f>SUM(AA25:AA35)</f>
        <v>310244128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2576024</v>
      </c>
      <c r="D38" s="50">
        <f>+D22-D36</f>
        <v>0</v>
      </c>
      <c r="E38" s="51">
        <f t="shared" si="2"/>
        <v>-2161949</v>
      </c>
      <c r="F38" s="52">
        <f t="shared" si="2"/>
        <v>-2161949</v>
      </c>
      <c r="G38" s="52">
        <f t="shared" si="2"/>
        <v>79832617</v>
      </c>
      <c r="H38" s="52">
        <f t="shared" si="2"/>
        <v>-8431892</v>
      </c>
      <c r="I38" s="52">
        <f t="shared" si="2"/>
        <v>-12215174</v>
      </c>
      <c r="J38" s="52">
        <f t="shared" si="2"/>
        <v>59185551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59185551</v>
      </c>
      <c r="X38" s="52">
        <f>IF(F22=F36,0,X22-X36)</f>
        <v>57491563</v>
      </c>
      <c r="Y38" s="52">
        <f t="shared" si="2"/>
        <v>1693988</v>
      </c>
      <c r="Z38" s="53">
        <f>+IF(X38&lt;&gt;0,+(Y38/X38)*100,0)</f>
        <v>2.9464984279519415</v>
      </c>
      <c r="AA38" s="50">
        <f>+AA22-AA36</f>
        <v>-2161949</v>
      </c>
    </row>
    <row r="39" spans="1:27" ht="13.5">
      <c r="A39" s="27" t="s">
        <v>64</v>
      </c>
      <c r="B39" s="33"/>
      <c r="C39" s="6">
        <v>16221362</v>
      </c>
      <c r="D39" s="6">
        <v>0</v>
      </c>
      <c r="E39" s="7">
        <v>20662052</v>
      </c>
      <c r="F39" s="8">
        <v>20662052</v>
      </c>
      <c r="G39" s="8">
        <v>0</v>
      </c>
      <c r="H39" s="8">
        <v>0</v>
      </c>
      <c r="I39" s="8">
        <v>507676</v>
      </c>
      <c r="J39" s="8">
        <v>507676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507676</v>
      </c>
      <c r="X39" s="8">
        <v>1098202</v>
      </c>
      <c r="Y39" s="8">
        <v>-590526</v>
      </c>
      <c r="Z39" s="2">
        <v>-53.77</v>
      </c>
      <c r="AA39" s="6">
        <v>20662052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18797386</v>
      </c>
      <c r="D42" s="59">
        <f>SUM(D38:D41)</f>
        <v>0</v>
      </c>
      <c r="E42" s="60">
        <f t="shared" si="3"/>
        <v>18500103</v>
      </c>
      <c r="F42" s="61">
        <f t="shared" si="3"/>
        <v>18500103</v>
      </c>
      <c r="G42" s="61">
        <f t="shared" si="3"/>
        <v>79832617</v>
      </c>
      <c r="H42" s="61">
        <f t="shared" si="3"/>
        <v>-8431892</v>
      </c>
      <c r="I42" s="61">
        <f t="shared" si="3"/>
        <v>-11707498</v>
      </c>
      <c r="J42" s="61">
        <f t="shared" si="3"/>
        <v>59693227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59693227</v>
      </c>
      <c r="X42" s="61">
        <f t="shared" si="3"/>
        <v>58589765</v>
      </c>
      <c r="Y42" s="61">
        <f t="shared" si="3"/>
        <v>1103462</v>
      </c>
      <c r="Z42" s="62">
        <f>+IF(X42&lt;&gt;0,+(Y42/X42)*100,0)</f>
        <v>1.8833699025759876</v>
      </c>
      <c r="AA42" s="59">
        <f>SUM(AA38:AA41)</f>
        <v>18500103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18797386</v>
      </c>
      <c r="D44" s="67">
        <f>+D42-D43</f>
        <v>0</v>
      </c>
      <c r="E44" s="68">
        <f t="shared" si="4"/>
        <v>18500103</v>
      </c>
      <c r="F44" s="69">
        <f t="shared" si="4"/>
        <v>18500103</v>
      </c>
      <c r="G44" s="69">
        <f t="shared" si="4"/>
        <v>79832617</v>
      </c>
      <c r="H44" s="69">
        <f t="shared" si="4"/>
        <v>-8431892</v>
      </c>
      <c r="I44" s="69">
        <f t="shared" si="4"/>
        <v>-11707498</v>
      </c>
      <c r="J44" s="69">
        <f t="shared" si="4"/>
        <v>59693227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59693227</v>
      </c>
      <c r="X44" s="69">
        <f t="shared" si="4"/>
        <v>58589765</v>
      </c>
      <c r="Y44" s="69">
        <f t="shared" si="4"/>
        <v>1103462</v>
      </c>
      <c r="Z44" s="70">
        <f>+IF(X44&lt;&gt;0,+(Y44/X44)*100,0)</f>
        <v>1.8833699025759876</v>
      </c>
      <c r="AA44" s="67">
        <f>+AA42-AA43</f>
        <v>18500103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18797386</v>
      </c>
      <c r="D46" s="59">
        <f>SUM(D44:D45)</f>
        <v>0</v>
      </c>
      <c r="E46" s="60">
        <f t="shared" si="5"/>
        <v>18500103</v>
      </c>
      <c r="F46" s="61">
        <f t="shared" si="5"/>
        <v>18500103</v>
      </c>
      <c r="G46" s="61">
        <f t="shared" si="5"/>
        <v>79832617</v>
      </c>
      <c r="H46" s="61">
        <f t="shared" si="5"/>
        <v>-8431892</v>
      </c>
      <c r="I46" s="61">
        <f t="shared" si="5"/>
        <v>-11707498</v>
      </c>
      <c r="J46" s="61">
        <f t="shared" si="5"/>
        <v>59693227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59693227</v>
      </c>
      <c r="X46" s="61">
        <f t="shared" si="5"/>
        <v>58589765</v>
      </c>
      <c r="Y46" s="61">
        <f t="shared" si="5"/>
        <v>1103462</v>
      </c>
      <c r="Z46" s="62">
        <f>+IF(X46&lt;&gt;0,+(Y46/X46)*100,0)</f>
        <v>1.8833699025759876</v>
      </c>
      <c r="AA46" s="59">
        <f>SUM(AA44:AA45)</f>
        <v>18500103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18797386</v>
      </c>
      <c r="D48" s="75">
        <f>SUM(D46:D47)</f>
        <v>0</v>
      </c>
      <c r="E48" s="76">
        <f t="shared" si="6"/>
        <v>18500103</v>
      </c>
      <c r="F48" s="77">
        <f t="shared" si="6"/>
        <v>18500103</v>
      </c>
      <c r="G48" s="77">
        <f t="shared" si="6"/>
        <v>79832617</v>
      </c>
      <c r="H48" s="78">
        <f t="shared" si="6"/>
        <v>-8431892</v>
      </c>
      <c r="I48" s="78">
        <f t="shared" si="6"/>
        <v>-11707498</v>
      </c>
      <c r="J48" s="78">
        <f t="shared" si="6"/>
        <v>59693227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59693227</v>
      </c>
      <c r="X48" s="78">
        <f t="shared" si="6"/>
        <v>58589765</v>
      </c>
      <c r="Y48" s="78">
        <f t="shared" si="6"/>
        <v>1103462</v>
      </c>
      <c r="Z48" s="79">
        <f>+IF(X48&lt;&gt;0,+(Y48/X48)*100,0)</f>
        <v>1.8833699025759876</v>
      </c>
      <c r="AA48" s="80">
        <f>SUM(AA46:AA47)</f>
        <v>18500103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82323601</v>
      </c>
      <c r="D5" s="6">
        <v>0</v>
      </c>
      <c r="E5" s="7">
        <v>89111107</v>
      </c>
      <c r="F5" s="8">
        <v>89111107</v>
      </c>
      <c r="G5" s="8">
        <v>88225836</v>
      </c>
      <c r="H5" s="8">
        <v>-68191</v>
      </c>
      <c r="I5" s="8">
        <v>8156</v>
      </c>
      <c r="J5" s="8">
        <v>88165801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88165801</v>
      </c>
      <c r="X5" s="8">
        <v>88727017</v>
      </c>
      <c r="Y5" s="8">
        <v>-561216</v>
      </c>
      <c r="Z5" s="2">
        <v>-0.63</v>
      </c>
      <c r="AA5" s="6">
        <v>89111107</v>
      </c>
    </row>
    <row r="6" spans="1:27" ht="13.5">
      <c r="A6" s="27" t="s">
        <v>33</v>
      </c>
      <c r="B6" s="28"/>
      <c r="C6" s="6">
        <v>1423868</v>
      </c>
      <c r="D6" s="6">
        <v>0</v>
      </c>
      <c r="E6" s="7">
        <v>1550000</v>
      </c>
      <c r="F6" s="8">
        <v>1550000</v>
      </c>
      <c r="G6" s="8">
        <v>123266</v>
      </c>
      <c r="H6" s="8">
        <v>131025</v>
      </c>
      <c r="I6" s="8">
        <v>130290</v>
      </c>
      <c r="J6" s="8">
        <v>384581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384581</v>
      </c>
      <c r="X6" s="8">
        <v>318685</v>
      </c>
      <c r="Y6" s="8">
        <v>65896</v>
      </c>
      <c r="Z6" s="2">
        <v>20.68</v>
      </c>
      <c r="AA6" s="6">
        <v>1550000</v>
      </c>
    </row>
    <row r="7" spans="1:27" ht="13.5">
      <c r="A7" s="29" t="s">
        <v>34</v>
      </c>
      <c r="B7" s="28"/>
      <c r="C7" s="6">
        <v>304548621</v>
      </c>
      <c r="D7" s="6">
        <v>0</v>
      </c>
      <c r="E7" s="7">
        <v>320364687</v>
      </c>
      <c r="F7" s="8">
        <v>320364687</v>
      </c>
      <c r="G7" s="8">
        <v>34013151</v>
      </c>
      <c r="H7" s="8">
        <v>27050200</v>
      </c>
      <c r="I7" s="8">
        <v>26606672</v>
      </c>
      <c r="J7" s="8">
        <v>87670023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87670023</v>
      </c>
      <c r="X7" s="8">
        <v>77279843</v>
      </c>
      <c r="Y7" s="8">
        <v>10390180</v>
      </c>
      <c r="Z7" s="2">
        <v>13.44</v>
      </c>
      <c r="AA7" s="6">
        <v>320364687</v>
      </c>
    </row>
    <row r="8" spans="1:27" ht="13.5">
      <c r="A8" s="29" t="s">
        <v>35</v>
      </c>
      <c r="B8" s="28"/>
      <c r="C8" s="6">
        <v>88799570</v>
      </c>
      <c r="D8" s="6">
        <v>0</v>
      </c>
      <c r="E8" s="7">
        <v>93852423</v>
      </c>
      <c r="F8" s="8">
        <v>93852423</v>
      </c>
      <c r="G8" s="8">
        <v>13050132</v>
      </c>
      <c r="H8" s="8">
        <v>6291664</v>
      </c>
      <c r="I8" s="8">
        <v>6707595</v>
      </c>
      <c r="J8" s="8">
        <v>26049391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26049391</v>
      </c>
      <c r="X8" s="8">
        <v>7859834</v>
      </c>
      <c r="Y8" s="8">
        <v>18189557</v>
      </c>
      <c r="Z8" s="2">
        <v>231.42</v>
      </c>
      <c r="AA8" s="6">
        <v>93852423</v>
      </c>
    </row>
    <row r="9" spans="1:27" ht="13.5">
      <c r="A9" s="29" t="s">
        <v>36</v>
      </c>
      <c r="B9" s="28"/>
      <c r="C9" s="6">
        <v>81113565</v>
      </c>
      <c r="D9" s="6">
        <v>0</v>
      </c>
      <c r="E9" s="7">
        <v>46607824</v>
      </c>
      <c r="F9" s="8">
        <v>46607824</v>
      </c>
      <c r="G9" s="8">
        <v>66131045</v>
      </c>
      <c r="H9" s="8">
        <v>1262540</v>
      </c>
      <c r="I9" s="8">
        <v>-923597</v>
      </c>
      <c r="J9" s="8">
        <v>66469988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66469988</v>
      </c>
      <c r="X9" s="8">
        <v>55285214</v>
      </c>
      <c r="Y9" s="8">
        <v>11184774</v>
      </c>
      <c r="Z9" s="2">
        <v>20.23</v>
      </c>
      <c r="AA9" s="6">
        <v>46607824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32747029</v>
      </c>
      <c r="F10" s="30">
        <v>32747029</v>
      </c>
      <c r="G10" s="30">
        <v>0</v>
      </c>
      <c r="H10" s="30">
        <v>0</v>
      </c>
      <c r="I10" s="30">
        <v>3018348</v>
      </c>
      <c r="J10" s="30">
        <v>3018348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3018348</v>
      </c>
      <c r="X10" s="30">
        <v>8137215</v>
      </c>
      <c r="Y10" s="30">
        <v>-5118867</v>
      </c>
      <c r="Z10" s="31">
        <v>-62.91</v>
      </c>
      <c r="AA10" s="32">
        <v>32747029</v>
      </c>
    </row>
    <row r="11" spans="1:27" ht="13.5">
      <c r="A11" s="29" t="s">
        <v>38</v>
      </c>
      <c r="B11" s="33"/>
      <c r="C11" s="6">
        <v>11327629</v>
      </c>
      <c r="D11" s="6">
        <v>0</v>
      </c>
      <c r="E11" s="7">
        <v>12464720</v>
      </c>
      <c r="F11" s="8">
        <v>12464720</v>
      </c>
      <c r="G11" s="8">
        <v>3183995</v>
      </c>
      <c r="H11" s="8">
        <v>2341902</v>
      </c>
      <c r="I11" s="8">
        <v>2193595</v>
      </c>
      <c r="J11" s="8">
        <v>7719492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7719492</v>
      </c>
      <c r="X11" s="8">
        <v>20695049</v>
      </c>
      <c r="Y11" s="8">
        <v>-12975557</v>
      </c>
      <c r="Z11" s="2">
        <v>-62.7</v>
      </c>
      <c r="AA11" s="6">
        <v>12464720</v>
      </c>
    </row>
    <row r="12" spans="1:27" ht="13.5">
      <c r="A12" s="29" t="s">
        <v>39</v>
      </c>
      <c r="B12" s="33"/>
      <c r="C12" s="6">
        <v>5856550</v>
      </c>
      <c r="D12" s="6">
        <v>0</v>
      </c>
      <c r="E12" s="7">
        <v>5988796</v>
      </c>
      <c r="F12" s="8">
        <v>5988796</v>
      </c>
      <c r="G12" s="8">
        <v>868544</v>
      </c>
      <c r="H12" s="8">
        <v>528263</v>
      </c>
      <c r="I12" s="8">
        <v>833850</v>
      </c>
      <c r="J12" s="8">
        <v>2230657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2230657</v>
      </c>
      <c r="X12" s="8">
        <v>1693480</v>
      </c>
      <c r="Y12" s="8">
        <v>537177</v>
      </c>
      <c r="Z12" s="2">
        <v>31.72</v>
      </c>
      <c r="AA12" s="6">
        <v>5988796</v>
      </c>
    </row>
    <row r="13" spans="1:27" ht="13.5">
      <c r="A13" s="27" t="s">
        <v>40</v>
      </c>
      <c r="B13" s="33"/>
      <c r="C13" s="6">
        <v>13968480</v>
      </c>
      <c r="D13" s="6">
        <v>0</v>
      </c>
      <c r="E13" s="7">
        <v>14010000</v>
      </c>
      <c r="F13" s="8">
        <v>14010000</v>
      </c>
      <c r="G13" s="8">
        <v>618599</v>
      </c>
      <c r="H13" s="8">
        <v>2216579</v>
      </c>
      <c r="I13" s="8">
        <v>119555</v>
      </c>
      <c r="J13" s="8">
        <v>2954733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2954733</v>
      </c>
      <c r="X13" s="8">
        <v>3876625</v>
      </c>
      <c r="Y13" s="8">
        <v>-921892</v>
      </c>
      <c r="Z13" s="2">
        <v>-23.78</v>
      </c>
      <c r="AA13" s="6">
        <v>14010000</v>
      </c>
    </row>
    <row r="14" spans="1:27" ht="13.5">
      <c r="A14" s="27" t="s">
        <v>41</v>
      </c>
      <c r="B14" s="33"/>
      <c r="C14" s="6">
        <v>204013</v>
      </c>
      <c r="D14" s="6">
        <v>0</v>
      </c>
      <c r="E14" s="7">
        <v>183275</v>
      </c>
      <c r="F14" s="8">
        <v>183275</v>
      </c>
      <c r="G14" s="8">
        <v>16425</v>
      </c>
      <c r="H14" s="8">
        <v>15998</v>
      </c>
      <c r="I14" s="8">
        <v>16660</v>
      </c>
      <c r="J14" s="8">
        <v>49083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49083</v>
      </c>
      <c r="X14" s="8">
        <v>46608</v>
      </c>
      <c r="Y14" s="8">
        <v>2475</v>
      </c>
      <c r="Z14" s="2">
        <v>5.31</v>
      </c>
      <c r="AA14" s="6">
        <v>183275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16998024</v>
      </c>
      <c r="D16" s="6">
        <v>0</v>
      </c>
      <c r="E16" s="7">
        <v>18381505</v>
      </c>
      <c r="F16" s="8">
        <v>18381505</v>
      </c>
      <c r="G16" s="8">
        <v>621805</v>
      </c>
      <c r="H16" s="8">
        <v>171689</v>
      </c>
      <c r="I16" s="8">
        <v>64960</v>
      </c>
      <c r="J16" s="8">
        <v>858454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858454</v>
      </c>
      <c r="X16" s="8">
        <v>3637148</v>
      </c>
      <c r="Y16" s="8">
        <v>-2778694</v>
      </c>
      <c r="Z16" s="2">
        <v>-76.4</v>
      </c>
      <c r="AA16" s="6">
        <v>18381505</v>
      </c>
    </row>
    <row r="17" spans="1:27" ht="13.5">
      <c r="A17" s="27" t="s">
        <v>44</v>
      </c>
      <c r="B17" s="33"/>
      <c r="C17" s="6">
        <v>5204831</v>
      </c>
      <c r="D17" s="6">
        <v>0</v>
      </c>
      <c r="E17" s="7">
        <v>5083973</v>
      </c>
      <c r="F17" s="8">
        <v>5083973</v>
      </c>
      <c r="G17" s="8">
        <v>492837</v>
      </c>
      <c r="H17" s="8">
        <v>430269</v>
      </c>
      <c r="I17" s="8">
        <v>475865</v>
      </c>
      <c r="J17" s="8">
        <v>1398971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1398971</v>
      </c>
      <c r="X17" s="8">
        <v>1266892</v>
      </c>
      <c r="Y17" s="8">
        <v>132079</v>
      </c>
      <c r="Z17" s="2">
        <v>10.43</v>
      </c>
      <c r="AA17" s="6">
        <v>5083973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98295430</v>
      </c>
      <c r="D19" s="6">
        <v>0</v>
      </c>
      <c r="E19" s="7">
        <v>92146189</v>
      </c>
      <c r="F19" s="8">
        <v>105251953</v>
      </c>
      <c r="G19" s="8">
        <v>42917</v>
      </c>
      <c r="H19" s="8">
        <v>3477801</v>
      </c>
      <c r="I19" s="8">
        <v>7570225</v>
      </c>
      <c r="J19" s="8">
        <v>11090943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11090943</v>
      </c>
      <c r="X19" s="8">
        <v>11287732</v>
      </c>
      <c r="Y19" s="8">
        <v>-196789</v>
      </c>
      <c r="Z19" s="2">
        <v>-1.74</v>
      </c>
      <c r="AA19" s="6">
        <v>105251953</v>
      </c>
    </row>
    <row r="20" spans="1:27" ht="13.5">
      <c r="A20" s="27" t="s">
        <v>47</v>
      </c>
      <c r="B20" s="33"/>
      <c r="C20" s="6">
        <v>118403569</v>
      </c>
      <c r="D20" s="6">
        <v>0</v>
      </c>
      <c r="E20" s="7">
        <v>33283111</v>
      </c>
      <c r="F20" s="30">
        <v>38123325</v>
      </c>
      <c r="G20" s="30">
        <v>8461121</v>
      </c>
      <c r="H20" s="30">
        <v>584356</v>
      </c>
      <c r="I20" s="30">
        <v>4438009</v>
      </c>
      <c r="J20" s="30">
        <v>13483486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13483486</v>
      </c>
      <c r="X20" s="30">
        <v>4301427</v>
      </c>
      <c r="Y20" s="30">
        <v>9182059</v>
      </c>
      <c r="Z20" s="31">
        <v>213.47</v>
      </c>
      <c r="AA20" s="32">
        <v>38123325</v>
      </c>
    </row>
    <row r="21" spans="1:27" ht="13.5">
      <c r="A21" s="27" t="s">
        <v>48</v>
      </c>
      <c r="B21" s="33"/>
      <c r="C21" s="6">
        <v>89003</v>
      </c>
      <c r="D21" s="6">
        <v>0</v>
      </c>
      <c r="E21" s="7">
        <v>112000</v>
      </c>
      <c r="F21" s="8">
        <v>112000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112000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828556754</v>
      </c>
      <c r="D22" s="37">
        <f>SUM(D5:D21)</f>
        <v>0</v>
      </c>
      <c r="E22" s="38">
        <f t="shared" si="0"/>
        <v>765886639</v>
      </c>
      <c r="F22" s="39">
        <f t="shared" si="0"/>
        <v>783832617</v>
      </c>
      <c r="G22" s="39">
        <f t="shared" si="0"/>
        <v>215849673</v>
      </c>
      <c r="H22" s="39">
        <f t="shared" si="0"/>
        <v>44434095</v>
      </c>
      <c r="I22" s="39">
        <f t="shared" si="0"/>
        <v>51260183</v>
      </c>
      <c r="J22" s="39">
        <f t="shared" si="0"/>
        <v>311543951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311543951</v>
      </c>
      <c r="X22" s="39">
        <f t="shared" si="0"/>
        <v>284412769</v>
      </c>
      <c r="Y22" s="39">
        <f t="shared" si="0"/>
        <v>27131182</v>
      </c>
      <c r="Z22" s="40">
        <f>+IF(X22&lt;&gt;0,+(Y22/X22)*100,0)</f>
        <v>9.539368466258981</v>
      </c>
      <c r="AA22" s="37">
        <f>SUM(AA5:AA21)</f>
        <v>783832617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201346003</v>
      </c>
      <c r="D25" s="6">
        <v>0</v>
      </c>
      <c r="E25" s="7">
        <v>224738047</v>
      </c>
      <c r="F25" s="8">
        <v>224738047</v>
      </c>
      <c r="G25" s="8">
        <v>14767701</v>
      </c>
      <c r="H25" s="8">
        <v>15640190</v>
      </c>
      <c r="I25" s="8">
        <v>15748117</v>
      </c>
      <c r="J25" s="8">
        <v>46156008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46156008</v>
      </c>
      <c r="X25" s="8">
        <v>46498616</v>
      </c>
      <c r="Y25" s="8">
        <v>-342608</v>
      </c>
      <c r="Z25" s="2">
        <v>-0.74</v>
      </c>
      <c r="AA25" s="6">
        <v>224738047</v>
      </c>
    </row>
    <row r="26" spans="1:27" ht="13.5">
      <c r="A26" s="29" t="s">
        <v>52</v>
      </c>
      <c r="B26" s="28"/>
      <c r="C26" s="6">
        <v>8681774</v>
      </c>
      <c r="D26" s="6">
        <v>0</v>
      </c>
      <c r="E26" s="7">
        <v>9392434</v>
      </c>
      <c r="F26" s="8">
        <v>9392434</v>
      </c>
      <c r="G26" s="8">
        <v>708919</v>
      </c>
      <c r="H26" s="8">
        <v>720371</v>
      </c>
      <c r="I26" s="8">
        <v>727604</v>
      </c>
      <c r="J26" s="8">
        <v>2156894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2156894</v>
      </c>
      <c r="X26" s="8">
        <v>2230989</v>
      </c>
      <c r="Y26" s="8">
        <v>-74095</v>
      </c>
      <c r="Z26" s="2">
        <v>-3.32</v>
      </c>
      <c r="AA26" s="6">
        <v>9392434</v>
      </c>
    </row>
    <row r="27" spans="1:27" ht="13.5">
      <c r="A27" s="29" t="s">
        <v>53</v>
      </c>
      <c r="B27" s="28"/>
      <c r="C27" s="6">
        <v>29282295</v>
      </c>
      <c r="D27" s="6">
        <v>0</v>
      </c>
      <c r="E27" s="7">
        <v>30180000</v>
      </c>
      <c r="F27" s="8">
        <v>30180000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30180000</v>
      </c>
    </row>
    <row r="28" spans="1:27" ht="13.5">
      <c r="A28" s="29" t="s">
        <v>54</v>
      </c>
      <c r="B28" s="28"/>
      <c r="C28" s="6">
        <v>52281501</v>
      </c>
      <c r="D28" s="6">
        <v>0</v>
      </c>
      <c r="E28" s="7">
        <v>55441077</v>
      </c>
      <c r="F28" s="8">
        <v>55441077</v>
      </c>
      <c r="G28" s="8">
        <v>0</v>
      </c>
      <c r="H28" s="8">
        <v>0</v>
      </c>
      <c r="I28" s="8">
        <v>12295892</v>
      </c>
      <c r="J28" s="8">
        <v>12295892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12295892</v>
      </c>
      <c r="X28" s="8">
        <v>13860270</v>
      </c>
      <c r="Y28" s="8">
        <v>-1564378</v>
      </c>
      <c r="Z28" s="2">
        <v>-11.29</v>
      </c>
      <c r="AA28" s="6">
        <v>55441077</v>
      </c>
    </row>
    <row r="29" spans="1:27" ht="13.5">
      <c r="A29" s="29" t="s">
        <v>55</v>
      </c>
      <c r="B29" s="28"/>
      <c r="C29" s="6">
        <v>2678810</v>
      </c>
      <c r="D29" s="6">
        <v>0</v>
      </c>
      <c r="E29" s="7">
        <v>2781097</v>
      </c>
      <c r="F29" s="8">
        <v>2781097</v>
      </c>
      <c r="G29" s="8">
        <v>-19472</v>
      </c>
      <c r="H29" s="8">
        <v>0</v>
      </c>
      <c r="I29" s="8">
        <v>60245</v>
      </c>
      <c r="J29" s="8">
        <v>40773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40773</v>
      </c>
      <c r="X29" s="8">
        <v>21418</v>
      </c>
      <c r="Y29" s="8">
        <v>19355</v>
      </c>
      <c r="Z29" s="2">
        <v>90.37</v>
      </c>
      <c r="AA29" s="6">
        <v>2781097</v>
      </c>
    </row>
    <row r="30" spans="1:27" ht="13.5">
      <c r="A30" s="29" t="s">
        <v>56</v>
      </c>
      <c r="B30" s="28"/>
      <c r="C30" s="6">
        <v>195784342</v>
      </c>
      <c r="D30" s="6">
        <v>0</v>
      </c>
      <c r="E30" s="7">
        <v>223718820</v>
      </c>
      <c r="F30" s="8">
        <v>223718820</v>
      </c>
      <c r="G30" s="8">
        <v>0</v>
      </c>
      <c r="H30" s="8">
        <v>26387180</v>
      </c>
      <c r="I30" s="8">
        <v>23618553</v>
      </c>
      <c r="J30" s="8">
        <v>50005733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50005733</v>
      </c>
      <c r="X30" s="8">
        <v>53878447</v>
      </c>
      <c r="Y30" s="8">
        <v>-3872714</v>
      </c>
      <c r="Z30" s="2">
        <v>-7.19</v>
      </c>
      <c r="AA30" s="6">
        <v>223718820</v>
      </c>
    </row>
    <row r="31" spans="1:27" ht="13.5">
      <c r="A31" s="29" t="s">
        <v>57</v>
      </c>
      <c r="B31" s="28"/>
      <c r="C31" s="6">
        <v>8336502</v>
      </c>
      <c r="D31" s="6">
        <v>0</v>
      </c>
      <c r="E31" s="7">
        <v>10160678</v>
      </c>
      <c r="F31" s="8">
        <v>10144178</v>
      </c>
      <c r="G31" s="8">
        <v>1791910</v>
      </c>
      <c r="H31" s="8">
        <v>1129497</v>
      </c>
      <c r="I31" s="8">
        <v>850109</v>
      </c>
      <c r="J31" s="8">
        <v>3771516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3771516</v>
      </c>
      <c r="X31" s="8">
        <v>3712457</v>
      </c>
      <c r="Y31" s="8">
        <v>59059</v>
      </c>
      <c r="Z31" s="2">
        <v>1.59</v>
      </c>
      <c r="AA31" s="6">
        <v>10144178</v>
      </c>
    </row>
    <row r="32" spans="1:27" ht="13.5">
      <c r="A32" s="29" t="s">
        <v>58</v>
      </c>
      <c r="B32" s="28"/>
      <c r="C32" s="6">
        <v>36949316</v>
      </c>
      <c r="D32" s="6">
        <v>0</v>
      </c>
      <c r="E32" s="7">
        <v>39532795</v>
      </c>
      <c r="F32" s="8">
        <v>39540645</v>
      </c>
      <c r="G32" s="8">
        <v>1642083</v>
      </c>
      <c r="H32" s="8">
        <v>2697618</v>
      </c>
      <c r="I32" s="8">
        <v>2868846</v>
      </c>
      <c r="J32" s="8">
        <v>7208547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7208547</v>
      </c>
      <c r="X32" s="8">
        <v>8316996</v>
      </c>
      <c r="Y32" s="8">
        <v>-1108449</v>
      </c>
      <c r="Z32" s="2">
        <v>-13.33</v>
      </c>
      <c r="AA32" s="6">
        <v>39540645</v>
      </c>
    </row>
    <row r="33" spans="1:27" ht="13.5">
      <c r="A33" s="29" t="s">
        <v>59</v>
      </c>
      <c r="B33" s="28"/>
      <c r="C33" s="6">
        <v>1004781</v>
      </c>
      <c r="D33" s="6">
        <v>0</v>
      </c>
      <c r="E33" s="7">
        <v>1209512</v>
      </c>
      <c r="F33" s="8">
        <v>1209512</v>
      </c>
      <c r="G33" s="8">
        <v>189593</v>
      </c>
      <c r="H33" s="8">
        <v>21068</v>
      </c>
      <c r="I33" s="8">
        <v>21068</v>
      </c>
      <c r="J33" s="8">
        <v>231729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231729</v>
      </c>
      <c r="X33" s="8">
        <v>125763</v>
      </c>
      <c r="Y33" s="8">
        <v>105966</v>
      </c>
      <c r="Z33" s="2">
        <v>84.26</v>
      </c>
      <c r="AA33" s="6">
        <v>1209512</v>
      </c>
    </row>
    <row r="34" spans="1:27" ht="13.5">
      <c r="A34" s="29" t="s">
        <v>60</v>
      </c>
      <c r="B34" s="28"/>
      <c r="C34" s="6">
        <v>176689210</v>
      </c>
      <c r="D34" s="6">
        <v>0</v>
      </c>
      <c r="E34" s="7">
        <v>183520196</v>
      </c>
      <c r="F34" s="8">
        <v>201479814</v>
      </c>
      <c r="G34" s="8">
        <v>9657375</v>
      </c>
      <c r="H34" s="8">
        <v>8919639</v>
      </c>
      <c r="I34" s="8">
        <v>14932825</v>
      </c>
      <c r="J34" s="8">
        <v>33509839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33509839</v>
      </c>
      <c r="X34" s="8">
        <v>33914002</v>
      </c>
      <c r="Y34" s="8">
        <v>-404163</v>
      </c>
      <c r="Z34" s="2">
        <v>-1.19</v>
      </c>
      <c r="AA34" s="6">
        <v>201479814</v>
      </c>
    </row>
    <row r="35" spans="1:27" ht="13.5">
      <c r="A35" s="27" t="s">
        <v>61</v>
      </c>
      <c r="B35" s="33"/>
      <c r="C35" s="6">
        <v>837722</v>
      </c>
      <c r="D35" s="6">
        <v>0</v>
      </c>
      <c r="E35" s="7">
        <v>1126800</v>
      </c>
      <c r="F35" s="8">
        <v>1126800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1126800</v>
      </c>
    </row>
    <row r="36" spans="1:27" ht="12.75">
      <c r="A36" s="44" t="s">
        <v>62</v>
      </c>
      <c r="B36" s="36"/>
      <c r="C36" s="37">
        <f aca="true" t="shared" si="1" ref="C36:Y36">SUM(C25:C35)</f>
        <v>713872256</v>
      </c>
      <c r="D36" s="37">
        <f>SUM(D25:D35)</f>
        <v>0</v>
      </c>
      <c r="E36" s="38">
        <f t="shared" si="1"/>
        <v>781801456</v>
      </c>
      <c r="F36" s="39">
        <f t="shared" si="1"/>
        <v>799752424</v>
      </c>
      <c r="G36" s="39">
        <f t="shared" si="1"/>
        <v>28738109</v>
      </c>
      <c r="H36" s="39">
        <f t="shared" si="1"/>
        <v>55515563</v>
      </c>
      <c r="I36" s="39">
        <f t="shared" si="1"/>
        <v>71123259</v>
      </c>
      <c r="J36" s="39">
        <f t="shared" si="1"/>
        <v>155376931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155376931</v>
      </c>
      <c r="X36" s="39">
        <f t="shared" si="1"/>
        <v>162558958</v>
      </c>
      <c r="Y36" s="39">
        <f t="shared" si="1"/>
        <v>-7182027</v>
      </c>
      <c r="Z36" s="40">
        <f>+IF(X36&lt;&gt;0,+(Y36/X36)*100,0)</f>
        <v>-4.418105952672261</v>
      </c>
      <c r="AA36" s="37">
        <f>SUM(AA25:AA35)</f>
        <v>799752424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114684498</v>
      </c>
      <c r="D38" s="50">
        <f>+D22-D36</f>
        <v>0</v>
      </c>
      <c r="E38" s="51">
        <f t="shared" si="2"/>
        <v>-15914817</v>
      </c>
      <c r="F38" s="52">
        <f t="shared" si="2"/>
        <v>-15919807</v>
      </c>
      <c r="G38" s="52">
        <f t="shared" si="2"/>
        <v>187111564</v>
      </c>
      <c r="H38" s="52">
        <f t="shared" si="2"/>
        <v>-11081468</v>
      </c>
      <c r="I38" s="52">
        <f t="shared" si="2"/>
        <v>-19863076</v>
      </c>
      <c r="J38" s="52">
        <f t="shared" si="2"/>
        <v>156167020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156167020</v>
      </c>
      <c r="X38" s="52">
        <f>IF(F22=F36,0,X22-X36)</f>
        <v>121853811</v>
      </c>
      <c r="Y38" s="52">
        <f t="shared" si="2"/>
        <v>34313209</v>
      </c>
      <c r="Z38" s="53">
        <f>+IF(X38&lt;&gt;0,+(Y38/X38)*100,0)</f>
        <v>28.15932363412089</v>
      </c>
      <c r="AA38" s="50">
        <f>+AA22-AA36</f>
        <v>-15919807</v>
      </c>
    </row>
    <row r="39" spans="1:27" ht="13.5">
      <c r="A39" s="27" t="s">
        <v>64</v>
      </c>
      <c r="B39" s="33"/>
      <c r="C39" s="6">
        <v>38238735</v>
      </c>
      <c r="D39" s="6">
        <v>0</v>
      </c>
      <c r="E39" s="7">
        <v>41332457</v>
      </c>
      <c r="F39" s="8">
        <v>59357817</v>
      </c>
      <c r="G39" s="8">
        <v>0</v>
      </c>
      <c r="H39" s="8">
        <v>816700</v>
      </c>
      <c r="I39" s="8">
        <v>1342850</v>
      </c>
      <c r="J39" s="8">
        <v>2159550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2159550</v>
      </c>
      <c r="X39" s="8">
        <v>3316795</v>
      </c>
      <c r="Y39" s="8">
        <v>-1157245</v>
      </c>
      <c r="Z39" s="2">
        <v>-34.89</v>
      </c>
      <c r="AA39" s="6">
        <v>59357817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-13546706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7052</v>
      </c>
      <c r="Y41" s="55">
        <v>-7052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139376527</v>
      </c>
      <c r="D42" s="59">
        <f>SUM(D38:D41)</f>
        <v>0</v>
      </c>
      <c r="E42" s="60">
        <f t="shared" si="3"/>
        <v>25417640</v>
      </c>
      <c r="F42" s="61">
        <f t="shared" si="3"/>
        <v>43438010</v>
      </c>
      <c r="G42" s="61">
        <f t="shared" si="3"/>
        <v>187111564</v>
      </c>
      <c r="H42" s="61">
        <f t="shared" si="3"/>
        <v>-10264768</v>
      </c>
      <c r="I42" s="61">
        <f t="shared" si="3"/>
        <v>-18520226</v>
      </c>
      <c r="J42" s="61">
        <f t="shared" si="3"/>
        <v>158326570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158326570</v>
      </c>
      <c r="X42" s="61">
        <f t="shared" si="3"/>
        <v>125177658</v>
      </c>
      <c r="Y42" s="61">
        <f t="shared" si="3"/>
        <v>33148912</v>
      </c>
      <c r="Z42" s="62">
        <f>+IF(X42&lt;&gt;0,+(Y42/X42)*100,0)</f>
        <v>26.48149240817399</v>
      </c>
      <c r="AA42" s="59">
        <f>SUM(AA38:AA41)</f>
        <v>43438010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139376527</v>
      </c>
      <c r="D44" s="67">
        <f>+D42-D43</f>
        <v>0</v>
      </c>
      <c r="E44" s="68">
        <f t="shared" si="4"/>
        <v>25417640</v>
      </c>
      <c r="F44" s="69">
        <f t="shared" si="4"/>
        <v>43438010</v>
      </c>
      <c r="G44" s="69">
        <f t="shared" si="4"/>
        <v>187111564</v>
      </c>
      <c r="H44" s="69">
        <f t="shared" si="4"/>
        <v>-10264768</v>
      </c>
      <c r="I44" s="69">
        <f t="shared" si="4"/>
        <v>-18520226</v>
      </c>
      <c r="J44" s="69">
        <f t="shared" si="4"/>
        <v>158326570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158326570</v>
      </c>
      <c r="X44" s="69">
        <f t="shared" si="4"/>
        <v>125177658</v>
      </c>
      <c r="Y44" s="69">
        <f t="shared" si="4"/>
        <v>33148912</v>
      </c>
      <c r="Z44" s="70">
        <f>+IF(X44&lt;&gt;0,+(Y44/X44)*100,0)</f>
        <v>26.48149240817399</v>
      </c>
      <c r="AA44" s="67">
        <f>+AA42-AA43</f>
        <v>43438010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139376527</v>
      </c>
      <c r="D46" s="59">
        <f>SUM(D44:D45)</f>
        <v>0</v>
      </c>
      <c r="E46" s="60">
        <f t="shared" si="5"/>
        <v>25417640</v>
      </c>
      <c r="F46" s="61">
        <f t="shared" si="5"/>
        <v>43438010</v>
      </c>
      <c r="G46" s="61">
        <f t="shared" si="5"/>
        <v>187111564</v>
      </c>
      <c r="H46" s="61">
        <f t="shared" si="5"/>
        <v>-10264768</v>
      </c>
      <c r="I46" s="61">
        <f t="shared" si="5"/>
        <v>-18520226</v>
      </c>
      <c r="J46" s="61">
        <f t="shared" si="5"/>
        <v>158326570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158326570</v>
      </c>
      <c r="X46" s="61">
        <f t="shared" si="5"/>
        <v>125177658</v>
      </c>
      <c r="Y46" s="61">
        <f t="shared" si="5"/>
        <v>33148912</v>
      </c>
      <c r="Z46" s="62">
        <f>+IF(X46&lt;&gt;0,+(Y46/X46)*100,0)</f>
        <v>26.48149240817399</v>
      </c>
      <c r="AA46" s="59">
        <f>SUM(AA44:AA45)</f>
        <v>43438010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139376527</v>
      </c>
      <c r="D48" s="75">
        <f>SUM(D46:D47)</f>
        <v>0</v>
      </c>
      <c r="E48" s="76">
        <f t="shared" si="6"/>
        <v>25417640</v>
      </c>
      <c r="F48" s="77">
        <f t="shared" si="6"/>
        <v>43438010</v>
      </c>
      <c r="G48" s="77">
        <f t="shared" si="6"/>
        <v>187111564</v>
      </c>
      <c r="H48" s="78">
        <f t="shared" si="6"/>
        <v>-10264768</v>
      </c>
      <c r="I48" s="78">
        <f t="shared" si="6"/>
        <v>-18520226</v>
      </c>
      <c r="J48" s="78">
        <f t="shared" si="6"/>
        <v>158326570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158326570</v>
      </c>
      <c r="X48" s="78">
        <f t="shared" si="6"/>
        <v>125177658</v>
      </c>
      <c r="Y48" s="78">
        <f t="shared" si="6"/>
        <v>33148912</v>
      </c>
      <c r="Z48" s="79">
        <f>+IF(X48&lt;&gt;0,+(Y48/X48)*100,0)</f>
        <v>26.48149240817399</v>
      </c>
      <c r="AA48" s="80">
        <f>SUM(AA46:AA47)</f>
        <v>43438010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154010771</v>
      </c>
      <c r="D5" s="6">
        <v>0</v>
      </c>
      <c r="E5" s="7">
        <v>171573053</v>
      </c>
      <c r="F5" s="8">
        <v>171573053</v>
      </c>
      <c r="G5" s="8">
        <v>14191611</v>
      </c>
      <c r="H5" s="8">
        <v>14004620</v>
      </c>
      <c r="I5" s="8">
        <v>13833604</v>
      </c>
      <c r="J5" s="8">
        <v>42029835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42029835</v>
      </c>
      <c r="X5" s="8">
        <v>177690144</v>
      </c>
      <c r="Y5" s="8">
        <v>-135660309</v>
      </c>
      <c r="Z5" s="2">
        <v>-76.35</v>
      </c>
      <c r="AA5" s="6">
        <v>171573053</v>
      </c>
    </row>
    <row r="6" spans="1:27" ht="13.5">
      <c r="A6" s="27" t="s">
        <v>33</v>
      </c>
      <c r="B6" s="28"/>
      <c r="C6" s="6">
        <v>3759202</v>
      </c>
      <c r="D6" s="6">
        <v>0</v>
      </c>
      <c r="E6" s="7">
        <v>5509120</v>
      </c>
      <c r="F6" s="8">
        <v>5509120</v>
      </c>
      <c r="G6" s="8">
        <v>312961</v>
      </c>
      <c r="H6" s="8">
        <v>87997</v>
      </c>
      <c r="I6" s="8">
        <v>80595</v>
      </c>
      <c r="J6" s="8">
        <v>481553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481553</v>
      </c>
      <c r="X6" s="8">
        <v>1122791</v>
      </c>
      <c r="Y6" s="8">
        <v>-641238</v>
      </c>
      <c r="Z6" s="2">
        <v>-57.11</v>
      </c>
      <c r="AA6" s="6">
        <v>5509120</v>
      </c>
    </row>
    <row r="7" spans="1:27" ht="13.5">
      <c r="A7" s="29" t="s">
        <v>34</v>
      </c>
      <c r="B7" s="28"/>
      <c r="C7" s="6">
        <v>445930508</v>
      </c>
      <c r="D7" s="6">
        <v>0</v>
      </c>
      <c r="E7" s="7">
        <v>475716917</v>
      </c>
      <c r="F7" s="8">
        <v>475716917</v>
      </c>
      <c r="G7" s="8">
        <v>41329772</v>
      </c>
      <c r="H7" s="8">
        <v>32491924</v>
      </c>
      <c r="I7" s="8">
        <v>41224263</v>
      </c>
      <c r="J7" s="8">
        <v>115045959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115045959</v>
      </c>
      <c r="X7" s="8">
        <v>122997905</v>
      </c>
      <c r="Y7" s="8">
        <v>-7951946</v>
      </c>
      <c r="Z7" s="2">
        <v>-6.47</v>
      </c>
      <c r="AA7" s="6">
        <v>475716917</v>
      </c>
    </row>
    <row r="8" spans="1:27" ht="13.5">
      <c r="A8" s="29" t="s">
        <v>35</v>
      </c>
      <c r="B8" s="28"/>
      <c r="C8" s="6">
        <v>91035868</v>
      </c>
      <c r="D8" s="6">
        <v>0</v>
      </c>
      <c r="E8" s="7">
        <v>91593508</v>
      </c>
      <c r="F8" s="8">
        <v>91593508</v>
      </c>
      <c r="G8" s="8">
        <v>7924146</v>
      </c>
      <c r="H8" s="8">
        <v>5931773</v>
      </c>
      <c r="I8" s="8">
        <v>8936212</v>
      </c>
      <c r="J8" s="8">
        <v>22792131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22792131</v>
      </c>
      <c r="X8" s="8">
        <v>32371550</v>
      </c>
      <c r="Y8" s="8">
        <v>-9579419</v>
      </c>
      <c r="Z8" s="2">
        <v>-29.59</v>
      </c>
      <c r="AA8" s="6">
        <v>91593508</v>
      </c>
    </row>
    <row r="9" spans="1:27" ht="13.5">
      <c r="A9" s="29" t="s">
        <v>36</v>
      </c>
      <c r="B9" s="28"/>
      <c r="C9" s="6">
        <v>63811392</v>
      </c>
      <c r="D9" s="6">
        <v>0</v>
      </c>
      <c r="E9" s="7">
        <v>58051382</v>
      </c>
      <c r="F9" s="8">
        <v>58051382</v>
      </c>
      <c r="G9" s="8">
        <v>7014556</v>
      </c>
      <c r="H9" s="8">
        <v>4547110</v>
      </c>
      <c r="I9" s="8">
        <v>5755738</v>
      </c>
      <c r="J9" s="8">
        <v>17317404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17317404</v>
      </c>
      <c r="X9" s="8">
        <v>51469109</v>
      </c>
      <c r="Y9" s="8">
        <v>-34151705</v>
      </c>
      <c r="Z9" s="2">
        <v>-66.35</v>
      </c>
      <c r="AA9" s="6">
        <v>58051382</v>
      </c>
    </row>
    <row r="10" spans="1:27" ht="13.5">
      <c r="A10" s="29" t="s">
        <v>37</v>
      </c>
      <c r="B10" s="28"/>
      <c r="C10" s="6">
        <v>40432083</v>
      </c>
      <c r="D10" s="6">
        <v>0</v>
      </c>
      <c r="E10" s="7">
        <v>42378730</v>
      </c>
      <c r="F10" s="30">
        <v>42378730</v>
      </c>
      <c r="G10" s="30">
        <v>4708974</v>
      </c>
      <c r="H10" s="30">
        <v>3315055</v>
      </c>
      <c r="I10" s="30">
        <v>3658243</v>
      </c>
      <c r="J10" s="30">
        <v>11682272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11682272</v>
      </c>
      <c r="X10" s="30">
        <v>42429166</v>
      </c>
      <c r="Y10" s="30">
        <v>-30746894</v>
      </c>
      <c r="Z10" s="31">
        <v>-72.47</v>
      </c>
      <c r="AA10" s="32">
        <v>42378730</v>
      </c>
    </row>
    <row r="11" spans="1:27" ht="13.5">
      <c r="A11" s="29" t="s">
        <v>38</v>
      </c>
      <c r="B11" s="33"/>
      <c r="C11" s="6">
        <v>375478</v>
      </c>
      <c r="D11" s="6">
        <v>0</v>
      </c>
      <c r="E11" s="7">
        <v>395530</v>
      </c>
      <c r="F11" s="8">
        <v>395530</v>
      </c>
      <c r="G11" s="8">
        <v>26635</v>
      </c>
      <c r="H11" s="8">
        <v>26858</v>
      </c>
      <c r="I11" s="8">
        <v>26034</v>
      </c>
      <c r="J11" s="8">
        <v>79527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79527</v>
      </c>
      <c r="X11" s="8">
        <v>389206</v>
      </c>
      <c r="Y11" s="8">
        <v>-309679</v>
      </c>
      <c r="Z11" s="2">
        <v>-79.57</v>
      </c>
      <c r="AA11" s="6">
        <v>395530</v>
      </c>
    </row>
    <row r="12" spans="1:27" ht="13.5">
      <c r="A12" s="29" t="s">
        <v>39</v>
      </c>
      <c r="B12" s="33"/>
      <c r="C12" s="6">
        <v>2272512</v>
      </c>
      <c r="D12" s="6">
        <v>0</v>
      </c>
      <c r="E12" s="7">
        <v>2288900</v>
      </c>
      <c r="F12" s="8">
        <v>2288900</v>
      </c>
      <c r="G12" s="8">
        <v>99573</v>
      </c>
      <c r="H12" s="8">
        <v>94712</v>
      </c>
      <c r="I12" s="8">
        <v>107882</v>
      </c>
      <c r="J12" s="8">
        <v>302167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302167</v>
      </c>
      <c r="X12" s="8">
        <v>1280018</v>
      </c>
      <c r="Y12" s="8">
        <v>-977851</v>
      </c>
      <c r="Z12" s="2">
        <v>-76.39</v>
      </c>
      <c r="AA12" s="6">
        <v>2288900</v>
      </c>
    </row>
    <row r="13" spans="1:27" ht="13.5">
      <c r="A13" s="27" t="s">
        <v>40</v>
      </c>
      <c r="B13" s="33"/>
      <c r="C13" s="6">
        <v>22385592</v>
      </c>
      <c r="D13" s="6">
        <v>0</v>
      </c>
      <c r="E13" s="7">
        <v>18732000</v>
      </c>
      <c r="F13" s="8">
        <v>18732000</v>
      </c>
      <c r="G13" s="8">
        <v>1723178</v>
      </c>
      <c r="H13" s="8">
        <v>1967854</v>
      </c>
      <c r="I13" s="8">
        <v>1938274</v>
      </c>
      <c r="J13" s="8">
        <v>5629306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5629306</v>
      </c>
      <c r="X13" s="8">
        <v>4123134</v>
      </c>
      <c r="Y13" s="8">
        <v>1506172</v>
      </c>
      <c r="Z13" s="2">
        <v>36.53</v>
      </c>
      <c r="AA13" s="6">
        <v>18732000</v>
      </c>
    </row>
    <row r="14" spans="1:27" ht="13.5">
      <c r="A14" s="27" t="s">
        <v>41</v>
      </c>
      <c r="B14" s="33"/>
      <c r="C14" s="6">
        <v>3931893</v>
      </c>
      <c r="D14" s="6">
        <v>0</v>
      </c>
      <c r="E14" s="7">
        <v>4392430</v>
      </c>
      <c r="F14" s="8">
        <v>4392430</v>
      </c>
      <c r="G14" s="8">
        <v>-548172</v>
      </c>
      <c r="H14" s="8">
        <v>372089</v>
      </c>
      <c r="I14" s="8">
        <v>1222847</v>
      </c>
      <c r="J14" s="8">
        <v>1046764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1046764</v>
      </c>
      <c r="X14" s="8">
        <v>1110795</v>
      </c>
      <c r="Y14" s="8">
        <v>-64031</v>
      </c>
      <c r="Z14" s="2">
        <v>-5.76</v>
      </c>
      <c r="AA14" s="6">
        <v>4392430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60966463</v>
      </c>
      <c r="D16" s="6">
        <v>0</v>
      </c>
      <c r="E16" s="7">
        <v>17515480</v>
      </c>
      <c r="F16" s="8">
        <v>17515480</v>
      </c>
      <c r="G16" s="8">
        <v>1704104</v>
      </c>
      <c r="H16" s="8">
        <v>1249916</v>
      </c>
      <c r="I16" s="8">
        <v>1605291</v>
      </c>
      <c r="J16" s="8">
        <v>4559311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4559311</v>
      </c>
      <c r="X16" s="8">
        <v>4401125</v>
      </c>
      <c r="Y16" s="8">
        <v>158186</v>
      </c>
      <c r="Z16" s="2">
        <v>3.59</v>
      </c>
      <c r="AA16" s="6">
        <v>17515480</v>
      </c>
    </row>
    <row r="17" spans="1:27" ht="13.5">
      <c r="A17" s="27" t="s">
        <v>44</v>
      </c>
      <c r="B17" s="33"/>
      <c r="C17" s="6">
        <v>2088827</v>
      </c>
      <c r="D17" s="6">
        <v>0</v>
      </c>
      <c r="E17" s="7">
        <v>2601470</v>
      </c>
      <c r="F17" s="8">
        <v>2601470</v>
      </c>
      <c r="G17" s="8">
        <v>200293</v>
      </c>
      <c r="H17" s="8">
        <v>203738</v>
      </c>
      <c r="I17" s="8">
        <v>207712</v>
      </c>
      <c r="J17" s="8">
        <v>611743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611743</v>
      </c>
      <c r="X17" s="8">
        <v>513441</v>
      </c>
      <c r="Y17" s="8">
        <v>98302</v>
      </c>
      <c r="Z17" s="2">
        <v>19.15</v>
      </c>
      <c r="AA17" s="6">
        <v>2601470</v>
      </c>
    </row>
    <row r="18" spans="1:27" ht="13.5">
      <c r="A18" s="29" t="s">
        <v>45</v>
      </c>
      <c r="B18" s="28"/>
      <c r="C18" s="6">
        <v>6961369</v>
      </c>
      <c r="D18" s="6">
        <v>0</v>
      </c>
      <c r="E18" s="7">
        <v>6586340</v>
      </c>
      <c r="F18" s="8">
        <v>6586340</v>
      </c>
      <c r="G18" s="8">
        <v>722721</v>
      </c>
      <c r="H18" s="8">
        <v>1290</v>
      </c>
      <c r="I18" s="8">
        <v>1613361</v>
      </c>
      <c r="J18" s="8">
        <v>2337372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2337372</v>
      </c>
      <c r="X18" s="8">
        <v>1779560</v>
      </c>
      <c r="Y18" s="8">
        <v>557812</v>
      </c>
      <c r="Z18" s="2">
        <v>31.35</v>
      </c>
      <c r="AA18" s="6">
        <v>6586340</v>
      </c>
    </row>
    <row r="19" spans="1:27" ht="13.5">
      <c r="A19" s="27" t="s">
        <v>46</v>
      </c>
      <c r="B19" s="33"/>
      <c r="C19" s="6">
        <v>284015862</v>
      </c>
      <c r="D19" s="6">
        <v>0</v>
      </c>
      <c r="E19" s="7">
        <v>236511591</v>
      </c>
      <c r="F19" s="8">
        <v>236511591</v>
      </c>
      <c r="G19" s="8">
        <v>0</v>
      </c>
      <c r="H19" s="8">
        <v>37839945</v>
      </c>
      <c r="I19" s="8">
        <v>12438077</v>
      </c>
      <c r="J19" s="8">
        <v>50278022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50278022</v>
      </c>
      <c r="X19" s="8">
        <v>949342</v>
      </c>
      <c r="Y19" s="8">
        <v>49328680</v>
      </c>
      <c r="Z19" s="2">
        <v>5196.09</v>
      </c>
      <c r="AA19" s="6">
        <v>236511591</v>
      </c>
    </row>
    <row r="20" spans="1:27" ht="13.5">
      <c r="A20" s="27" t="s">
        <v>47</v>
      </c>
      <c r="B20" s="33"/>
      <c r="C20" s="6">
        <v>51852019</v>
      </c>
      <c r="D20" s="6">
        <v>0</v>
      </c>
      <c r="E20" s="7">
        <v>23148286</v>
      </c>
      <c r="F20" s="30">
        <v>23148286</v>
      </c>
      <c r="G20" s="30">
        <v>1171517</v>
      </c>
      <c r="H20" s="30">
        <v>594774</v>
      </c>
      <c r="I20" s="30">
        <v>2037674</v>
      </c>
      <c r="J20" s="30">
        <v>3803965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3803965</v>
      </c>
      <c r="X20" s="30">
        <v>2503674</v>
      </c>
      <c r="Y20" s="30">
        <v>1300291</v>
      </c>
      <c r="Z20" s="31">
        <v>51.94</v>
      </c>
      <c r="AA20" s="32">
        <v>23148286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1233829839</v>
      </c>
      <c r="D22" s="37">
        <f>SUM(D5:D21)</f>
        <v>0</v>
      </c>
      <c r="E22" s="38">
        <f t="shared" si="0"/>
        <v>1156994737</v>
      </c>
      <c r="F22" s="39">
        <f t="shared" si="0"/>
        <v>1156994737</v>
      </c>
      <c r="G22" s="39">
        <f t="shared" si="0"/>
        <v>80581869</v>
      </c>
      <c r="H22" s="39">
        <f t="shared" si="0"/>
        <v>102729655</v>
      </c>
      <c r="I22" s="39">
        <f t="shared" si="0"/>
        <v>94685807</v>
      </c>
      <c r="J22" s="39">
        <f t="shared" si="0"/>
        <v>277997331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277997331</v>
      </c>
      <c r="X22" s="39">
        <f t="shared" si="0"/>
        <v>445130960</v>
      </c>
      <c r="Y22" s="39">
        <f t="shared" si="0"/>
        <v>-167133629</v>
      </c>
      <c r="Z22" s="40">
        <f>+IF(X22&lt;&gt;0,+(Y22/X22)*100,0)</f>
        <v>-37.547069069291425</v>
      </c>
      <c r="AA22" s="37">
        <f>SUM(AA5:AA21)</f>
        <v>1156994737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311859424</v>
      </c>
      <c r="D25" s="6">
        <v>0</v>
      </c>
      <c r="E25" s="7">
        <v>308228907</v>
      </c>
      <c r="F25" s="8">
        <v>308228907</v>
      </c>
      <c r="G25" s="8">
        <v>21632106</v>
      </c>
      <c r="H25" s="8">
        <v>25397724</v>
      </c>
      <c r="I25" s="8">
        <v>25296330</v>
      </c>
      <c r="J25" s="8">
        <v>72326160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72326160</v>
      </c>
      <c r="X25" s="8">
        <v>90340279</v>
      </c>
      <c r="Y25" s="8">
        <v>-18014119</v>
      </c>
      <c r="Z25" s="2">
        <v>-19.94</v>
      </c>
      <c r="AA25" s="6">
        <v>308228907</v>
      </c>
    </row>
    <row r="26" spans="1:27" ht="13.5">
      <c r="A26" s="29" t="s">
        <v>52</v>
      </c>
      <c r="B26" s="28"/>
      <c r="C26" s="6">
        <v>15567736</v>
      </c>
      <c r="D26" s="6">
        <v>0</v>
      </c>
      <c r="E26" s="7">
        <v>18138774</v>
      </c>
      <c r="F26" s="8">
        <v>18138774</v>
      </c>
      <c r="G26" s="8">
        <v>1314525</v>
      </c>
      <c r="H26" s="8">
        <v>1314525</v>
      </c>
      <c r="I26" s="8">
        <v>1314525</v>
      </c>
      <c r="J26" s="8">
        <v>3943575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3943575</v>
      </c>
      <c r="X26" s="8">
        <v>4364082</v>
      </c>
      <c r="Y26" s="8">
        <v>-420507</v>
      </c>
      <c r="Z26" s="2">
        <v>-9.64</v>
      </c>
      <c r="AA26" s="6">
        <v>18138774</v>
      </c>
    </row>
    <row r="27" spans="1:27" ht="13.5">
      <c r="A27" s="29" t="s">
        <v>53</v>
      </c>
      <c r="B27" s="28"/>
      <c r="C27" s="6">
        <v>69604195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20000000</v>
      </c>
    </row>
    <row r="28" spans="1:27" ht="13.5">
      <c r="A28" s="29" t="s">
        <v>54</v>
      </c>
      <c r="B28" s="28"/>
      <c r="C28" s="6">
        <v>110052755</v>
      </c>
      <c r="D28" s="6">
        <v>0</v>
      </c>
      <c r="E28" s="7">
        <v>111411587</v>
      </c>
      <c r="F28" s="8">
        <v>111411587</v>
      </c>
      <c r="G28" s="8">
        <v>0</v>
      </c>
      <c r="H28" s="8">
        <v>0</v>
      </c>
      <c r="I28" s="8">
        <v>27397789</v>
      </c>
      <c r="J28" s="8">
        <v>27397789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27397789</v>
      </c>
      <c r="X28" s="8">
        <v>27787035</v>
      </c>
      <c r="Y28" s="8">
        <v>-389246</v>
      </c>
      <c r="Z28" s="2">
        <v>-1.4</v>
      </c>
      <c r="AA28" s="6">
        <v>111411587</v>
      </c>
    </row>
    <row r="29" spans="1:27" ht="13.5">
      <c r="A29" s="29" t="s">
        <v>55</v>
      </c>
      <c r="B29" s="28"/>
      <c r="C29" s="6">
        <v>51159815</v>
      </c>
      <c r="D29" s="6">
        <v>0</v>
      </c>
      <c r="E29" s="7">
        <v>47984398</v>
      </c>
      <c r="F29" s="8">
        <v>47984398</v>
      </c>
      <c r="G29" s="8">
        <v>0</v>
      </c>
      <c r="H29" s="8">
        <v>0</v>
      </c>
      <c r="I29" s="8">
        <v>31298</v>
      </c>
      <c r="J29" s="8">
        <v>31298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31298</v>
      </c>
      <c r="X29" s="8">
        <v>503921</v>
      </c>
      <c r="Y29" s="8">
        <v>-472623</v>
      </c>
      <c r="Z29" s="2">
        <v>-93.79</v>
      </c>
      <c r="AA29" s="6">
        <v>47984398</v>
      </c>
    </row>
    <row r="30" spans="1:27" ht="13.5">
      <c r="A30" s="29" t="s">
        <v>56</v>
      </c>
      <c r="B30" s="28"/>
      <c r="C30" s="6">
        <v>287736248</v>
      </c>
      <c r="D30" s="6">
        <v>0</v>
      </c>
      <c r="E30" s="7">
        <v>324001640</v>
      </c>
      <c r="F30" s="8">
        <v>324001640</v>
      </c>
      <c r="G30" s="8">
        <v>22887</v>
      </c>
      <c r="H30" s="8">
        <v>39488046</v>
      </c>
      <c r="I30" s="8">
        <v>36858673</v>
      </c>
      <c r="J30" s="8">
        <v>76369606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76369606</v>
      </c>
      <c r="X30" s="8">
        <v>70186800</v>
      </c>
      <c r="Y30" s="8">
        <v>6182806</v>
      </c>
      <c r="Z30" s="2">
        <v>8.81</v>
      </c>
      <c r="AA30" s="6">
        <v>324001640</v>
      </c>
    </row>
    <row r="31" spans="1:27" ht="13.5">
      <c r="A31" s="29" t="s">
        <v>57</v>
      </c>
      <c r="B31" s="28"/>
      <c r="C31" s="6">
        <v>227383</v>
      </c>
      <c r="D31" s="6">
        <v>0</v>
      </c>
      <c r="E31" s="7">
        <v>267820</v>
      </c>
      <c r="F31" s="8">
        <v>267820</v>
      </c>
      <c r="G31" s="8">
        <v>6148</v>
      </c>
      <c r="H31" s="8">
        <v>19827</v>
      </c>
      <c r="I31" s="8">
        <v>22860</v>
      </c>
      <c r="J31" s="8">
        <v>48835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48835</v>
      </c>
      <c r="X31" s="8">
        <v>80829</v>
      </c>
      <c r="Y31" s="8">
        <v>-31994</v>
      </c>
      <c r="Z31" s="2">
        <v>-39.58</v>
      </c>
      <c r="AA31" s="6">
        <v>267820</v>
      </c>
    </row>
    <row r="32" spans="1:27" ht="13.5">
      <c r="A32" s="29" t="s">
        <v>58</v>
      </c>
      <c r="B32" s="28"/>
      <c r="C32" s="6">
        <v>227957944</v>
      </c>
      <c r="D32" s="6">
        <v>0</v>
      </c>
      <c r="E32" s="7">
        <v>181671705</v>
      </c>
      <c r="F32" s="8">
        <v>181671705</v>
      </c>
      <c r="G32" s="8">
        <v>444352</v>
      </c>
      <c r="H32" s="8">
        <v>6527231</v>
      </c>
      <c r="I32" s="8">
        <v>9703851</v>
      </c>
      <c r="J32" s="8">
        <v>16675434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16675434</v>
      </c>
      <c r="X32" s="8">
        <v>34659653</v>
      </c>
      <c r="Y32" s="8">
        <v>-17984219</v>
      </c>
      <c r="Z32" s="2">
        <v>-51.89</v>
      </c>
      <c r="AA32" s="6">
        <v>181671705</v>
      </c>
    </row>
    <row r="33" spans="1:27" ht="13.5">
      <c r="A33" s="29" t="s">
        <v>59</v>
      </c>
      <c r="B33" s="28"/>
      <c r="C33" s="6">
        <v>2368266</v>
      </c>
      <c r="D33" s="6">
        <v>0</v>
      </c>
      <c r="E33" s="7">
        <v>3043000</v>
      </c>
      <c r="F33" s="8">
        <v>3043000</v>
      </c>
      <c r="G33" s="8">
        <v>31944</v>
      </c>
      <c r="H33" s="8">
        <v>219979</v>
      </c>
      <c r="I33" s="8">
        <v>321019</v>
      </c>
      <c r="J33" s="8">
        <v>572942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572942</v>
      </c>
      <c r="X33" s="8">
        <v>678821</v>
      </c>
      <c r="Y33" s="8">
        <v>-105879</v>
      </c>
      <c r="Z33" s="2">
        <v>-15.6</v>
      </c>
      <c r="AA33" s="6">
        <v>3043000</v>
      </c>
    </row>
    <row r="34" spans="1:27" ht="13.5">
      <c r="A34" s="29" t="s">
        <v>60</v>
      </c>
      <c r="B34" s="28"/>
      <c r="C34" s="6">
        <v>179844490</v>
      </c>
      <c r="D34" s="6">
        <v>0</v>
      </c>
      <c r="E34" s="7">
        <v>201247802</v>
      </c>
      <c r="F34" s="8">
        <v>201247802</v>
      </c>
      <c r="G34" s="8">
        <v>8537980</v>
      </c>
      <c r="H34" s="8">
        <v>17419530</v>
      </c>
      <c r="I34" s="8">
        <v>16283430</v>
      </c>
      <c r="J34" s="8">
        <v>42240940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42240940</v>
      </c>
      <c r="X34" s="8">
        <v>49341792</v>
      </c>
      <c r="Y34" s="8">
        <v>-7100852</v>
      </c>
      <c r="Z34" s="2">
        <v>-14.39</v>
      </c>
      <c r="AA34" s="6">
        <v>201247802</v>
      </c>
    </row>
    <row r="35" spans="1:27" ht="13.5">
      <c r="A35" s="27" t="s">
        <v>61</v>
      </c>
      <c r="B35" s="33"/>
      <c r="C35" s="6">
        <v>99087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1256477343</v>
      </c>
      <c r="D36" s="37">
        <f>SUM(D25:D35)</f>
        <v>0</v>
      </c>
      <c r="E36" s="38">
        <f t="shared" si="1"/>
        <v>1215995633</v>
      </c>
      <c r="F36" s="39">
        <f t="shared" si="1"/>
        <v>1215995633</v>
      </c>
      <c r="G36" s="39">
        <f t="shared" si="1"/>
        <v>31989942</v>
      </c>
      <c r="H36" s="39">
        <f t="shared" si="1"/>
        <v>90386862</v>
      </c>
      <c r="I36" s="39">
        <f t="shared" si="1"/>
        <v>117229775</v>
      </c>
      <c r="J36" s="39">
        <f t="shared" si="1"/>
        <v>239606579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239606579</v>
      </c>
      <c r="X36" s="39">
        <f t="shared" si="1"/>
        <v>277943212</v>
      </c>
      <c r="Y36" s="39">
        <f t="shared" si="1"/>
        <v>-38336633</v>
      </c>
      <c r="Z36" s="40">
        <f>+IF(X36&lt;&gt;0,+(Y36/X36)*100,0)</f>
        <v>-13.792973292688293</v>
      </c>
      <c r="AA36" s="37">
        <f>SUM(AA25:AA35)</f>
        <v>1215995633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-22647504</v>
      </c>
      <c r="D38" s="50">
        <f>+D22-D36</f>
        <v>0</v>
      </c>
      <c r="E38" s="51">
        <f t="shared" si="2"/>
        <v>-59000896</v>
      </c>
      <c r="F38" s="52">
        <f t="shared" si="2"/>
        <v>-59000896</v>
      </c>
      <c r="G38" s="52">
        <f t="shared" si="2"/>
        <v>48591927</v>
      </c>
      <c r="H38" s="52">
        <f t="shared" si="2"/>
        <v>12342793</v>
      </c>
      <c r="I38" s="52">
        <f t="shared" si="2"/>
        <v>-22543968</v>
      </c>
      <c r="J38" s="52">
        <f t="shared" si="2"/>
        <v>38390752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38390752</v>
      </c>
      <c r="X38" s="52">
        <f>IF(F22=F36,0,X22-X36)</f>
        <v>167187748</v>
      </c>
      <c r="Y38" s="52">
        <f t="shared" si="2"/>
        <v>-128796996</v>
      </c>
      <c r="Z38" s="53">
        <f>+IF(X38&lt;&gt;0,+(Y38/X38)*100,0)</f>
        <v>-77.03734127694572</v>
      </c>
      <c r="AA38" s="50">
        <f>+AA22-AA36</f>
        <v>-59000896</v>
      </c>
    </row>
    <row r="39" spans="1:27" ht="13.5">
      <c r="A39" s="27" t="s">
        <v>64</v>
      </c>
      <c r="B39" s="33"/>
      <c r="C39" s="6">
        <v>274113345</v>
      </c>
      <c r="D39" s="6">
        <v>0</v>
      </c>
      <c r="E39" s="7">
        <v>118339554</v>
      </c>
      <c r="F39" s="8">
        <v>118339554</v>
      </c>
      <c r="G39" s="8">
        <v>0</v>
      </c>
      <c r="H39" s="8">
        <v>0</v>
      </c>
      <c r="I39" s="8">
        <v>24632955</v>
      </c>
      <c r="J39" s="8">
        <v>24632955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24632955</v>
      </c>
      <c r="X39" s="8">
        <v>3562499</v>
      </c>
      <c r="Y39" s="8">
        <v>21070456</v>
      </c>
      <c r="Z39" s="2">
        <v>591.45</v>
      </c>
      <c r="AA39" s="6">
        <v>118339554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2990694</v>
      </c>
      <c r="Y40" s="30">
        <v>-2990694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251465841</v>
      </c>
      <c r="D42" s="59">
        <f>SUM(D38:D41)</f>
        <v>0</v>
      </c>
      <c r="E42" s="60">
        <f t="shared" si="3"/>
        <v>59338658</v>
      </c>
      <c r="F42" s="61">
        <f t="shared" si="3"/>
        <v>59338658</v>
      </c>
      <c r="G42" s="61">
        <f t="shared" si="3"/>
        <v>48591927</v>
      </c>
      <c r="H42" s="61">
        <f t="shared" si="3"/>
        <v>12342793</v>
      </c>
      <c r="I42" s="61">
        <f t="shared" si="3"/>
        <v>2088987</v>
      </c>
      <c r="J42" s="61">
        <f t="shared" si="3"/>
        <v>63023707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63023707</v>
      </c>
      <c r="X42" s="61">
        <f t="shared" si="3"/>
        <v>173740941</v>
      </c>
      <c r="Y42" s="61">
        <f t="shared" si="3"/>
        <v>-110717234</v>
      </c>
      <c r="Z42" s="62">
        <f>+IF(X42&lt;&gt;0,+(Y42/X42)*100,0)</f>
        <v>-63.72547159163826</v>
      </c>
      <c r="AA42" s="59">
        <f>SUM(AA38:AA41)</f>
        <v>59338658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251465841</v>
      </c>
      <c r="D44" s="67">
        <f>+D42-D43</f>
        <v>0</v>
      </c>
      <c r="E44" s="68">
        <f t="shared" si="4"/>
        <v>59338658</v>
      </c>
      <c r="F44" s="69">
        <f t="shared" si="4"/>
        <v>59338658</v>
      </c>
      <c r="G44" s="69">
        <f t="shared" si="4"/>
        <v>48591927</v>
      </c>
      <c r="H44" s="69">
        <f t="shared" si="4"/>
        <v>12342793</v>
      </c>
      <c r="I44" s="69">
        <f t="shared" si="4"/>
        <v>2088987</v>
      </c>
      <c r="J44" s="69">
        <f t="shared" si="4"/>
        <v>63023707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63023707</v>
      </c>
      <c r="X44" s="69">
        <f t="shared" si="4"/>
        <v>173740941</v>
      </c>
      <c r="Y44" s="69">
        <f t="shared" si="4"/>
        <v>-110717234</v>
      </c>
      <c r="Z44" s="70">
        <f>+IF(X44&lt;&gt;0,+(Y44/X44)*100,0)</f>
        <v>-63.72547159163826</v>
      </c>
      <c r="AA44" s="67">
        <f>+AA42-AA43</f>
        <v>59338658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251465841</v>
      </c>
      <c r="D46" s="59">
        <f>SUM(D44:D45)</f>
        <v>0</v>
      </c>
      <c r="E46" s="60">
        <f t="shared" si="5"/>
        <v>59338658</v>
      </c>
      <c r="F46" s="61">
        <f t="shared" si="5"/>
        <v>59338658</v>
      </c>
      <c r="G46" s="61">
        <f t="shared" si="5"/>
        <v>48591927</v>
      </c>
      <c r="H46" s="61">
        <f t="shared" si="5"/>
        <v>12342793</v>
      </c>
      <c r="I46" s="61">
        <f t="shared" si="5"/>
        <v>2088987</v>
      </c>
      <c r="J46" s="61">
        <f t="shared" si="5"/>
        <v>63023707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63023707</v>
      </c>
      <c r="X46" s="61">
        <f t="shared" si="5"/>
        <v>173740941</v>
      </c>
      <c r="Y46" s="61">
        <f t="shared" si="5"/>
        <v>-110717234</v>
      </c>
      <c r="Z46" s="62">
        <f>+IF(X46&lt;&gt;0,+(Y46/X46)*100,0)</f>
        <v>-63.72547159163826</v>
      </c>
      <c r="AA46" s="59">
        <f>SUM(AA44:AA45)</f>
        <v>59338658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251465841</v>
      </c>
      <c r="D48" s="75">
        <f>SUM(D46:D47)</f>
        <v>0</v>
      </c>
      <c r="E48" s="76">
        <f t="shared" si="6"/>
        <v>59338658</v>
      </c>
      <c r="F48" s="77">
        <f t="shared" si="6"/>
        <v>59338658</v>
      </c>
      <c r="G48" s="77">
        <f t="shared" si="6"/>
        <v>48591927</v>
      </c>
      <c r="H48" s="78">
        <f t="shared" si="6"/>
        <v>12342793</v>
      </c>
      <c r="I48" s="78">
        <f t="shared" si="6"/>
        <v>2088987</v>
      </c>
      <c r="J48" s="78">
        <f t="shared" si="6"/>
        <v>63023707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63023707</v>
      </c>
      <c r="X48" s="78">
        <f t="shared" si="6"/>
        <v>173740941</v>
      </c>
      <c r="Y48" s="78">
        <f t="shared" si="6"/>
        <v>-110717234</v>
      </c>
      <c r="Z48" s="79">
        <f>+IF(X48&lt;&gt;0,+(Y48/X48)*100,0)</f>
        <v>-63.72547159163826</v>
      </c>
      <c r="AA48" s="80">
        <f>SUM(AA46:AA47)</f>
        <v>59338658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50088746</v>
      </c>
      <c r="D5" s="6">
        <v>0</v>
      </c>
      <c r="E5" s="7">
        <v>61549078</v>
      </c>
      <c r="F5" s="8">
        <v>61549078</v>
      </c>
      <c r="G5" s="8">
        <v>61391863</v>
      </c>
      <c r="H5" s="8">
        <v>11238</v>
      </c>
      <c r="I5" s="8">
        <v>-28030</v>
      </c>
      <c r="J5" s="8">
        <v>61375071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61375071</v>
      </c>
      <c r="X5" s="8">
        <v>30774728</v>
      </c>
      <c r="Y5" s="8">
        <v>30600343</v>
      </c>
      <c r="Z5" s="2">
        <v>99.43</v>
      </c>
      <c r="AA5" s="6">
        <v>61549078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169729133</v>
      </c>
      <c r="D7" s="6">
        <v>0</v>
      </c>
      <c r="E7" s="7">
        <v>190255944</v>
      </c>
      <c r="F7" s="8">
        <v>190255944</v>
      </c>
      <c r="G7" s="8">
        <v>16353425</v>
      </c>
      <c r="H7" s="8">
        <v>14301207</v>
      </c>
      <c r="I7" s="8">
        <v>14981660</v>
      </c>
      <c r="J7" s="8">
        <v>45636292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45636292</v>
      </c>
      <c r="X7" s="8">
        <v>39070417</v>
      </c>
      <c r="Y7" s="8">
        <v>6565875</v>
      </c>
      <c r="Z7" s="2">
        <v>16.81</v>
      </c>
      <c r="AA7" s="6">
        <v>190255944</v>
      </c>
    </row>
    <row r="8" spans="1:27" ht="13.5">
      <c r="A8" s="29" t="s">
        <v>35</v>
      </c>
      <c r="B8" s="28"/>
      <c r="C8" s="6">
        <v>42991366</v>
      </c>
      <c r="D8" s="6">
        <v>0</v>
      </c>
      <c r="E8" s="7">
        <v>47506688</v>
      </c>
      <c r="F8" s="8">
        <v>47506688</v>
      </c>
      <c r="G8" s="8">
        <v>3893587</v>
      </c>
      <c r="H8" s="8">
        <v>3341042</v>
      </c>
      <c r="I8" s="8">
        <v>4005426</v>
      </c>
      <c r="J8" s="8">
        <v>11240055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11240055</v>
      </c>
      <c r="X8" s="8">
        <v>8907504</v>
      </c>
      <c r="Y8" s="8">
        <v>2332551</v>
      </c>
      <c r="Z8" s="2">
        <v>26.19</v>
      </c>
      <c r="AA8" s="6">
        <v>47506688</v>
      </c>
    </row>
    <row r="9" spans="1:27" ht="13.5">
      <c r="A9" s="29" t="s">
        <v>36</v>
      </c>
      <c r="B9" s="28"/>
      <c r="C9" s="6">
        <v>25174241</v>
      </c>
      <c r="D9" s="6">
        <v>0</v>
      </c>
      <c r="E9" s="7">
        <v>28360326</v>
      </c>
      <c r="F9" s="8">
        <v>28360326</v>
      </c>
      <c r="G9" s="8">
        <v>26981920</v>
      </c>
      <c r="H9" s="8">
        <v>61222</v>
      </c>
      <c r="I9" s="8">
        <v>-379741</v>
      </c>
      <c r="J9" s="8">
        <v>26663401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26663401</v>
      </c>
      <c r="X9" s="8">
        <v>7090083</v>
      </c>
      <c r="Y9" s="8">
        <v>19573318</v>
      </c>
      <c r="Z9" s="2">
        <v>276.07</v>
      </c>
      <c r="AA9" s="6">
        <v>28360326</v>
      </c>
    </row>
    <row r="10" spans="1:27" ht="13.5">
      <c r="A10" s="29" t="s">
        <v>37</v>
      </c>
      <c r="B10" s="28"/>
      <c r="C10" s="6">
        <v>13799657</v>
      </c>
      <c r="D10" s="6">
        <v>0</v>
      </c>
      <c r="E10" s="7">
        <v>15115888</v>
      </c>
      <c r="F10" s="30">
        <v>15115888</v>
      </c>
      <c r="G10" s="30">
        <v>15802828</v>
      </c>
      <c r="H10" s="30">
        <v>1034</v>
      </c>
      <c r="I10" s="30">
        <v>-422643</v>
      </c>
      <c r="J10" s="30">
        <v>15381219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15381219</v>
      </c>
      <c r="X10" s="30">
        <v>3778971</v>
      </c>
      <c r="Y10" s="30">
        <v>11602248</v>
      </c>
      <c r="Z10" s="31">
        <v>307.02</v>
      </c>
      <c r="AA10" s="32">
        <v>15115888</v>
      </c>
    </row>
    <row r="11" spans="1:27" ht="13.5">
      <c r="A11" s="29" t="s">
        <v>38</v>
      </c>
      <c r="B11" s="33"/>
      <c r="C11" s="6">
        <v>-17119668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2466681</v>
      </c>
      <c r="D12" s="6">
        <v>0</v>
      </c>
      <c r="E12" s="7">
        <v>2655658</v>
      </c>
      <c r="F12" s="8">
        <v>2655658</v>
      </c>
      <c r="G12" s="8">
        <v>147440</v>
      </c>
      <c r="H12" s="8">
        <v>145700</v>
      </c>
      <c r="I12" s="8">
        <v>109678</v>
      </c>
      <c r="J12" s="8">
        <v>402818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402818</v>
      </c>
      <c r="X12" s="8">
        <v>663915</v>
      </c>
      <c r="Y12" s="8">
        <v>-261097</v>
      </c>
      <c r="Z12" s="2">
        <v>-39.33</v>
      </c>
      <c r="AA12" s="6">
        <v>2655658</v>
      </c>
    </row>
    <row r="13" spans="1:27" ht="13.5">
      <c r="A13" s="27" t="s">
        <v>40</v>
      </c>
      <c r="B13" s="33"/>
      <c r="C13" s="6">
        <v>1527953</v>
      </c>
      <c r="D13" s="6">
        <v>0</v>
      </c>
      <c r="E13" s="7">
        <v>1951500</v>
      </c>
      <c r="F13" s="8">
        <v>1951500</v>
      </c>
      <c r="G13" s="8">
        <v>82139</v>
      </c>
      <c r="H13" s="8">
        <v>9544</v>
      </c>
      <c r="I13" s="8">
        <v>74254</v>
      </c>
      <c r="J13" s="8">
        <v>165937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165937</v>
      </c>
      <c r="X13" s="8">
        <v>487875</v>
      </c>
      <c r="Y13" s="8">
        <v>-321938</v>
      </c>
      <c r="Z13" s="2">
        <v>-65.99</v>
      </c>
      <c r="AA13" s="6">
        <v>1951500</v>
      </c>
    </row>
    <row r="14" spans="1:27" ht="13.5">
      <c r="A14" s="27" t="s">
        <v>41</v>
      </c>
      <c r="B14" s="33"/>
      <c r="C14" s="6">
        <v>6218524</v>
      </c>
      <c r="D14" s="6">
        <v>0</v>
      </c>
      <c r="E14" s="7">
        <v>5979250</v>
      </c>
      <c r="F14" s="8">
        <v>5979250</v>
      </c>
      <c r="G14" s="8">
        <v>562575</v>
      </c>
      <c r="H14" s="8">
        <v>592283</v>
      </c>
      <c r="I14" s="8">
        <v>650927</v>
      </c>
      <c r="J14" s="8">
        <v>1805785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1805785</v>
      </c>
      <c r="X14" s="8">
        <v>1494813</v>
      </c>
      <c r="Y14" s="8">
        <v>310972</v>
      </c>
      <c r="Z14" s="2">
        <v>20.8</v>
      </c>
      <c r="AA14" s="6">
        <v>5979250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1055790</v>
      </c>
      <c r="D16" s="6">
        <v>0</v>
      </c>
      <c r="E16" s="7">
        <v>2505295</v>
      </c>
      <c r="F16" s="8">
        <v>2505295</v>
      </c>
      <c r="G16" s="8">
        <v>-12400</v>
      </c>
      <c r="H16" s="8">
        <v>58630</v>
      </c>
      <c r="I16" s="8">
        <v>122045</v>
      </c>
      <c r="J16" s="8">
        <v>168275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168275</v>
      </c>
      <c r="X16" s="8">
        <v>626325</v>
      </c>
      <c r="Y16" s="8">
        <v>-458050</v>
      </c>
      <c r="Z16" s="2">
        <v>-73.13</v>
      </c>
      <c r="AA16" s="6">
        <v>2505295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17069575</v>
      </c>
      <c r="F17" s="8">
        <v>17069575</v>
      </c>
      <c r="G17" s="8">
        <v>200</v>
      </c>
      <c r="H17" s="8">
        <v>1328848</v>
      </c>
      <c r="I17" s="8">
        <v>1056226</v>
      </c>
      <c r="J17" s="8">
        <v>2385274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2385274</v>
      </c>
      <c r="X17" s="8">
        <v>4267395</v>
      </c>
      <c r="Y17" s="8">
        <v>-1882121</v>
      </c>
      <c r="Z17" s="2">
        <v>-44.1</v>
      </c>
      <c r="AA17" s="6">
        <v>17069575</v>
      </c>
    </row>
    <row r="18" spans="1:27" ht="13.5">
      <c r="A18" s="29" t="s">
        <v>45</v>
      </c>
      <c r="B18" s="28"/>
      <c r="C18" s="6">
        <v>4133204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85279792</v>
      </c>
      <c r="D19" s="6">
        <v>0</v>
      </c>
      <c r="E19" s="7">
        <v>77260000</v>
      </c>
      <c r="F19" s="8">
        <v>77260000</v>
      </c>
      <c r="G19" s="8">
        <v>20755000</v>
      </c>
      <c r="H19" s="8">
        <v>0</v>
      </c>
      <c r="I19" s="8">
        <v>0</v>
      </c>
      <c r="J19" s="8">
        <v>20755000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20755000</v>
      </c>
      <c r="X19" s="8">
        <v>19315000</v>
      </c>
      <c r="Y19" s="8">
        <v>1440000</v>
      </c>
      <c r="Z19" s="2">
        <v>7.46</v>
      </c>
      <c r="AA19" s="6">
        <v>77260000</v>
      </c>
    </row>
    <row r="20" spans="1:27" ht="13.5">
      <c r="A20" s="27" t="s">
        <v>47</v>
      </c>
      <c r="B20" s="33"/>
      <c r="C20" s="6">
        <v>9190780</v>
      </c>
      <c r="D20" s="6">
        <v>0</v>
      </c>
      <c r="E20" s="7">
        <v>9567751</v>
      </c>
      <c r="F20" s="30">
        <v>9567751</v>
      </c>
      <c r="G20" s="30">
        <v>713633</v>
      </c>
      <c r="H20" s="30">
        <v>-98528</v>
      </c>
      <c r="I20" s="30">
        <v>437957</v>
      </c>
      <c r="J20" s="30">
        <v>1053062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1053062</v>
      </c>
      <c r="X20" s="30">
        <v>2391936</v>
      </c>
      <c r="Y20" s="30">
        <v>-1338874</v>
      </c>
      <c r="Z20" s="31">
        <v>-55.97</v>
      </c>
      <c r="AA20" s="32">
        <v>9567751</v>
      </c>
    </row>
    <row r="21" spans="1:27" ht="13.5">
      <c r="A21" s="27" t="s">
        <v>48</v>
      </c>
      <c r="B21" s="33"/>
      <c r="C21" s="6">
        <v>48200</v>
      </c>
      <c r="D21" s="6">
        <v>0</v>
      </c>
      <c r="E21" s="7">
        <v>1500000</v>
      </c>
      <c r="F21" s="8">
        <v>1500000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1500000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394584399</v>
      </c>
      <c r="D22" s="37">
        <f>SUM(D5:D21)</f>
        <v>0</v>
      </c>
      <c r="E22" s="38">
        <f t="shared" si="0"/>
        <v>461276953</v>
      </c>
      <c r="F22" s="39">
        <f t="shared" si="0"/>
        <v>461276953</v>
      </c>
      <c r="G22" s="39">
        <f t="shared" si="0"/>
        <v>146672210</v>
      </c>
      <c r="H22" s="39">
        <f t="shared" si="0"/>
        <v>19752220</v>
      </c>
      <c r="I22" s="39">
        <f t="shared" si="0"/>
        <v>20607759</v>
      </c>
      <c r="J22" s="39">
        <f t="shared" si="0"/>
        <v>187032189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187032189</v>
      </c>
      <c r="X22" s="39">
        <f t="shared" si="0"/>
        <v>118868962</v>
      </c>
      <c r="Y22" s="39">
        <f t="shared" si="0"/>
        <v>68163227</v>
      </c>
      <c r="Z22" s="40">
        <f>+IF(X22&lt;&gt;0,+(Y22/X22)*100,0)</f>
        <v>57.34316667121229</v>
      </c>
      <c r="AA22" s="37">
        <f>SUM(AA5:AA21)</f>
        <v>461276953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152595929</v>
      </c>
      <c r="D25" s="6">
        <v>0</v>
      </c>
      <c r="E25" s="7">
        <v>149021817</v>
      </c>
      <c r="F25" s="8">
        <v>149021817</v>
      </c>
      <c r="G25" s="8">
        <v>11489247</v>
      </c>
      <c r="H25" s="8">
        <v>12494353</v>
      </c>
      <c r="I25" s="8">
        <v>11997243</v>
      </c>
      <c r="J25" s="8">
        <v>35980843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35980843</v>
      </c>
      <c r="X25" s="8">
        <v>36905454</v>
      </c>
      <c r="Y25" s="8">
        <v>-924611</v>
      </c>
      <c r="Z25" s="2">
        <v>-2.51</v>
      </c>
      <c r="AA25" s="6">
        <v>149021817</v>
      </c>
    </row>
    <row r="26" spans="1:27" ht="13.5">
      <c r="A26" s="29" t="s">
        <v>52</v>
      </c>
      <c r="B26" s="28"/>
      <c r="C26" s="6">
        <v>8335730</v>
      </c>
      <c r="D26" s="6">
        <v>0</v>
      </c>
      <c r="E26" s="7">
        <v>8756897</v>
      </c>
      <c r="F26" s="8">
        <v>8756897</v>
      </c>
      <c r="G26" s="8">
        <v>657084</v>
      </c>
      <c r="H26" s="8">
        <v>664489</v>
      </c>
      <c r="I26" s="8">
        <v>688648</v>
      </c>
      <c r="J26" s="8">
        <v>2010221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2010221</v>
      </c>
      <c r="X26" s="8">
        <v>2189223</v>
      </c>
      <c r="Y26" s="8">
        <v>-179002</v>
      </c>
      <c r="Z26" s="2">
        <v>-8.18</v>
      </c>
      <c r="AA26" s="6">
        <v>8756897</v>
      </c>
    </row>
    <row r="27" spans="1:27" ht="13.5">
      <c r="A27" s="29" t="s">
        <v>53</v>
      </c>
      <c r="B27" s="28"/>
      <c r="C27" s="6">
        <v>9401456</v>
      </c>
      <c r="D27" s="6">
        <v>0</v>
      </c>
      <c r="E27" s="7">
        <v>17224745</v>
      </c>
      <c r="F27" s="8">
        <v>17224745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4306188</v>
      </c>
      <c r="Y27" s="8">
        <v>-4306188</v>
      </c>
      <c r="Z27" s="2">
        <v>-100</v>
      </c>
      <c r="AA27" s="6">
        <v>17224745</v>
      </c>
    </row>
    <row r="28" spans="1:27" ht="13.5">
      <c r="A28" s="29" t="s">
        <v>54</v>
      </c>
      <c r="B28" s="28"/>
      <c r="C28" s="6">
        <v>19248578</v>
      </c>
      <c r="D28" s="6">
        <v>0</v>
      </c>
      <c r="E28" s="7">
        <v>19393524</v>
      </c>
      <c r="F28" s="8">
        <v>19393524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4848381</v>
      </c>
      <c r="Y28" s="8">
        <v>-4848381</v>
      </c>
      <c r="Z28" s="2">
        <v>-100</v>
      </c>
      <c r="AA28" s="6">
        <v>19393524</v>
      </c>
    </row>
    <row r="29" spans="1:27" ht="13.5">
      <c r="A29" s="29" t="s">
        <v>55</v>
      </c>
      <c r="B29" s="28"/>
      <c r="C29" s="6">
        <v>11439686</v>
      </c>
      <c r="D29" s="6">
        <v>0</v>
      </c>
      <c r="E29" s="7">
        <v>10228080</v>
      </c>
      <c r="F29" s="8">
        <v>10228080</v>
      </c>
      <c r="G29" s="8">
        <v>0</v>
      </c>
      <c r="H29" s="8">
        <v>10370</v>
      </c>
      <c r="I29" s="8">
        <v>9908</v>
      </c>
      <c r="J29" s="8">
        <v>20278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20278</v>
      </c>
      <c r="X29" s="8">
        <v>0</v>
      </c>
      <c r="Y29" s="8">
        <v>20278</v>
      </c>
      <c r="Z29" s="2">
        <v>0</v>
      </c>
      <c r="AA29" s="6">
        <v>10228080</v>
      </c>
    </row>
    <row r="30" spans="1:27" ht="13.5">
      <c r="A30" s="29" t="s">
        <v>56</v>
      </c>
      <c r="B30" s="28"/>
      <c r="C30" s="6">
        <v>114640074</v>
      </c>
      <c r="D30" s="6">
        <v>0</v>
      </c>
      <c r="E30" s="7">
        <v>121042983</v>
      </c>
      <c r="F30" s="8">
        <v>121042983</v>
      </c>
      <c r="G30" s="8">
        <v>1124551</v>
      </c>
      <c r="H30" s="8">
        <v>15677380</v>
      </c>
      <c r="I30" s="8">
        <v>14097467</v>
      </c>
      <c r="J30" s="8">
        <v>30899398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30899398</v>
      </c>
      <c r="X30" s="8">
        <v>30260745</v>
      </c>
      <c r="Y30" s="8">
        <v>638653</v>
      </c>
      <c r="Z30" s="2">
        <v>2.11</v>
      </c>
      <c r="AA30" s="6">
        <v>121042983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19890914</v>
      </c>
      <c r="D32" s="6">
        <v>0</v>
      </c>
      <c r="E32" s="7">
        <v>27348121</v>
      </c>
      <c r="F32" s="8">
        <v>27348121</v>
      </c>
      <c r="G32" s="8">
        <v>1992062</v>
      </c>
      <c r="H32" s="8">
        <v>1323972</v>
      </c>
      <c r="I32" s="8">
        <v>4646831</v>
      </c>
      <c r="J32" s="8">
        <v>7962865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7962865</v>
      </c>
      <c r="X32" s="8">
        <v>6837030</v>
      </c>
      <c r="Y32" s="8">
        <v>1125835</v>
      </c>
      <c r="Z32" s="2">
        <v>16.47</v>
      </c>
      <c r="AA32" s="6">
        <v>27348121</v>
      </c>
    </row>
    <row r="33" spans="1:27" ht="13.5">
      <c r="A33" s="29" t="s">
        <v>59</v>
      </c>
      <c r="B33" s="28"/>
      <c r="C33" s="6">
        <v>36079368</v>
      </c>
      <c r="D33" s="6">
        <v>0</v>
      </c>
      <c r="E33" s="7">
        <v>1343547</v>
      </c>
      <c r="F33" s="8">
        <v>1343547</v>
      </c>
      <c r="G33" s="8">
        <v>22131</v>
      </c>
      <c r="H33" s="8">
        <v>0</v>
      </c>
      <c r="I33" s="8">
        <v>290370</v>
      </c>
      <c r="J33" s="8">
        <v>312501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312501</v>
      </c>
      <c r="X33" s="8">
        <v>1343547</v>
      </c>
      <c r="Y33" s="8">
        <v>-1031046</v>
      </c>
      <c r="Z33" s="2">
        <v>-76.74</v>
      </c>
      <c r="AA33" s="6">
        <v>1343547</v>
      </c>
    </row>
    <row r="34" spans="1:27" ht="13.5">
      <c r="A34" s="29" t="s">
        <v>60</v>
      </c>
      <c r="B34" s="28"/>
      <c r="C34" s="6">
        <v>80190140</v>
      </c>
      <c r="D34" s="6">
        <v>0</v>
      </c>
      <c r="E34" s="7">
        <v>120385437</v>
      </c>
      <c r="F34" s="8">
        <v>120385437</v>
      </c>
      <c r="G34" s="8">
        <v>16189684</v>
      </c>
      <c r="H34" s="8">
        <v>4412587</v>
      </c>
      <c r="I34" s="8">
        <v>11746385</v>
      </c>
      <c r="J34" s="8">
        <v>32348656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32348656</v>
      </c>
      <c r="X34" s="8">
        <v>30123862</v>
      </c>
      <c r="Y34" s="8">
        <v>2224794</v>
      </c>
      <c r="Z34" s="2">
        <v>7.39</v>
      </c>
      <c r="AA34" s="6">
        <v>120385437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451821875</v>
      </c>
      <c r="D36" s="37">
        <f>SUM(D25:D35)</f>
        <v>0</v>
      </c>
      <c r="E36" s="38">
        <f t="shared" si="1"/>
        <v>474745151</v>
      </c>
      <c r="F36" s="39">
        <f t="shared" si="1"/>
        <v>474745151</v>
      </c>
      <c r="G36" s="39">
        <f t="shared" si="1"/>
        <v>31474759</v>
      </c>
      <c r="H36" s="39">
        <f t="shared" si="1"/>
        <v>34583151</v>
      </c>
      <c r="I36" s="39">
        <f t="shared" si="1"/>
        <v>43476852</v>
      </c>
      <c r="J36" s="39">
        <f t="shared" si="1"/>
        <v>109534762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109534762</v>
      </c>
      <c r="X36" s="39">
        <f t="shared" si="1"/>
        <v>116814430</v>
      </c>
      <c r="Y36" s="39">
        <f t="shared" si="1"/>
        <v>-7279668</v>
      </c>
      <c r="Z36" s="40">
        <f>+IF(X36&lt;&gt;0,+(Y36/X36)*100,0)</f>
        <v>-6.231822558223329</v>
      </c>
      <c r="AA36" s="37">
        <f>SUM(AA25:AA35)</f>
        <v>474745151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-57237476</v>
      </c>
      <c r="D38" s="50">
        <f>+D22-D36</f>
        <v>0</v>
      </c>
      <c r="E38" s="51">
        <f t="shared" si="2"/>
        <v>-13468198</v>
      </c>
      <c r="F38" s="52">
        <f t="shared" si="2"/>
        <v>-13468198</v>
      </c>
      <c r="G38" s="52">
        <f t="shared" si="2"/>
        <v>115197451</v>
      </c>
      <c r="H38" s="52">
        <f t="shared" si="2"/>
        <v>-14830931</v>
      </c>
      <c r="I38" s="52">
        <f t="shared" si="2"/>
        <v>-22869093</v>
      </c>
      <c r="J38" s="52">
        <f t="shared" si="2"/>
        <v>77497427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77497427</v>
      </c>
      <c r="X38" s="52">
        <f>IF(F22=F36,0,X22-X36)</f>
        <v>2054532</v>
      </c>
      <c r="Y38" s="52">
        <f t="shared" si="2"/>
        <v>75442895</v>
      </c>
      <c r="Z38" s="53">
        <f>+IF(X38&lt;&gt;0,+(Y38/X38)*100,0)</f>
        <v>3672.0233610379396</v>
      </c>
      <c r="AA38" s="50">
        <f>+AA22-AA36</f>
        <v>-13468198</v>
      </c>
    </row>
    <row r="39" spans="1:27" ht="13.5">
      <c r="A39" s="27" t="s">
        <v>64</v>
      </c>
      <c r="B39" s="33"/>
      <c r="C39" s="6">
        <v>40421361</v>
      </c>
      <c r="D39" s="6">
        <v>0</v>
      </c>
      <c r="E39" s="7">
        <v>31937000</v>
      </c>
      <c r="F39" s="8">
        <v>31937000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7984250</v>
      </c>
      <c r="Y39" s="8">
        <v>-7984250</v>
      </c>
      <c r="Z39" s="2">
        <v>-100</v>
      </c>
      <c r="AA39" s="6">
        <v>31937000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-16816115</v>
      </c>
      <c r="D42" s="59">
        <f>SUM(D38:D41)</f>
        <v>0</v>
      </c>
      <c r="E42" s="60">
        <f t="shared" si="3"/>
        <v>18468802</v>
      </c>
      <c r="F42" s="61">
        <f t="shared" si="3"/>
        <v>18468802</v>
      </c>
      <c r="G42" s="61">
        <f t="shared" si="3"/>
        <v>115197451</v>
      </c>
      <c r="H42" s="61">
        <f t="shared" si="3"/>
        <v>-14830931</v>
      </c>
      <c r="I42" s="61">
        <f t="shared" si="3"/>
        <v>-22869093</v>
      </c>
      <c r="J42" s="61">
        <f t="shared" si="3"/>
        <v>77497427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77497427</v>
      </c>
      <c r="X42" s="61">
        <f t="shared" si="3"/>
        <v>10038782</v>
      </c>
      <c r="Y42" s="61">
        <f t="shared" si="3"/>
        <v>67458645</v>
      </c>
      <c r="Z42" s="62">
        <f>+IF(X42&lt;&gt;0,+(Y42/X42)*100,0)</f>
        <v>671.9803757069334</v>
      </c>
      <c r="AA42" s="59">
        <f>SUM(AA38:AA41)</f>
        <v>18468802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-16816115</v>
      </c>
      <c r="D44" s="67">
        <f>+D42-D43</f>
        <v>0</v>
      </c>
      <c r="E44" s="68">
        <f t="shared" si="4"/>
        <v>18468802</v>
      </c>
      <c r="F44" s="69">
        <f t="shared" si="4"/>
        <v>18468802</v>
      </c>
      <c r="G44" s="69">
        <f t="shared" si="4"/>
        <v>115197451</v>
      </c>
      <c r="H44" s="69">
        <f t="shared" si="4"/>
        <v>-14830931</v>
      </c>
      <c r="I44" s="69">
        <f t="shared" si="4"/>
        <v>-22869093</v>
      </c>
      <c r="J44" s="69">
        <f t="shared" si="4"/>
        <v>77497427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77497427</v>
      </c>
      <c r="X44" s="69">
        <f t="shared" si="4"/>
        <v>10038782</v>
      </c>
      <c r="Y44" s="69">
        <f t="shared" si="4"/>
        <v>67458645</v>
      </c>
      <c r="Z44" s="70">
        <f>+IF(X44&lt;&gt;0,+(Y44/X44)*100,0)</f>
        <v>671.9803757069334</v>
      </c>
      <c r="AA44" s="67">
        <f>+AA42-AA43</f>
        <v>18468802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-16816115</v>
      </c>
      <c r="D46" s="59">
        <f>SUM(D44:D45)</f>
        <v>0</v>
      </c>
      <c r="E46" s="60">
        <f t="shared" si="5"/>
        <v>18468802</v>
      </c>
      <c r="F46" s="61">
        <f t="shared" si="5"/>
        <v>18468802</v>
      </c>
      <c r="G46" s="61">
        <f t="shared" si="5"/>
        <v>115197451</v>
      </c>
      <c r="H46" s="61">
        <f t="shared" si="5"/>
        <v>-14830931</v>
      </c>
      <c r="I46" s="61">
        <f t="shared" si="5"/>
        <v>-22869093</v>
      </c>
      <c r="J46" s="61">
        <f t="shared" si="5"/>
        <v>77497427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77497427</v>
      </c>
      <c r="X46" s="61">
        <f t="shared" si="5"/>
        <v>10038782</v>
      </c>
      <c r="Y46" s="61">
        <f t="shared" si="5"/>
        <v>67458645</v>
      </c>
      <c r="Z46" s="62">
        <f>+IF(X46&lt;&gt;0,+(Y46/X46)*100,0)</f>
        <v>671.9803757069334</v>
      </c>
      <c r="AA46" s="59">
        <f>SUM(AA44:AA45)</f>
        <v>18468802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-16816115</v>
      </c>
      <c r="D48" s="75">
        <f>SUM(D46:D47)</f>
        <v>0</v>
      </c>
      <c r="E48" s="76">
        <f t="shared" si="6"/>
        <v>18468802</v>
      </c>
      <c r="F48" s="77">
        <f t="shared" si="6"/>
        <v>18468802</v>
      </c>
      <c r="G48" s="77">
        <f t="shared" si="6"/>
        <v>115197451</v>
      </c>
      <c r="H48" s="78">
        <f t="shared" si="6"/>
        <v>-14830931</v>
      </c>
      <c r="I48" s="78">
        <f t="shared" si="6"/>
        <v>-22869093</v>
      </c>
      <c r="J48" s="78">
        <f t="shared" si="6"/>
        <v>77497427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77497427</v>
      </c>
      <c r="X48" s="78">
        <f t="shared" si="6"/>
        <v>10038782</v>
      </c>
      <c r="Y48" s="78">
        <f t="shared" si="6"/>
        <v>67458645</v>
      </c>
      <c r="Z48" s="79">
        <f>+IF(X48&lt;&gt;0,+(Y48/X48)*100,0)</f>
        <v>671.9803757069334</v>
      </c>
      <c r="AA48" s="80">
        <f>SUM(AA46:AA47)</f>
        <v>18468802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100983625</v>
      </c>
      <c r="F5" s="8">
        <v>100983625</v>
      </c>
      <c r="G5" s="8">
        <v>100570966</v>
      </c>
      <c r="H5" s="8">
        <v>-94039</v>
      </c>
      <c r="I5" s="8">
        <v>-9204</v>
      </c>
      <c r="J5" s="8">
        <v>100467723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100467723</v>
      </c>
      <c r="X5" s="8">
        <v>100983625</v>
      </c>
      <c r="Y5" s="8">
        <v>-515902</v>
      </c>
      <c r="Z5" s="2">
        <v>-0.51</v>
      </c>
      <c r="AA5" s="6">
        <v>100983625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3484800</v>
      </c>
      <c r="F6" s="8">
        <v>3484800</v>
      </c>
      <c r="G6" s="8">
        <v>317635</v>
      </c>
      <c r="H6" s="8">
        <v>-157331</v>
      </c>
      <c r="I6" s="8">
        <v>387349</v>
      </c>
      <c r="J6" s="8">
        <v>547653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547653</v>
      </c>
      <c r="X6" s="8">
        <v>905977</v>
      </c>
      <c r="Y6" s="8">
        <v>-358324</v>
      </c>
      <c r="Z6" s="2">
        <v>-39.55</v>
      </c>
      <c r="AA6" s="6">
        <v>3484800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106850700</v>
      </c>
      <c r="F7" s="8">
        <v>106850700</v>
      </c>
      <c r="G7" s="8">
        <v>10080735</v>
      </c>
      <c r="H7" s="8">
        <v>9846377</v>
      </c>
      <c r="I7" s="8">
        <v>9317599</v>
      </c>
      <c r="J7" s="8">
        <v>29244711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29244711</v>
      </c>
      <c r="X7" s="8">
        <v>29163672</v>
      </c>
      <c r="Y7" s="8">
        <v>81039</v>
      </c>
      <c r="Z7" s="2">
        <v>0.28</v>
      </c>
      <c r="AA7" s="6">
        <v>106850700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36224300</v>
      </c>
      <c r="F8" s="8">
        <v>36224300</v>
      </c>
      <c r="G8" s="8">
        <v>6161924</v>
      </c>
      <c r="H8" s="8">
        <v>2819754</v>
      </c>
      <c r="I8" s="8">
        <v>2774996</v>
      </c>
      <c r="J8" s="8">
        <v>11756674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11756674</v>
      </c>
      <c r="X8" s="8">
        <v>11312772</v>
      </c>
      <c r="Y8" s="8">
        <v>443902</v>
      </c>
      <c r="Z8" s="2">
        <v>3.92</v>
      </c>
      <c r="AA8" s="6">
        <v>36224300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38714900</v>
      </c>
      <c r="F9" s="8">
        <v>38714900</v>
      </c>
      <c r="G9" s="8">
        <v>37537603</v>
      </c>
      <c r="H9" s="8">
        <v>-24119</v>
      </c>
      <c r="I9" s="8">
        <v>19742</v>
      </c>
      <c r="J9" s="8">
        <v>37533226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37533226</v>
      </c>
      <c r="X9" s="8">
        <v>38714900</v>
      </c>
      <c r="Y9" s="8">
        <v>-1181674</v>
      </c>
      <c r="Z9" s="2">
        <v>-3.05</v>
      </c>
      <c r="AA9" s="6">
        <v>38714900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26479200</v>
      </c>
      <c r="F10" s="30">
        <v>26479200</v>
      </c>
      <c r="G10" s="30">
        <v>23180566</v>
      </c>
      <c r="H10" s="30">
        <v>2886979</v>
      </c>
      <c r="I10" s="30">
        <v>-172876</v>
      </c>
      <c r="J10" s="30">
        <v>25894669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25894669</v>
      </c>
      <c r="X10" s="30">
        <v>24038269</v>
      </c>
      <c r="Y10" s="30">
        <v>1856400</v>
      </c>
      <c r="Z10" s="31">
        <v>7.72</v>
      </c>
      <c r="AA10" s="32">
        <v>26479200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1322400</v>
      </c>
      <c r="F12" s="8">
        <v>1322400</v>
      </c>
      <c r="G12" s="8">
        <v>127025</v>
      </c>
      <c r="H12" s="8">
        <v>109257</v>
      </c>
      <c r="I12" s="8">
        <v>110217</v>
      </c>
      <c r="J12" s="8">
        <v>346499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346499</v>
      </c>
      <c r="X12" s="8">
        <v>314499</v>
      </c>
      <c r="Y12" s="8">
        <v>32000</v>
      </c>
      <c r="Z12" s="2">
        <v>10.17</v>
      </c>
      <c r="AA12" s="6">
        <v>1322400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2639440</v>
      </c>
      <c r="F13" s="8">
        <v>2639440</v>
      </c>
      <c r="G13" s="8">
        <v>62908</v>
      </c>
      <c r="H13" s="8">
        <v>288324</v>
      </c>
      <c r="I13" s="8">
        <v>257908</v>
      </c>
      <c r="J13" s="8">
        <v>609140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609140</v>
      </c>
      <c r="X13" s="8">
        <v>397098</v>
      </c>
      <c r="Y13" s="8">
        <v>212042</v>
      </c>
      <c r="Z13" s="2">
        <v>53.4</v>
      </c>
      <c r="AA13" s="6">
        <v>2639440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5300000</v>
      </c>
      <c r="F16" s="8">
        <v>5300000</v>
      </c>
      <c r="G16" s="8">
        <v>450618</v>
      </c>
      <c r="H16" s="8">
        <v>552209</v>
      </c>
      <c r="I16" s="8">
        <v>475601</v>
      </c>
      <c r="J16" s="8">
        <v>1478428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1478428</v>
      </c>
      <c r="X16" s="8">
        <v>1103619</v>
      </c>
      <c r="Y16" s="8">
        <v>374809</v>
      </c>
      <c r="Z16" s="2">
        <v>33.96</v>
      </c>
      <c r="AA16" s="6">
        <v>5300000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73500</v>
      </c>
      <c r="F17" s="8">
        <v>73500</v>
      </c>
      <c r="G17" s="8">
        <v>2622</v>
      </c>
      <c r="H17" s="8">
        <v>1767</v>
      </c>
      <c r="I17" s="8">
        <v>1892</v>
      </c>
      <c r="J17" s="8">
        <v>6281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6281</v>
      </c>
      <c r="X17" s="8">
        <v>9577</v>
      </c>
      <c r="Y17" s="8">
        <v>-3296</v>
      </c>
      <c r="Z17" s="2">
        <v>-34.42</v>
      </c>
      <c r="AA17" s="6">
        <v>73500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1438720</v>
      </c>
      <c r="F18" s="8">
        <v>1438720</v>
      </c>
      <c r="G18" s="8">
        <v>5501</v>
      </c>
      <c r="H18" s="8">
        <v>334532</v>
      </c>
      <c r="I18" s="8">
        <v>4950</v>
      </c>
      <c r="J18" s="8">
        <v>344983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344983</v>
      </c>
      <c r="X18" s="8">
        <v>470627</v>
      </c>
      <c r="Y18" s="8">
        <v>-125644</v>
      </c>
      <c r="Z18" s="2">
        <v>-26.7</v>
      </c>
      <c r="AA18" s="6">
        <v>1438720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116966000</v>
      </c>
      <c r="F19" s="8">
        <v>116966000</v>
      </c>
      <c r="G19" s="8">
        <v>1636025</v>
      </c>
      <c r="H19" s="8">
        <v>17543315</v>
      </c>
      <c r="I19" s="8">
        <v>695507</v>
      </c>
      <c r="J19" s="8">
        <v>19874847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19874847</v>
      </c>
      <c r="X19" s="8">
        <v>35120700</v>
      </c>
      <c r="Y19" s="8">
        <v>-15245853</v>
      </c>
      <c r="Z19" s="2">
        <v>-43.41</v>
      </c>
      <c r="AA19" s="6">
        <v>116966000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6186050</v>
      </c>
      <c r="F20" s="30">
        <v>6186050</v>
      </c>
      <c r="G20" s="30">
        <v>1550645</v>
      </c>
      <c r="H20" s="30">
        <v>542446</v>
      </c>
      <c r="I20" s="30">
        <v>445616</v>
      </c>
      <c r="J20" s="30">
        <v>2538707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2538707</v>
      </c>
      <c r="X20" s="30">
        <v>1987234</v>
      </c>
      <c r="Y20" s="30">
        <v>551473</v>
      </c>
      <c r="Z20" s="31">
        <v>27.75</v>
      </c>
      <c r="AA20" s="32">
        <v>6186050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446663635</v>
      </c>
      <c r="F22" s="39">
        <f t="shared" si="0"/>
        <v>446663635</v>
      </c>
      <c r="G22" s="39">
        <f t="shared" si="0"/>
        <v>181684773</v>
      </c>
      <c r="H22" s="39">
        <f t="shared" si="0"/>
        <v>34649471</v>
      </c>
      <c r="I22" s="39">
        <f t="shared" si="0"/>
        <v>14309297</v>
      </c>
      <c r="J22" s="39">
        <f t="shared" si="0"/>
        <v>230643541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230643541</v>
      </c>
      <c r="X22" s="39">
        <f t="shared" si="0"/>
        <v>244522569</v>
      </c>
      <c r="Y22" s="39">
        <f t="shared" si="0"/>
        <v>-13879028</v>
      </c>
      <c r="Z22" s="40">
        <f>+IF(X22&lt;&gt;0,+(Y22/X22)*100,0)</f>
        <v>-5.675970139181713</v>
      </c>
      <c r="AA22" s="37">
        <f>SUM(AA5:AA21)</f>
        <v>446663635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145380938</v>
      </c>
      <c r="F25" s="8">
        <v>145380938</v>
      </c>
      <c r="G25" s="8">
        <v>10408039</v>
      </c>
      <c r="H25" s="8">
        <v>10417510</v>
      </c>
      <c r="I25" s="8">
        <v>11837214</v>
      </c>
      <c r="J25" s="8">
        <v>32662763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32662763</v>
      </c>
      <c r="X25" s="8">
        <v>31558090</v>
      </c>
      <c r="Y25" s="8">
        <v>1104673</v>
      </c>
      <c r="Z25" s="2">
        <v>3.5</v>
      </c>
      <c r="AA25" s="6">
        <v>145380938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5032400</v>
      </c>
      <c r="F26" s="8">
        <v>5032400</v>
      </c>
      <c r="G26" s="8">
        <v>385512</v>
      </c>
      <c r="H26" s="8">
        <v>385512</v>
      </c>
      <c r="I26" s="8">
        <v>385512</v>
      </c>
      <c r="J26" s="8">
        <v>1156536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1156536</v>
      </c>
      <c r="X26" s="8">
        <v>1257807</v>
      </c>
      <c r="Y26" s="8">
        <v>-101271</v>
      </c>
      <c r="Z26" s="2">
        <v>-8.05</v>
      </c>
      <c r="AA26" s="6">
        <v>5032400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15920000</v>
      </c>
      <c r="F27" s="8">
        <v>15920000</v>
      </c>
      <c r="G27" s="8">
        <v>1326667</v>
      </c>
      <c r="H27" s="8">
        <v>1326667</v>
      </c>
      <c r="I27" s="8">
        <v>1326667</v>
      </c>
      <c r="J27" s="8">
        <v>3980001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3980001</v>
      </c>
      <c r="X27" s="8">
        <v>3602639</v>
      </c>
      <c r="Y27" s="8">
        <v>377362</v>
      </c>
      <c r="Z27" s="2">
        <v>10.47</v>
      </c>
      <c r="AA27" s="6">
        <v>15920000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22820875</v>
      </c>
      <c r="F28" s="8">
        <v>22820875</v>
      </c>
      <c r="G28" s="8">
        <v>1901739</v>
      </c>
      <c r="H28" s="8">
        <v>1901739</v>
      </c>
      <c r="I28" s="8">
        <v>1901739</v>
      </c>
      <c r="J28" s="8">
        <v>5705217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5705217</v>
      </c>
      <c r="X28" s="8">
        <v>6087014</v>
      </c>
      <c r="Y28" s="8">
        <v>-381797</v>
      </c>
      <c r="Z28" s="2">
        <v>-6.27</v>
      </c>
      <c r="AA28" s="6">
        <v>22820875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13836740</v>
      </c>
      <c r="F29" s="8">
        <v>13836740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500730</v>
      </c>
      <c r="Y29" s="8">
        <v>-500730</v>
      </c>
      <c r="Z29" s="2">
        <v>-100</v>
      </c>
      <c r="AA29" s="6">
        <v>13836740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79693587</v>
      </c>
      <c r="F30" s="8">
        <v>79693587</v>
      </c>
      <c r="G30" s="8">
        <v>363972</v>
      </c>
      <c r="H30" s="8">
        <v>10748627</v>
      </c>
      <c r="I30" s="8">
        <v>8944654</v>
      </c>
      <c r="J30" s="8">
        <v>20057253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20057253</v>
      </c>
      <c r="X30" s="8">
        <v>20768050</v>
      </c>
      <c r="Y30" s="8">
        <v>-710797</v>
      </c>
      <c r="Z30" s="2">
        <v>-3.42</v>
      </c>
      <c r="AA30" s="6">
        <v>79693587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3237440</v>
      </c>
      <c r="F31" s="8">
        <v>3237440</v>
      </c>
      <c r="G31" s="8">
        <v>77115</v>
      </c>
      <c r="H31" s="8">
        <v>110023</v>
      </c>
      <c r="I31" s="8">
        <v>256128</v>
      </c>
      <c r="J31" s="8">
        <v>443266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443266</v>
      </c>
      <c r="X31" s="8">
        <v>618105</v>
      </c>
      <c r="Y31" s="8">
        <v>-174839</v>
      </c>
      <c r="Z31" s="2">
        <v>-28.29</v>
      </c>
      <c r="AA31" s="6">
        <v>3237440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19572917</v>
      </c>
      <c r="F32" s="8">
        <v>19572917</v>
      </c>
      <c r="G32" s="8">
        <v>416565</v>
      </c>
      <c r="H32" s="8">
        <v>904445</v>
      </c>
      <c r="I32" s="8">
        <v>1936103</v>
      </c>
      <c r="J32" s="8">
        <v>3257113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3257113</v>
      </c>
      <c r="X32" s="8">
        <v>3593284</v>
      </c>
      <c r="Y32" s="8">
        <v>-336171</v>
      </c>
      <c r="Z32" s="2">
        <v>-9.36</v>
      </c>
      <c r="AA32" s="6">
        <v>19572917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2700000</v>
      </c>
      <c r="F33" s="8">
        <v>2700000</v>
      </c>
      <c r="G33" s="8">
        <v>896000</v>
      </c>
      <c r="H33" s="8">
        <v>25930</v>
      </c>
      <c r="I33" s="8">
        <v>32153</v>
      </c>
      <c r="J33" s="8">
        <v>954083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954083</v>
      </c>
      <c r="X33" s="8">
        <v>1249986</v>
      </c>
      <c r="Y33" s="8">
        <v>-295903</v>
      </c>
      <c r="Z33" s="2">
        <v>-23.67</v>
      </c>
      <c r="AA33" s="6">
        <v>2700000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131213298</v>
      </c>
      <c r="F34" s="8">
        <v>131213298</v>
      </c>
      <c r="G34" s="8">
        <v>1862210</v>
      </c>
      <c r="H34" s="8">
        <v>4707918</v>
      </c>
      <c r="I34" s="8">
        <v>4480382</v>
      </c>
      <c r="J34" s="8">
        <v>11050510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11050510</v>
      </c>
      <c r="X34" s="8">
        <v>23294267</v>
      </c>
      <c r="Y34" s="8">
        <v>-12243757</v>
      </c>
      <c r="Z34" s="2">
        <v>-52.56</v>
      </c>
      <c r="AA34" s="6">
        <v>131213298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80000</v>
      </c>
      <c r="F35" s="8">
        <v>80000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17400</v>
      </c>
      <c r="Y35" s="8">
        <v>-17400</v>
      </c>
      <c r="Z35" s="2">
        <v>-100</v>
      </c>
      <c r="AA35" s="6">
        <v>80000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439488195</v>
      </c>
      <c r="F36" s="39">
        <f t="shared" si="1"/>
        <v>439488195</v>
      </c>
      <c r="G36" s="39">
        <f t="shared" si="1"/>
        <v>17637819</v>
      </c>
      <c r="H36" s="39">
        <f t="shared" si="1"/>
        <v>30528371</v>
      </c>
      <c r="I36" s="39">
        <f t="shared" si="1"/>
        <v>31100552</v>
      </c>
      <c r="J36" s="39">
        <f t="shared" si="1"/>
        <v>79266742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79266742</v>
      </c>
      <c r="X36" s="39">
        <f t="shared" si="1"/>
        <v>92547372</v>
      </c>
      <c r="Y36" s="39">
        <f t="shared" si="1"/>
        <v>-13280630</v>
      </c>
      <c r="Z36" s="40">
        <f>+IF(X36&lt;&gt;0,+(Y36/X36)*100,0)</f>
        <v>-14.35008873077455</v>
      </c>
      <c r="AA36" s="37">
        <f>SUM(AA25:AA35)</f>
        <v>439488195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7175440</v>
      </c>
      <c r="F38" s="52">
        <f t="shared" si="2"/>
        <v>7175440</v>
      </c>
      <c r="G38" s="52">
        <f t="shared" si="2"/>
        <v>164046954</v>
      </c>
      <c r="H38" s="52">
        <f t="shared" si="2"/>
        <v>4121100</v>
      </c>
      <c r="I38" s="52">
        <f t="shared" si="2"/>
        <v>-16791255</v>
      </c>
      <c r="J38" s="52">
        <f t="shared" si="2"/>
        <v>151376799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151376799</v>
      </c>
      <c r="X38" s="52">
        <f>IF(F22=F36,0,X22-X36)</f>
        <v>151975197</v>
      </c>
      <c r="Y38" s="52">
        <f t="shared" si="2"/>
        <v>-598398</v>
      </c>
      <c r="Z38" s="53">
        <f>+IF(X38&lt;&gt;0,+(Y38/X38)*100,0)</f>
        <v>-0.39374714546347983</v>
      </c>
      <c r="AA38" s="50">
        <f>+AA22-AA36</f>
        <v>7175440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27214000</v>
      </c>
      <c r="F39" s="8">
        <v>27214000</v>
      </c>
      <c r="G39" s="8">
        <v>614353</v>
      </c>
      <c r="H39" s="8">
        <v>2547798</v>
      </c>
      <c r="I39" s="8">
        <v>4075907</v>
      </c>
      <c r="J39" s="8">
        <v>7238058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7238058</v>
      </c>
      <c r="X39" s="8">
        <v>3683661</v>
      </c>
      <c r="Y39" s="8">
        <v>3554397</v>
      </c>
      <c r="Z39" s="2">
        <v>96.49</v>
      </c>
      <c r="AA39" s="6">
        <v>27214000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34389440</v>
      </c>
      <c r="F42" s="61">
        <f t="shared" si="3"/>
        <v>34389440</v>
      </c>
      <c r="G42" s="61">
        <f t="shared" si="3"/>
        <v>164661307</v>
      </c>
      <c r="H42" s="61">
        <f t="shared" si="3"/>
        <v>6668898</v>
      </c>
      <c r="I42" s="61">
        <f t="shared" si="3"/>
        <v>-12715348</v>
      </c>
      <c r="J42" s="61">
        <f t="shared" si="3"/>
        <v>158614857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158614857</v>
      </c>
      <c r="X42" s="61">
        <f t="shared" si="3"/>
        <v>155658858</v>
      </c>
      <c r="Y42" s="61">
        <f t="shared" si="3"/>
        <v>2955999</v>
      </c>
      <c r="Z42" s="62">
        <f>+IF(X42&lt;&gt;0,+(Y42/X42)*100,0)</f>
        <v>1.899023954036718</v>
      </c>
      <c r="AA42" s="59">
        <f>SUM(AA38:AA41)</f>
        <v>34389440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34389440</v>
      </c>
      <c r="F44" s="69">
        <f t="shared" si="4"/>
        <v>34389440</v>
      </c>
      <c r="G44" s="69">
        <f t="shared" si="4"/>
        <v>164661307</v>
      </c>
      <c r="H44" s="69">
        <f t="shared" si="4"/>
        <v>6668898</v>
      </c>
      <c r="I44" s="69">
        <f t="shared" si="4"/>
        <v>-12715348</v>
      </c>
      <c r="J44" s="69">
        <f t="shared" si="4"/>
        <v>158614857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158614857</v>
      </c>
      <c r="X44" s="69">
        <f t="shared" si="4"/>
        <v>155658858</v>
      </c>
      <c r="Y44" s="69">
        <f t="shared" si="4"/>
        <v>2955999</v>
      </c>
      <c r="Z44" s="70">
        <f>+IF(X44&lt;&gt;0,+(Y44/X44)*100,0)</f>
        <v>1.899023954036718</v>
      </c>
      <c r="AA44" s="67">
        <f>+AA42-AA43</f>
        <v>34389440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34389440</v>
      </c>
      <c r="F46" s="61">
        <f t="shared" si="5"/>
        <v>34389440</v>
      </c>
      <c r="G46" s="61">
        <f t="shared" si="5"/>
        <v>164661307</v>
      </c>
      <c r="H46" s="61">
        <f t="shared" si="5"/>
        <v>6668898</v>
      </c>
      <c r="I46" s="61">
        <f t="shared" si="5"/>
        <v>-12715348</v>
      </c>
      <c r="J46" s="61">
        <f t="shared" si="5"/>
        <v>158614857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158614857</v>
      </c>
      <c r="X46" s="61">
        <f t="shared" si="5"/>
        <v>155658858</v>
      </c>
      <c r="Y46" s="61">
        <f t="shared" si="5"/>
        <v>2955999</v>
      </c>
      <c r="Z46" s="62">
        <f>+IF(X46&lt;&gt;0,+(Y46/X46)*100,0)</f>
        <v>1.899023954036718</v>
      </c>
      <c r="AA46" s="59">
        <f>SUM(AA44:AA45)</f>
        <v>34389440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34389440</v>
      </c>
      <c r="F48" s="77">
        <f t="shared" si="6"/>
        <v>34389440</v>
      </c>
      <c r="G48" s="77">
        <f t="shared" si="6"/>
        <v>164661307</v>
      </c>
      <c r="H48" s="78">
        <f t="shared" si="6"/>
        <v>6668898</v>
      </c>
      <c r="I48" s="78">
        <f t="shared" si="6"/>
        <v>-12715348</v>
      </c>
      <c r="J48" s="78">
        <f t="shared" si="6"/>
        <v>158614857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158614857</v>
      </c>
      <c r="X48" s="78">
        <f t="shared" si="6"/>
        <v>155658858</v>
      </c>
      <c r="Y48" s="78">
        <f t="shared" si="6"/>
        <v>2955999</v>
      </c>
      <c r="Z48" s="79">
        <f>+IF(X48&lt;&gt;0,+(Y48/X48)*100,0)</f>
        <v>1.899023954036718</v>
      </c>
      <c r="AA48" s="80">
        <f>SUM(AA46:AA47)</f>
        <v>34389440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143965714</v>
      </c>
      <c r="D5" s="6">
        <v>0</v>
      </c>
      <c r="E5" s="7">
        <v>159457000</v>
      </c>
      <c r="F5" s="8">
        <v>159457000</v>
      </c>
      <c r="G5" s="8">
        <v>160319205</v>
      </c>
      <c r="H5" s="8">
        <v>-810075</v>
      </c>
      <c r="I5" s="8">
        <v>-702123</v>
      </c>
      <c r="J5" s="8">
        <v>158807007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158807007</v>
      </c>
      <c r="X5" s="8">
        <v>159634002</v>
      </c>
      <c r="Y5" s="8">
        <v>-826995</v>
      </c>
      <c r="Z5" s="2">
        <v>-0.52</v>
      </c>
      <c r="AA5" s="6">
        <v>159457000</v>
      </c>
    </row>
    <row r="6" spans="1:27" ht="13.5">
      <c r="A6" s="27" t="s">
        <v>33</v>
      </c>
      <c r="B6" s="28"/>
      <c r="C6" s="6">
        <v>3064682</v>
      </c>
      <c r="D6" s="6">
        <v>0</v>
      </c>
      <c r="E6" s="7">
        <v>2803750</v>
      </c>
      <c r="F6" s="8">
        <v>2803750</v>
      </c>
      <c r="G6" s="8">
        <v>238613</v>
      </c>
      <c r="H6" s="8">
        <v>236832</v>
      </c>
      <c r="I6" s="8">
        <v>234526</v>
      </c>
      <c r="J6" s="8">
        <v>709971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709971</v>
      </c>
      <c r="X6" s="8">
        <v>700656</v>
      </c>
      <c r="Y6" s="8">
        <v>9315</v>
      </c>
      <c r="Z6" s="2">
        <v>1.33</v>
      </c>
      <c r="AA6" s="6">
        <v>2803750</v>
      </c>
    </row>
    <row r="7" spans="1:27" ht="13.5">
      <c r="A7" s="29" t="s">
        <v>34</v>
      </c>
      <c r="B7" s="28"/>
      <c r="C7" s="6">
        <v>181657311</v>
      </c>
      <c r="D7" s="6">
        <v>0</v>
      </c>
      <c r="E7" s="7">
        <v>194107900</v>
      </c>
      <c r="F7" s="8">
        <v>194107900</v>
      </c>
      <c r="G7" s="8">
        <v>21312983</v>
      </c>
      <c r="H7" s="8">
        <v>12796183</v>
      </c>
      <c r="I7" s="8">
        <v>14932749</v>
      </c>
      <c r="J7" s="8">
        <v>49041915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49041915</v>
      </c>
      <c r="X7" s="8">
        <v>51047416</v>
      </c>
      <c r="Y7" s="8">
        <v>-2005501</v>
      </c>
      <c r="Z7" s="2">
        <v>-3.93</v>
      </c>
      <c r="AA7" s="6">
        <v>194107900</v>
      </c>
    </row>
    <row r="8" spans="1:27" ht="13.5">
      <c r="A8" s="29" t="s">
        <v>35</v>
      </c>
      <c r="B8" s="28"/>
      <c r="C8" s="6">
        <v>44044005</v>
      </c>
      <c r="D8" s="6">
        <v>0</v>
      </c>
      <c r="E8" s="7">
        <v>49227180</v>
      </c>
      <c r="F8" s="8">
        <v>49227180</v>
      </c>
      <c r="G8" s="8">
        <v>15782435</v>
      </c>
      <c r="H8" s="8">
        <v>2780178</v>
      </c>
      <c r="I8" s="8">
        <v>2442466</v>
      </c>
      <c r="J8" s="8">
        <v>21005079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21005079</v>
      </c>
      <c r="X8" s="8">
        <v>21203097</v>
      </c>
      <c r="Y8" s="8">
        <v>-198018</v>
      </c>
      <c r="Z8" s="2">
        <v>-0.93</v>
      </c>
      <c r="AA8" s="6">
        <v>49227180</v>
      </c>
    </row>
    <row r="9" spans="1:27" ht="13.5">
      <c r="A9" s="29" t="s">
        <v>36</v>
      </c>
      <c r="B9" s="28"/>
      <c r="C9" s="6">
        <v>10789567</v>
      </c>
      <c r="D9" s="6">
        <v>0</v>
      </c>
      <c r="E9" s="7">
        <v>11464260</v>
      </c>
      <c r="F9" s="8">
        <v>11464260</v>
      </c>
      <c r="G9" s="8">
        <v>11433800</v>
      </c>
      <c r="H9" s="8">
        <v>-46623</v>
      </c>
      <c r="I9" s="8">
        <v>-157983</v>
      </c>
      <c r="J9" s="8">
        <v>11229194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11229194</v>
      </c>
      <c r="X9" s="8">
        <v>10928639</v>
      </c>
      <c r="Y9" s="8">
        <v>300555</v>
      </c>
      <c r="Z9" s="2">
        <v>2.75</v>
      </c>
      <c r="AA9" s="6">
        <v>11464260</v>
      </c>
    </row>
    <row r="10" spans="1:27" ht="13.5">
      <c r="A10" s="29" t="s">
        <v>37</v>
      </c>
      <c r="B10" s="28"/>
      <c r="C10" s="6">
        <v>14035212</v>
      </c>
      <c r="D10" s="6">
        <v>0</v>
      </c>
      <c r="E10" s="7">
        <v>15352400</v>
      </c>
      <c r="F10" s="30">
        <v>15352400</v>
      </c>
      <c r="G10" s="30">
        <v>15798937</v>
      </c>
      <c r="H10" s="30">
        <v>-74450</v>
      </c>
      <c r="I10" s="30">
        <v>-332692</v>
      </c>
      <c r="J10" s="30">
        <v>15391795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15391795</v>
      </c>
      <c r="X10" s="30">
        <v>15310104</v>
      </c>
      <c r="Y10" s="30">
        <v>81691</v>
      </c>
      <c r="Z10" s="31">
        <v>0.53</v>
      </c>
      <c r="AA10" s="32">
        <v>15352400</v>
      </c>
    </row>
    <row r="11" spans="1:27" ht="13.5">
      <c r="A11" s="29" t="s">
        <v>38</v>
      </c>
      <c r="B11" s="33"/>
      <c r="C11" s="6">
        <v>2011732</v>
      </c>
      <c r="D11" s="6">
        <v>0</v>
      </c>
      <c r="E11" s="7">
        <v>2434370</v>
      </c>
      <c r="F11" s="8">
        <v>2434370</v>
      </c>
      <c r="G11" s="8">
        <v>74376</v>
      </c>
      <c r="H11" s="8">
        <v>71587</v>
      </c>
      <c r="I11" s="8">
        <v>229921</v>
      </c>
      <c r="J11" s="8">
        <v>375884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375884</v>
      </c>
      <c r="X11" s="8">
        <v>960078</v>
      </c>
      <c r="Y11" s="8">
        <v>-584194</v>
      </c>
      <c r="Z11" s="2">
        <v>-60.85</v>
      </c>
      <c r="AA11" s="6">
        <v>2434370</v>
      </c>
    </row>
    <row r="12" spans="1:27" ht="13.5">
      <c r="A12" s="29" t="s">
        <v>39</v>
      </c>
      <c r="B12" s="33"/>
      <c r="C12" s="6">
        <v>4137807</v>
      </c>
      <c r="D12" s="6">
        <v>0</v>
      </c>
      <c r="E12" s="7">
        <v>5029700</v>
      </c>
      <c r="F12" s="8">
        <v>5029700</v>
      </c>
      <c r="G12" s="8">
        <v>121479</v>
      </c>
      <c r="H12" s="8">
        <v>2697928</v>
      </c>
      <c r="I12" s="8">
        <v>342464</v>
      </c>
      <c r="J12" s="8">
        <v>3161871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3161871</v>
      </c>
      <c r="X12" s="8">
        <v>966158</v>
      </c>
      <c r="Y12" s="8">
        <v>2195713</v>
      </c>
      <c r="Z12" s="2">
        <v>227.26</v>
      </c>
      <c r="AA12" s="6">
        <v>5029700</v>
      </c>
    </row>
    <row r="13" spans="1:27" ht="13.5">
      <c r="A13" s="27" t="s">
        <v>40</v>
      </c>
      <c r="B13" s="33"/>
      <c r="C13" s="6">
        <v>5944216</v>
      </c>
      <c r="D13" s="6">
        <v>0</v>
      </c>
      <c r="E13" s="7">
        <v>2346030</v>
      </c>
      <c r="F13" s="8">
        <v>2346030</v>
      </c>
      <c r="G13" s="8">
        <v>208500</v>
      </c>
      <c r="H13" s="8">
        <v>193301</v>
      </c>
      <c r="I13" s="8">
        <v>422005</v>
      </c>
      <c r="J13" s="8">
        <v>823806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823806</v>
      </c>
      <c r="X13" s="8">
        <v>339329</v>
      </c>
      <c r="Y13" s="8">
        <v>484477</v>
      </c>
      <c r="Z13" s="2">
        <v>142.78</v>
      </c>
      <c r="AA13" s="6">
        <v>2346030</v>
      </c>
    </row>
    <row r="14" spans="1:27" ht="13.5">
      <c r="A14" s="27" t="s">
        <v>41</v>
      </c>
      <c r="B14" s="33"/>
      <c r="C14" s="6">
        <v>3617396</v>
      </c>
      <c r="D14" s="6">
        <v>0</v>
      </c>
      <c r="E14" s="7">
        <v>3250000</v>
      </c>
      <c r="F14" s="8">
        <v>3250000</v>
      </c>
      <c r="G14" s="8">
        <v>287003</v>
      </c>
      <c r="H14" s="8">
        <v>342451</v>
      </c>
      <c r="I14" s="8">
        <v>291669</v>
      </c>
      <c r="J14" s="8">
        <v>921123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921123</v>
      </c>
      <c r="X14" s="8">
        <v>921363</v>
      </c>
      <c r="Y14" s="8">
        <v>-240</v>
      </c>
      <c r="Z14" s="2">
        <v>-0.03</v>
      </c>
      <c r="AA14" s="6">
        <v>3250000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45207835</v>
      </c>
      <c r="D16" s="6">
        <v>0</v>
      </c>
      <c r="E16" s="7">
        <v>15111300</v>
      </c>
      <c r="F16" s="8">
        <v>15111300</v>
      </c>
      <c r="G16" s="8">
        <v>1310124</v>
      </c>
      <c r="H16" s="8">
        <v>1408190</v>
      </c>
      <c r="I16" s="8">
        <v>1360607</v>
      </c>
      <c r="J16" s="8">
        <v>4078921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4078921</v>
      </c>
      <c r="X16" s="8">
        <v>3904100</v>
      </c>
      <c r="Y16" s="8">
        <v>174821</v>
      </c>
      <c r="Z16" s="2">
        <v>4.48</v>
      </c>
      <c r="AA16" s="6">
        <v>15111300</v>
      </c>
    </row>
    <row r="17" spans="1:27" ht="13.5">
      <c r="A17" s="27" t="s">
        <v>44</v>
      </c>
      <c r="B17" s="33"/>
      <c r="C17" s="6">
        <v>1643085</v>
      </c>
      <c r="D17" s="6">
        <v>0</v>
      </c>
      <c r="E17" s="7">
        <v>1997550</v>
      </c>
      <c r="F17" s="8">
        <v>1997550</v>
      </c>
      <c r="G17" s="8">
        <v>142480</v>
      </c>
      <c r="H17" s="8">
        <v>132097</v>
      </c>
      <c r="I17" s="8">
        <v>137662</v>
      </c>
      <c r="J17" s="8">
        <v>412239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412239</v>
      </c>
      <c r="X17" s="8">
        <v>423771</v>
      </c>
      <c r="Y17" s="8">
        <v>-11532</v>
      </c>
      <c r="Z17" s="2">
        <v>-2.72</v>
      </c>
      <c r="AA17" s="6">
        <v>1997550</v>
      </c>
    </row>
    <row r="18" spans="1:27" ht="13.5">
      <c r="A18" s="29" t="s">
        <v>45</v>
      </c>
      <c r="B18" s="28"/>
      <c r="C18" s="6">
        <v>2160828</v>
      </c>
      <c r="D18" s="6">
        <v>0</v>
      </c>
      <c r="E18" s="7">
        <v>1800000</v>
      </c>
      <c r="F18" s="8">
        <v>1800000</v>
      </c>
      <c r="G18" s="8">
        <v>218957</v>
      </c>
      <c r="H18" s="8">
        <v>185947</v>
      </c>
      <c r="I18" s="8">
        <v>211459</v>
      </c>
      <c r="J18" s="8">
        <v>616363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616363</v>
      </c>
      <c r="X18" s="8">
        <v>459414</v>
      </c>
      <c r="Y18" s="8">
        <v>156949</v>
      </c>
      <c r="Z18" s="2">
        <v>34.16</v>
      </c>
      <c r="AA18" s="6">
        <v>1800000</v>
      </c>
    </row>
    <row r="19" spans="1:27" ht="13.5">
      <c r="A19" s="27" t="s">
        <v>46</v>
      </c>
      <c r="B19" s="33"/>
      <c r="C19" s="6">
        <v>88557952</v>
      </c>
      <c r="D19" s="6">
        <v>0</v>
      </c>
      <c r="E19" s="7">
        <v>68844000</v>
      </c>
      <c r="F19" s="8">
        <v>68844000</v>
      </c>
      <c r="G19" s="8">
        <v>18316105</v>
      </c>
      <c r="H19" s="8">
        <v>5484876</v>
      </c>
      <c r="I19" s="8">
        <v>2471403</v>
      </c>
      <c r="J19" s="8">
        <v>26272384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26272384</v>
      </c>
      <c r="X19" s="8">
        <v>21992853</v>
      </c>
      <c r="Y19" s="8">
        <v>4279531</v>
      </c>
      <c r="Z19" s="2">
        <v>19.46</v>
      </c>
      <c r="AA19" s="6">
        <v>68844000</v>
      </c>
    </row>
    <row r="20" spans="1:27" ht="13.5">
      <c r="A20" s="27" t="s">
        <v>47</v>
      </c>
      <c r="B20" s="33"/>
      <c r="C20" s="6">
        <v>7750359</v>
      </c>
      <c r="D20" s="6">
        <v>0</v>
      </c>
      <c r="E20" s="7">
        <v>3291000</v>
      </c>
      <c r="F20" s="30">
        <v>3291000</v>
      </c>
      <c r="G20" s="30">
        <v>255389</v>
      </c>
      <c r="H20" s="30">
        <v>414842</v>
      </c>
      <c r="I20" s="30">
        <v>359584</v>
      </c>
      <c r="J20" s="30">
        <v>1029815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1029815</v>
      </c>
      <c r="X20" s="30">
        <v>1056479</v>
      </c>
      <c r="Y20" s="30">
        <v>-26664</v>
      </c>
      <c r="Z20" s="31">
        <v>-2.52</v>
      </c>
      <c r="AA20" s="32">
        <v>3291000</v>
      </c>
    </row>
    <row r="21" spans="1:27" ht="13.5">
      <c r="A21" s="27" t="s">
        <v>48</v>
      </c>
      <c r="B21" s="33"/>
      <c r="C21" s="6">
        <v>327260</v>
      </c>
      <c r="D21" s="6">
        <v>0</v>
      </c>
      <c r="E21" s="7">
        <v>250000</v>
      </c>
      <c r="F21" s="8">
        <v>250000</v>
      </c>
      <c r="G21" s="8">
        <v>356</v>
      </c>
      <c r="H21" s="8">
        <v>359</v>
      </c>
      <c r="I21" s="34">
        <v>362</v>
      </c>
      <c r="J21" s="8">
        <v>1077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1077</v>
      </c>
      <c r="X21" s="8">
        <v>7500</v>
      </c>
      <c r="Y21" s="8">
        <v>-6423</v>
      </c>
      <c r="Z21" s="2">
        <v>-85.64</v>
      </c>
      <c r="AA21" s="6">
        <v>250000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558914961</v>
      </c>
      <c r="D22" s="37">
        <f>SUM(D5:D21)</f>
        <v>0</v>
      </c>
      <c r="E22" s="38">
        <f t="shared" si="0"/>
        <v>536766440</v>
      </c>
      <c r="F22" s="39">
        <f t="shared" si="0"/>
        <v>536766440</v>
      </c>
      <c r="G22" s="39">
        <f t="shared" si="0"/>
        <v>245820742</v>
      </c>
      <c r="H22" s="39">
        <f t="shared" si="0"/>
        <v>25813623</v>
      </c>
      <c r="I22" s="39">
        <f t="shared" si="0"/>
        <v>22244079</v>
      </c>
      <c r="J22" s="39">
        <f t="shared" si="0"/>
        <v>293878444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293878444</v>
      </c>
      <c r="X22" s="39">
        <f t="shared" si="0"/>
        <v>289854959</v>
      </c>
      <c r="Y22" s="39">
        <f t="shared" si="0"/>
        <v>4023485</v>
      </c>
      <c r="Z22" s="40">
        <f>+IF(X22&lt;&gt;0,+(Y22/X22)*100,0)</f>
        <v>1.3881028683728678</v>
      </c>
      <c r="AA22" s="37">
        <f>SUM(AA5:AA21)</f>
        <v>536766440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154722259</v>
      </c>
      <c r="D25" s="6">
        <v>0</v>
      </c>
      <c r="E25" s="7">
        <v>173706054</v>
      </c>
      <c r="F25" s="8">
        <v>173706054</v>
      </c>
      <c r="G25" s="8">
        <v>13130370</v>
      </c>
      <c r="H25" s="8">
        <v>13174630</v>
      </c>
      <c r="I25" s="8">
        <v>13244067</v>
      </c>
      <c r="J25" s="8">
        <v>39549067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39549067</v>
      </c>
      <c r="X25" s="8">
        <v>47789962</v>
      </c>
      <c r="Y25" s="8">
        <v>-8240895</v>
      </c>
      <c r="Z25" s="2">
        <v>-17.24</v>
      </c>
      <c r="AA25" s="6">
        <v>173706054</v>
      </c>
    </row>
    <row r="26" spans="1:27" ht="13.5">
      <c r="A26" s="29" t="s">
        <v>52</v>
      </c>
      <c r="B26" s="28"/>
      <c r="C26" s="6">
        <v>6239932</v>
      </c>
      <c r="D26" s="6">
        <v>0</v>
      </c>
      <c r="E26" s="7">
        <v>6665000</v>
      </c>
      <c r="F26" s="8">
        <v>6665000</v>
      </c>
      <c r="G26" s="8">
        <v>525549</v>
      </c>
      <c r="H26" s="8">
        <v>528302</v>
      </c>
      <c r="I26" s="8">
        <v>526277</v>
      </c>
      <c r="J26" s="8">
        <v>1580128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1580128</v>
      </c>
      <c r="X26" s="8">
        <v>1574646</v>
      </c>
      <c r="Y26" s="8">
        <v>5482</v>
      </c>
      <c r="Z26" s="2">
        <v>0.35</v>
      </c>
      <c r="AA26" s="6">
        <v>6665000</v>
      </c>
    </row>
    <row r="27" spans="1:27" ht="13.5">
      <c r="A27" s="29" t="s">
        <v>53</v>
      </c>
      <c r="B27" s="28"/>
      <c r="C27" s="6">
        <v>45393671</v>
      </c>
      <c r="D27" s="6">
        <v>0</v>
      </c>
      <c r="E27" s="7">
        <v>25195514</v>
      </c>
      <c r="F27" s="8">
        <v>25195514</v>
      </c>
      <c r="G27" s="8">
        <v>2370218</v>
      </c>
      <c r="H27" s="8">
        <v>2370218</v>
      </c>
      <c r="I27" s="8">
        <v>1555925</v>
      </c>
      <c r="J27" s="8">
        <v>6296361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6296361</v>
      </c>
      <c r="X27" s="8">
        <v>6296361</v>
      </c>
      <c r="Y27" s="8">
        <v>0</v>
      </c>
      <c r="Z27" s="2">
        <v>0</v>
      </c>
      <c r="AA27" s="6">
        <v>25195514</v>
      </c>
    </row>
    <row r="28" spans="1:27" ht="13.5">
      <c r="A28" s="29" t="s">
        <v>54</v>
      </c>
      <c r="B28" s="28"/>
      <c r="C28" s="6">
        <v>22233910</v>
      </c>
      <c r="D28" s="6">
        <v>0</v>
      </c>
      <c r="E28" s="7">
        <v>28198600</v>
      </c>
      <c r="F28" s="8">
        <v>28198600</v>
      </c>
      <c r="G28" s="8">
        <v>2351026</v>
      </c>
      <c r="H28" s="8">
        <v>2350123</v>
      </c>
      <c r="I28" s="8">
        <v>2350123</v>
      </c>
      <c r="J28" s="8">
        <v>7051272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7051272</v>
      </c>
      <c r="X28" s="8">
        <v>7051272</v>
      </c>
      <c r="Y28" s="8">
        <v>0</v>
      </c>
      <c r="Z28" s="2">
        <v>0</v>
      </c>
      <c r="AA28" s="6">
        <v>28198600</v>
      </c>
    </row>
    <row r="29" spans="1:27" ht="13.5">
      <c r="A29" s="29" t="s">
        <v>55</v>
      </c>
      <c r="B29" s="28"/>
      <c r="C29" s="6">
        <v>14487940</v>
      </c>
      <c r="D29" s="6">
        <v>0</v>
      </c>
      <c r="E29" s="7">
        <v>18500000</v>
      </c>
      <c r="F29" s="8">
        <v>18500000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3947094</v>
      </c>
      <c r="Y29" s="8">
        <v>-3947094</v>
      </c>
      <c r="Z29" s="2">
        <v>-100</v>
      </c>
      <c r="AA29" s="6">
        <v>18500000</v>
      </c>
    </row>
    <row r="30" spans="1:27" ht="13.5">
      <c r="A30" s="29" t="s">
        <v>56</v>
      </c>
      <c r="B30" s="28"/>
      <c r="C30" s="6">
        <v>123964075</v>
      </c>
      <c r="D30" s="6">
        <v>0</v>
      </c>
      <c r="E30" s="7">
        <v>137236000</v>
      </c>
      <c r="F30" s="8">
        <v>137236000</v>
      </c>
      <c r="G30" s="8">
        <v>86831</v>
      </c>
      <c r="H30" s="8">
        <v>17355791</v>
      </c>
      <c r="I30" s="8">
        <v>14845305</v>
      </c>
      <c r="J30" s="8">
        <v>32287927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32287927</v>
      </c>
      <c r="X30" s="8">
        <v>34857944</v>
      </c>
      <c r="Y30" s="8">
        <v>-2570017</v>
      </c>
      <c r="Z30" s="2">
        <v>-7.37</v>
      </c>
      <c r="AA30" s="6">
        <v>137236000</v>
      </c>
    </row>
    <row r="31" spans="1:27" ht="13.5">
      <c r="A31" s="29" t="s">
        <v>57</v>
      </c>
      <c r="B31" s="28"/>
      <c r="C31" s="6">
        <v>20056527</v>
      </c>
      <c r="D31" s="6">
        <v>0</v>
      </c>
      <c r="E31" s="7">
        <v>16842650</v>
      </c>
      <c r="F31" s="8">
        <v>16842650</v>
      </c>
      <c r="G31" s="8">
        <v>360324</v>
      </c>
      <c r="H31" s="8">
        <v>1460202</v>
      </c>
      <c r="I31" s="8">
        <v>318433</v>
      </c>
      <c r="J31" s="8">
        <v>2138959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2138959</v>
      </c>
      <c r="X31" s="8">
        <v>2598247</v>
      </c>
      <c r="Y31" s="8">
        <v>-459288</v>
      </c>
      <c r="Z31" s="2">
        <v>-17.68</v>
      </c>
      <c r="AA31" s="6">
        <v>16842650</v>
      </c>
    </row>
    <row r="32" spans="1:27" ht="13.5">
      <c r="A32" s="29" t="s">
        <v>58</v>
      </c>
      <c r="B32" s="28"/>
      <c r="C32" s="6">
        <v>18694210</v>
      </c>
      <c r="D32" s="6">
        <v>0</v>
      </c>
      <c r="E32" s="7">
        <v>22940730</v>
      </c>
      <c r="F32" s="8">
        <v>22940730</v>
      </c>
      <c r="G32" s="8">
        <v>328984</v>
      </c>
      <c r="H32" s="8">
        <v>624342</v>
      </c>
      <c r="I32" s="8">
        <v>1627131</v>
      </c>
      <c r="J32" s="8">
        <v>2580457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2580457</v>
      </c>
      <c r="X32" s="8">
        <v>4460124</v>
      </c>
      <c r="Y32" s="8">
        <v>-1879667</v>
      </c>
      <c r="Z32" s="2">
        <v>-42.14</v>
      </c>
      <c r="AA32" s="6">
        <v>22940730</v>
      </c>
    </row>
    <row r="33" spans="1:27" ht="13.5">
      <c r="A33" s="29" t="s">
        <v>59</v>
      </c>
      <c r="B33" s="28"/>
      <c r="C33" s="6">
        <v>5000692</v>
      </c>
      <c r="D33" s="6">
        <v>0</v>
      </c>
      <c r="E33" s="7">
        <v>5514000</v>
      </c>
      <c r="F33" s="8">
        <v>5514000</v>
      </c>
      <c r="G33" s="8">
        <v>665282</v>
      </c>
      <c r="H33" s="8">
        <v>448373</v>
      </c>
      <c r="I33" s="8">
        <v>374745</v>
      </c>
      <c r="J33" s="8">
        <v>1488400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1488400</v>
      </c>
      <c r="X33" s="8">
        <v>1930627</v>
      </c>
      <c r="Y33" s="8">
        <v>-442227</v>
      </c>
      <c r="Z33" s="2">
        <v>-22.91</v>
      </c>
      <c r="AA33" s="6">
        <v>5514000</v>
      </c>
    </row>
    <row r="34" spans="1:27" ht="13.5">
      <c r="A34" s="29" t="s">
        <v>60</v>
      </c>
      <c r="B34" s="28"/>
      <c r="C34" s="6">
        <v>152458003</v>
      </c>
      <c r="D34" s="6">
        <v>0</v>
      </c>
      <c r="E34" s="7">
        <v>105949086</v>
      </c>
      <c r="F34" s="8">
        <v>105949086</v>
      </c>
      <c r="G34" s="8">
        <v>7041547</v>
      </c>
      <c r="H34" s="8">
        <v>10482634</v>
      </c>
      <c r="I34" s="8">
        <v>17999321</v>
      </c>
      <c r="J34" s="8">
        <v>35523502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35523502</v>
      </c>
      <c r="X34" s="8">
        <v>23145118</v>
      </c>
      <c r="Y34" s="8">
        <v>12378384</v>
      </c>
      <c r="Z34" s="2">
        <v>53.48</v>
      </c>
      <c r="AA34" s="6">
        <v>105949086</v>
      </c>
    </row>
    <row r="35" spans="1:27" ht="13.5">
      <c r="A35" s="27" t="s">
        <v>61</v>
      </c>
      <c r="B35" s="33"/>
      <c r="C35" s="6">
        <v>561843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563813062</v>
      </c>
      <c r="D36" s="37">
        <f>SUM(D25:D35)</f>
        <v>0</v>
      </c>
      <c r="E36" s="38">
        <f t="shared" si="1"/>
        <v>540747634</v>
      </c>
      <c r="F36" s="39">
        <f t="shared" si="1"/>
        <v>540747634</v>
      </c>
      <c r="G36" s="39">
        <f t="shared" si="1"/>
        <v>26860131</v>
      </c>
      <c r="H36" s="39">
        <f t="shared" si="1"/>
        <v>48794615</v>
      </c>
      <c r="I36" s="39">
        <f t="shared" si="1"/>
        <v>52841327</v>
      </c>
      <c r="J36" s="39">
        <f t="shared" si="1"/>
        <v>128496073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128496073</v>
      </c>
      <c r="X36" s="39">
        <f t="shared" si="1"/>
        <v>133651395</v>
      </c>
      <c r="Y36" s="39">
        <f t="shared" si="1"/>
        <v>-5155322</v>
      </c>
      <c r="Z36" s="40">
        <f>+IF(X36&lt;&gt;0,+(Y36/X36)*100,0)</f>
        <v>-3.8572900791645313</v>
      </c>
      <c r="AA36" s="37">
        <f>SUM(AA25:AA35)</f>
        <v>540747634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-4898101</v>
      </c>
      <c r="D38" s="50">
        <f>+D22-D36</f>
        <v>0</v>
      </c>
      <c r="E38" s="51">
        <f t="shared" si="2"/>
        <v>-3981194</v>
      </c>
      <c r="F38" s="52">
        <f t="shared" si="2"/>
        <v>-3981194</v>
      </c>
      <c r="G38" s="52">
        <f t="shared" si="2"/>
        <v>218960611</v>
      </c>
      <c r="H38" s="52">
        <f t="shared" si="2"/>
        <v>-22980992</v>
      </c>
      <c r="I38" s="52">
        <f t="shared" si="2"/>
        <v>-30597248</v>
      </c>
      <c r="J38" s="52">
        <f t="shared" si="2"/>
        <v>165382371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165382371</v>
      </c>
      <c r="X38" s="52">
        <f>IF(F22=F36,0,X22-X36)</f>
        <v>156203564</v>
      </c>
      <c r="Y38" s="52">
        <f t="shared" si="2"/>
        <v>9178807</v>
      </c>
      <c r="Z38" s="53">
        <f>+IF(X38&lt;&gt;0,+(Y38/X38)*100,0)</f>
        <v>5.876182825124272</v>
      </c>
      <c r="AA38" s="50">
        <f>+AA22-AA36</f>
        <v>-3981194</v>
      </c>
    </row>
    <row r="39" spans="1:27" ht="13.5">
      <c r="A39" s="27" t="s">
        <v>64</v>
      </c>
      <c r="B39" s="33"/>
      <c r="C39" s="6">
        <v>39272470</v>
      </c>
      <c r="D39" s="6">
        <v>0</v>
      </c>
      <c r="E39" s="7">
        <v>39484000</v>
      </c>
      <c r="F39" s="8">
        <v>39484000</v>
      </c>
      <c r="G39" s="8">
        <v>2251332</v>
      </c>
      <c r="H39" s="8">
        <v>2671625</v>
      </c>
      <c r="I39" s="8">
        <v>5649965</v>
      </c>
      <c r="J39" s="8">
        <v>10572922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10572922</v>
      </c>
      <c r="X39" s="8">
        <v>7995861</v>
      </c>
      <c r="Y39" s="8">
        <v>2577061</v>
      </c>
      <c r="Z39" s="2">
        <v>32.23</v>
      </c>
      <c r="AA39" s="6">
        <v>39484000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-4589070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29785299</v>
      </c>
      <c r="D42" s="59">
        <f>SUM(D38:D41)</f>
        <v>0</v>
      </c>
      <c r="E42" s="60">
        <f t="shared" si="3"/>
        <v>35502806</v>
      </c>
      <c r="F42" s="61">
        <f t="shared" si="3"/>
        <v>35502806</v>
      </c>
      <c r="G42" s="61">
        <f t="shared" si="3"/>
        <v>221211943</v>
      </c>
      <c r="H42" s="61">
        <f t="shared" si="3"/>
        <v>-20309367</v>
      </c>
      <c r="I42" s="61">
        <f t="shared" si="3"/>
        <v>-24947283</v>
      </c>
      <c r="J42" s="61">
        <f t="shared" si="3"/>
        <v>175955293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175955293</v>
      </c>
      <c r="X42" s="61">
        <f t="shared" si="3"/>
        <v>164199425</v>
      </c>
      <c r="Y42" s="61">
        <f t="shared" si="3"/>
        <v>11755868</v>
      </c>
      <c r="Z42" s="62">
        <f>+IF(X42&lt;&gt;0,+(Y42/X42)*100,0)</f>
        <v>7.15950619193703</v>
      </c>
      <c r="AA42" s="59">
        <f>SUM(AA38:AA41)</f>
        <v>35502806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29785299</v>
      </c>
      <c r="D44" s="67">
        <f>+D42-D43</f>
        <v>0</v>
      </c>
      <c r="E44" s="68">
        <f t="shared" si="4"/>
        <v>35502806</v>
      </c>
      <c r="F44" s="69">
        <f t="shared" si="4"/>
        <v>35502806</v>
      </c>
      <c r="G44" s="69">
        <f t="shared" si="4"/>
        <v>221211943</v>
      </c>
      <c r="H44" s="69">
        <f t="shared" si="4"/>
        <v>-20309367</v>
      </c>
      <c r="I44" s="69">
        <f t="shared" si="4"/>
        <v>-24947283</v>
      </c>
      <c r="J44" s="69">
        <f t="shared" si="4"/>
        <v>175955293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175955293</v>
      </c>
      <c r="X44" s="69">
        <f t="shared" si="4"/>
        <v>164199425</v>
      </c>
      <c r="Y44" s="69">
        <f t="shared" si="4"/>
        <v>11755868</v>
      </c>
      <c r="Z44" s="70">
        <f>+IF(X44&lt;&gt;0,+(Y44/X44)*100,0)</f>
        <v>7.15950619193703</v>
      </c>
      <c r="AA44" s="67">
        <f>+AA42-AA43</f>
        <v>35502806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29785299</v>
      </c>
      <c r="D46" s="59">
        <f>SUM(D44:D45)</f>
        <v>0</v>
      </c>
      <c r="E46" s="60">
        <f t="shared" si="5"/>
        <v>35502806</v>
      </c>
      <c r="F46" s="61">
        <f t="shared" si="5"/>
        <v>35502806</v>
      </c>
      <c r="G46" s="61">
        <f t="shared" si="5"/>
        <v>221211943</v>
      </c>
      <c r="H46" s="61">
        <f t="shared" si="5"/>
        <v>-20309367</v>
      </c>
      <c r="I46" s="61">
        <f t="shared" si="5"/>
        <v>-24947283</v>
      </c>
      <c r="J46" s="61">
        <f t="shared" si="5"/>
        <v>175955293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175955293</v>
      </c>
      <c r="X46" s="61">
        <f t="shared" si="5"/>
        <v>164199425</v>
      </c>
      <c r="Y46" s="61">
        <f t="shared" si="5"/>
        <v>11755868</v>
      </c>
      <c r="Z46" s="62">
        <f>+IF(X46&lt;&gt;0,+(Y46/X46)*100,0)</f>
        <v>7.15950619193703</v>
      </c>
      <c r="AA46" s="59">
        <f>SUM(AA44:AA45)</f>
        <v>35502806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29785299</v>
      </c>
      <c r="D48" s="75">
        <f>SUM(D46:D47)</f>
        <v>0</v>
      </c>
      <c r="E48" s="76">
        <f t="shared" si="6"/>
        <v>35502806</v>
      </c>
      <c r="F48" s="77">
        <f t="shared" si="6"/>
        <v>35502806</v>
      </c>
      <c r="G48" s="77">
        <f t="shared" si="6"/>
        <v>221211943</v>
      </c>
      <c r="H48" s="78">
        <f t="shared" si="6"/>
        <v>-20309367</v>
      </c>
      <c r="I48" s="78">
        <f t="shared" si="6"/>
        <v>-24947283</v>
      </c>
      <c r="J48" s="78">
        <f t="shared" si="6"/>
        <v>175955293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175955293</v>
      </c>
      <c r="X48" s="78">
        <f t="shared" si="6"/>
        <v>164199425</v>
      </c>
      <c r="Y48" s="78">
        <f t="shared" si="6"/>
        <v>11755868</v>
      </c>
      <c r="Z48" s="79">
        <f>+IF(X48&lt;&gt;0,+(Y48/X48)*100,0)</f>
        <v>7.15950619193703</v>
      </c>
      <c r="AA48" s="80">
        <f>SUM(AA46:AA47)</f>
        <v>35502806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852958</v>
      </c>
      <c r="D12" s="6">
        <v>0</v>
      </c>
      <c r="E12" s="7">
        <v>2356867</v>
      </c>
      <c r="F12" s="8">
        <v>2356867</v>
      </c>
      <c r="G12" s="8">
        <v>361348</v>
      </c>
      <c r="H12" s="8">
        <v>-178092</v>
      </c>
      <c r="I12" s="8">
        <v>210015</v>
      </c>
      <c r="J12" s="8">
        <v>393271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393271</v>
      </c>
      <c r="X12" s="8">
        <v>589218</v>
      </c>
      <c r="Y12" s="8">
        <v>-195947</v>
      </c>
      <c r="Z12" s="2">
        <v>-33.26</v>
      </c>
      <c r="AA12" s="6">
        <v>2356867</v>
      </c>
    </row>
    <row r="13" spans="1:27" ht="13.5">
      <c r="A13" s="27" t="s">
        <v>40</v>
      </c>
      <c r="B13" s="33"/>
      <c r="C13" s="6">
        <v>4683695</v>
      </c>
      <c r="D13" s="6">
        <v>0</v>
      </c>
      <c r="E13" s="7">
        <v>4500000</v>
      </c>
      <c r="F13" s="8">
        <v>4500000</v>
      </c>
      <c r="G13" s="8">
        <v>588963</v>
      </c>
      <c r="H13" s="8">
        <v>340546</v>
      </c>
      <c r="I13" s="8">
        <v>422917</v>
      </c>
      <c r="J13" s="8">
        <v>1352426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1352426</v>
      </c>
      <c r="X13" s="8">
        <v>1125000</v>
      </c>
      <c r="Y13" s="8">
        <v>227426</v>
      </c>
      <c r="Z13" s="2">
        <v>20.22</v>
      </c>
      <c r="AA13" s="6">
        <v>4500000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73203</v>
      </c>
      <c r="H14" s="8">
        <v>74931</v>
      </c>
      <c r="I14" s="8">
        <v>96711</v>
      </c>
      <c r="J14" s="8">
        <v>244845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244845</v>
      </c>
      <c r="X14" s="8">
        <v>0</v>
      </c>
      <c r="Y14" s="8">
        <v>244845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12670924</v>
      </c>
      <c r="F18" s="8">
        <v>12670924</v>
      </c>
      <c r="G18" s="8">
        <v>1009800</v>
      </c>
      <c r="H18" s="8">
        <v>1009800</v>
      </c>
      <c r="I18" s="8">
        <v>1009800</v>
      </c>
      <c r="J18" s="8">
        <v>3029400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3029400</v>
      </c>
      <c r="X18" s="8">
        <v>3167730</v>
      </c>
      <c r="Y18" s="8">
        <v>-138330</v>
      </c>
      <c r="Z18" s="2">
        <v>-4.37</v>
      </c>
      <c r="AA18" s="6">
        <v>12670924</v>
      </c>
    </row>
    <row r="19" spans="1:27" ht="13.5">
      <c r="A19" s="27" t="s">
        <v>46</v>
      </c>
      <c r="B19" s="33"/>
      <c r="C19" s="6">
        <v>145732716</v>
      </c>
      <c r="D19" s="6">
        <v>0</v>
      </c>
      <c r="E19" s="7">
        <v>170060000</v>
      </c>
      <c r="F19" s="8">
        <v>170060000</v>
      </c>
      <c r="G19" s="8">
        <v>54330000</v>
      </c>
      <c r="H19" s="8">
        <v>1413200</v>
      </c>
      <c r="I19" s="8">
        <v>0</v>
      </c>
      <c r="J19" s="8">
        <v>55743200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55743200</v>
      </c>
      <c r="X19" s="8">
        <v>80662000</v>
      </c>
      <c r="Y19" s="8">
        <v>-24918800</v>
      </c>
      <c r="Z19" s="2">
        <v>-30.89</v>
      </c>
      <c r="AA19" s="6">
        <v>170060000</v>
      </c>
    </row>
    <row r="20" spans="1:27" ht="13.5">
      <c r="A20" s="27" t="s">
        <v>47</v>
      </c>
      <c r="B20" s="33"/>
      <c r="C20" s="6">
        <v>160427486</v>
      </c>
      <c r="D20" s="6">
        <v>0</v>
      </c>
      <c r="E20" s="7">
        <v>119229091</v>
      </c>
      <c r="F20" s="30">
        <v>127210942</v>
      </c>
      <c r="G20" s="30">
        <v>1818801</v>
      </c>
      <c r="H20" s="30">
        <v>209151</v>
      </c>
      <c r="I20" s="30">
        <v>1388633</v>
      </c>
      <c r="J20" s="30">
        <v>3416585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3416585</v>
      </c>
      <c r="X20" s="30">
        <v>3162072</v>
      </c>
      <c r="Y20" s="30">
        <v>254513</v>
      </c>
      <c r="Z20" s="31">
        <v>8.05</v>
      </c>
      <c r="AA20" s="32">
        <v>127210942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311696855</v>
      </c>
      <c r="D22" s="37">
        <f>SUM(D5:D21)</f>
        <v>0</v>
      </c>
      <c r="E22" s="38">
        <f t="shared" si="0"/>
        <v>308816882</v>
      </c>
      <c r="F22" s="39">
        <f t="shared" si="0"/>
        <v>316798733</v>
      </c>
      <c r="G22" s="39">
        <f t="shared" si="0"/>
        <v>58182115</v>
      </c>
      <c r="H22" s="39">
        <f t="shared" si="0"/>
        <v>2869536</v>
      </c>
      <c r="I22" s="39">
        <f t="shared" si="0"/>
        <v>3128076</v>
      </c>
      <c r="J22" s="39">
        <f t="shared" si="0"/>
        <v>64179727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64179727</v>
      </c>
      <c r="X22" s="39">
        <f t="shared" si="0"/>
        <v>88706020</v>
      </c>
      <c r="Y22" s="39">
        <f t="shared" si="0"/>
        <v>-24526293</v>
      </c>
      <c r="Z22" s="40">
        <f>+IF(X22&lt;&gt;0,+(Y22/X22)*100,0)</f>
        <v>-27.648961141532446</v>
      </c>
      <c r="AA22" s="37">
        <f>SUM(AA5:AA21)</f>
        <v>316798733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145576800</v>
      </c>
      <c r="D25" s="6">
        <v>0</v>
      </c>
      <c r="E25" s="7">
        <v>155035309</v>
      </c>
      <c r="F25" s="8">
        <v>155035000</v>
      </c>
      <c r="G25" s="8">
        <v>7082325</v>
      </c>
      <c r="H25" s="8">
        <v>7109502</v>
      </c>
      <c r="I25" s="8">
        <v>7187191</v>
      </c>
      <c r="J25" s="8">
        <v>21379018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21379018</v>
      </c>
      <c r="X25" s="8">
        <v>23895702</v>
      </c>
      <c r="Y25" s="8">
        <v>-2516684</v>
      </c>
      <c r="Z25" s="2">
        <v>-10.53</v>
      </c>
      <c r="AA25" s="6">
        <v>155035000</v>
      </c>
    </row>
    <row r="26" spans="1:27" ht="13.5">
      <c r="A26" s="29" t="s">
        <v>52</v>
      </c>
      <c r="B26" s="28"/>
      <c r="C26" s="6">
        <v>7027895</v>
      </c>
      <c r="D26" s="6">
        <v>0</v>
      </c>
      <c r="E26" s="7">
        <v>7705275</v>
      </c>
      <c r="F26" s="8">
        <v>7705277</v>
      </c>
      <c r="G26" s="8">
        <v>598417</v>
      </c>
      <c r="H26" s="8">
        <v>588828</v>
      </c>
      <c r="I26" s="8">
        <v>598508</v>
      </c>
      <c r="J26" s="8">
        <v>1785753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1785753</v>
      </c>
      <c r="X26" s="8">
        <v>1926318</v>
      </c>
      <c r="Y26" s="8">
        <v>-140565</v>
      </c>
      <c r="Z26" s="2">
        <v>-7.3</v>
      </c>
      <c r="AA26" s="6">
        <v>7705277</v>
      </c>
    </row>
    <row r="27" spans="1:27" ht="13.5">
      <c r="A27" s="29" t="s">
        <v>53</v>
      </c>
      <c r="B27" s="28"/>
      <c r="C27" s="6">
        <v>2585523</v>
      </c>
      <c r="D27" s="6">
        <v>0</v>
      </c>
      <c r="E27" s="7">
        <v>800000</v>
      </c>
      <c r="F27" s="8">
        <v>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800000</v>
      </c>
    </row>
    <row r="28" spans="1:27" ht="13.5">
      <c r="A28" s="29" t="s">
        <v>54</v>
      </c>
      <c r="B28" s="28"/>
      <c r="C28" s="6">
        <v>4878077</v>
      </c>
      <c r="D28" s="6">
        <v>0</v>
      </c>
      <c r="E28" s="7">
        <v>8322033</v>
      </c>
      <c r="F28" s="8">
        <v>8322031</v>
      </c>
      <c r="G28" s="8">
        <v>0</v>
      </c>
      <c r="H28" s="8">
        <v>0</v>
      </c>
      <c r="I28" s="8">
        <v>690862</v>
      </c>
      <c r="J28" s="8">
        <v>690862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690862</v>
      </c>
      <c r="X28" s="8">
        <v>2080509</v>
      </c>
      <c r="Y28" s="8">
        <v>-1389647</v>
      </c>
      <c r="Z28" s="2">
        <v>-66.79</v>
      </c>
      <c r="AA28" s="6">
        <v>8322031</v>
      </c>
    </row>
    <row r="29" spans="1:27" ht="13.5">
      <c r="A29" s="29" t="s">
        <v>55</v>
      </c>
      <c r="B29" s="28"/>
      <c r="C29" s="6">
        <v>725238</v>
      </c>
      <c r="D29" s="6">
        <v>0</v>
      </c>
      <c r="E29" s="7">
        <v>530000</v>
      </c>
      <c r="F29" s="8">
        <v>530000</v>
      </c>
      <c r="G29" s="8">
        <v>0</v>
      </c>
      <c r="H29" s="8">
        <v>0</v>
      </c>
      <c r="I29" s="8">
        <v>80340</v>
      </c>
      <c r="J29" s="8">
        <v>80340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80340</v>
      </c>
      <c r="X29" s="8">
        <v>132501</v>
      </c>
      <c r="Y29" s="8">
        <v>-52161</v>
      </c>
      <c r="Z29" s="2">
        <v>-39.37</v>
      </c>
      <c r="AA29" s="6">
        <v>530000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8323566</v>
      </c>
      <c r="D32" s="6">
        <v>0</v>
      </c>
      <c r="E32" s="7">
        <v>9825303</v>
      </c>
      <c r="F32" s="8">
        <v>9975302</v>
      </c>
      <c r="G32" s="8">
        <v>461827</v>
      </c>
      <c r="H32" s="8">
        <v>860707</v>
      </c>
      <c r="I32" s="8">
        <v>1073420</v>
      </c>
      <c r="J32" s="8">
        <v>2395954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2395954</v>
      </c>
      <c r="X32" s="8">
        <v>2456325</v>
      </c>
      <c r="Y32" s="8">
        <v>-60371</v>
      </c>
      <c r="Z32" s="2">
        <v>-2.46</v>
      </c>
      <c r="AA32" s="6">
        <v>9975302</v>
      </c>
    </row>
    <row r="33" spans="1:27" ht="13.5">
      <c r="A33" s="29" t="s">
        <v>59</v>
      </c>
      <c r="B33" s="28"/>
      <c r="C33" s="6">
        <v>15268862</v>
      </c>
      <c r="D33" s="6">
        <v>0</v>
      </c>
      <c r="E33" s="7">
        <v>4084000</v>
      </c>
      <c r="F33" s="8">
        <v>36601559</v>
      </c>
      <c r="G33" s="8">
        <v>125928</v>
      </c>
      <c r="H33" s="8">
        <v>304747</v>
      </c>
      <c r="I33" s="8">
        <v>103687</v>
      </c>
      <c r="J33" s="8">
        <v>534362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534362</v>
      </c>
      <c r="X33" s="8">
        <v>1020999</v>
      </c>
      <c r="Y33" s="8">
        <v>-486637</v>
      </c>
      <c r="Z33" s="2">
        <v>-47.66</v>
      </c>
      <c r="AA33" s="6">
        <v>36601559</v>
      </c>
    </row>
    <row r="34" spans="1:27" ht="13.5">
      <c r="A34" s="29" t="s">
        <v>60</v>
      </c>
      <c r="B34" s="28"/>
      <c r="C34" s="6">
        <v>100127046</v>
      </c>
      <c r="D34" s="6">
        <v>0</v>
      </c>
      <c r="E34" s="7">
        <v>120011117</v>
      </c>
      <c r="F34" s="8">
        <v>95325362</v>
      </c>
      <c r="G34" s="8">
        <v>384510</v>
      </c>
      <c r="H34" s="8">
        <v>1133648</v>
      </c>
      <c r="I34" s="8">
        <v>2169384</v>
      </c>
      <c r="J34" s="8">
        <v>3687542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3687542</v>
      </c>
      <c r="X34" s="8">
        <v>16243477</v>
      </c>
      <c r="Y34" s="8">
        <v>-12555935</v>
      </c>
      <c r="Z34" s="2">
        <v>-77.3</v>
      </c>
      <c r="AA34" s="6">
        <v>95325362</v>
      </c>
    </row>
    <row r="35" spans="1:27" ht="13.5">
      <c r="A35" s="27" t="s">
        <v>61</v>
      </c>
      <c r="B35" s="33"/>
      <c r="C35" s="6">
        <v>32103422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316616429</v>
      </c>
      <c r="D36" s="37">
        <f>SUM(D25:D35)</f>
        <v>0</v>
      </c>
      <c r="E36" s="38">
        <f t="shared" si="1"/>
        <v>306313037</v>
      </c>
      <c r="F36" s="39">
        <f t="shared" si="1"/>
        <v>314294531</v>
      </c>
      <c r="G36" s="39">
        <f t="shared" si="1"/>
        <v>8653007</v>
      </c>
      <c r="H36" s="39">
        <f t="shared" si="1"/>
        <v>9997432</v>
      </c>
      <c r="I36" s="39">
        <f t="shared" si="1"/>
        <v>11903392</v>
      </c>
      <c r="J36" s="39">
        <f t="shared" si="1"/>
        <v>30553831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30553831</v>
      </c>
      <c r="X36" s="39">
        <f t="shared" si="1"/>
        <v>47755831</v>
      </c>
      <c r="Y36" s="39">
        <f t="shared" si="1"/>
        <v>-17202000</v>
      </c>
      <c r="Z36" s="40">
        <f>+IF(X36&lt;&gt;0,+(Y36/X36)*100,0)</f>
        <v>-36.02073221173766</v>
      </c>
      <c r="AA36" s="37">
        <f>SUM(AA25:AA35)</f>
        <v>314294531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-4919574</v>
      </c>
      <c r="D38" s="50">
        <f>+D22-D36</f>
        <v>0</v>
      </c>
      <c r="E38" s="51">
        <f t="shared" si="2"/>
        <v>2503845</v>
      </c>
      <c r="F38" s="52">
        <f t="shared" si="2"/>
        <v>2504202</v>
      </c>
      <c r="G38" s="52">
        <f t="shared" si="2"/>
        <v>49529108</v>
      </c>
      <c r="H38" s="52">
        <f t="shared" si="2"/>
        <v>-7127896</v>
      </c>
      <c r="I38" s="52">
        <f t="shared" si="2"/>
        <v>-8775316</v>
      </c>
      <c r="J38" s="52">
        <f t="shared" si="2"/>
        <v>33625896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33625896</v>
      </c>
      <c r="X38" s="52">
        <f>IF(F22=F36,0,X22-X36)</f>
        <v>40950189</v>
      </c>
      <c r="Y38" s="52">
        <f t="shared" si="2"/>
        <v>-7324293</v>
      </c>
      <c r="Z38" s="53">
        <f>+IF(X38&lt;&gt;0,+(Y38/X38)*100,0)</f>
        <v>-17.88585884182366</v>
      </c>
      <c r="AA38" s="50">
        <f>+AA22-AA36</f>
        <v>2504202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-4919574</v>
      </c>
      <c r="D42" s="59">
        <f>SUM(D38:D41)</f>
        <v>0</v>
      </c>
      <c r="E42" s="60">
        <f t="shared" si="3"/>
        <v>2503845</v>
      </c>
      <c r="F42" s="61">
        <f t="shared" si="3"/>
        <v>2504202</v>
      </c>
      <c r="G42" s="61">
        <f t="shared" si="3"/>
        <v>49529108</v>
      </c>
      <c r="H42" s="61">
        <f t="shared" si="3"/>
        <v>-7127896</v>
      </c>
      <c r="I42" s="61">
        <f t="shared" si="3"/>
        <v>-8775316</v>
      </c>
      <c r="J42" s="61">
        <f t="shared" si="3"/>
        <v>33625896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33625896</v>
      </c>
      <c r="X42" s="61">
        <f t="shared" si="3"/>
        <v>40950189</v>
      </c>
      <c r="Y42" s="61">
        <f t="shared" si="3"/>
        <v>-7324293</v>
      </c>
      <c r="Z42" s="62">
        <f>+IF(X42&lt;&gt;0,+(Y42/X42)*100,0)</f>
        <v>-17.88585884182366</v>
      </c>
      <c r="AA42" s="59">
        <f>SUM(AA38:AA41)</f>
        <v>2504202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-4919574</v>
      </c>
      <c r="D44" s="67">
        <f>+D42-D43</f>
        <v>0</v>
      </c>
      <c r="E44" s="68">
        <f t="shared" si="4"/>
        <v>2503845</v>
      </c>
      <c r="F44" s="69">
        <f t="shared" si="4"/>
        <v>2504202</v>
      </c>
      <c r="G44" s="69">
        <f t="shared" si="4"/>
        <v>49529108</v>
      </c>
      <c r="H44" s="69">
        <f t="shared" si="4"/>
        <v>-7127896</v>
      </c>
      <c r="I44" s="69">
        <f t="shared" si="4"/>
        <v>-8775316</v>
      </c>
      <c r="J44" s="69">
        <f t="shared" si="4"/>
        <v>33625896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33625896</v>
      </c>
      <c r="X44" s="69">
        <f t="shared" si="4"/>
        <v>40950189</v>
      </c>
      <c r="Y44" s="69">
        <f t="shared" si="4"/>
        <v>-7324293</v>
      </c>
      <c r="Z44" s="70">
        <f>+IF(X44&lt;&gt;0,+(Y44/X44)*100,0)</f>
        <v>-17.88585884182366</v>
      </c>
      <c r="AA44" s="67">
        <f>+AA42-AA43</f>
        <v>2504202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-4919574</v>
      </c>
      <c r="D46" s="59">
        <f>SUM(D44:D45)</f>
        <v>0</v>
      </c>
      <c r="E46" s="60">
        <f t="shared" si="5"/>
        <v>2503845</v>
      </c>
      <c r="F46" s="61">
        <f t="shared" si="5"/>
        <v>2504202</v>
      </c>
      <c r="G46" s="61">
        <f t="shared" si="5"/>
        <v>49529108</v>
      </c>
      <c r="H46" s="61">
        <f t="shared" si="5"/>
        <v>-7127896</v>
      </c>
      <c r="I46" s="61">
        <f t="shared" si="5"/>
        <v>-8775316</v>
      </c>
      <c r="J46" s="61">
        <f t="shared" si="5"/>
        <v>33625896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33625896</v>
      </c>
      <c r="X46" s="61">
        <f t="shared" si="5"/>
        <v>40950189</v>
      </c>
      <c r="Y46" s="61">
        <f t="shared" si="5"/>
        <v>-7324293</v>
      </c>
      <c r="Z46" s="62">
        <f>+IF(X46&lt;&gt;0,+(Y46/X46)*100,0)</f>
        <v>-17.88585884182366</v>
      </c>
      <c r="AA46" s="59">
        <f>SUM(AA44:AA45)</f>
        <v>2504202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-4919574</v>
      </c>
      <c r="D48" s="75">
        <f>SUM(D46:D47)</f>
        <v>0</v>
      </c>
      <c r="E48" s="76">
        <f t="shared" si="6"/>
        <v>2503845</v>
      </c>
      <c r="F48" s="77">
        <f t="shared" si="6"/>
        <v>2504202</v>
      </c>
      <c r="G48" s="77">
        <f t="shared" si="6"/>
        <v>49529108</v>
      </c>
      <c r="H48" s="78">
        <f t="shared" si="6"/>
        <v>-7127896</v>
      </c>
      <c r="I48" s="78">
        <f t="shared" si="6"/>
        <v>-8775316</v>
      </c>
      <c r="J48" s="78">
        <f t="shared" si="6"/>
        <v>33625896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33625896</v>
      </c>
      <c r="X48" s="78">
        <f t="shared" si="6"/>
        <v>40950189</v>
      </c>
      <c r="Y48" s="78">
        <f t="shared" si="6"/>
        <v>-7324293</v>
      </c>
      <c r="Z48" s="79">
        <f>+IF(X48&lt;&gt;0,+(Y48/X48)*100,0)</f>
        <v>-17.88585884182366</v>
      </c>
      <c r="AA48" s="80">
        <f>SUM(AA46:AA47)</f>
        <v>2504202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2874500</v>
      </c>
      <c r="F5" s="8">
        <v>2874500</v>
      </c>
      <c r="G5" s="8">
        <v>2913098</v>
      </c>
      <c r="H5" s="8">
        <v>10552</v>
      </c>
      <c r="I5" s="8">
        <v>-49712</v>
      </c>
      <c r="J5" s="8">
        <v>2873938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2873938</v>
      </c>
      <c r="X5" s="8">
        <v>2702030</v>
      </c>
      <c r="Y5" s="8">
        <v>171908</v>
      </c>
      <c r="Z5" s="2">
        <v>6.36</v>
      </c>
      <c r="AA5" s="6">
        <v>2874500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63400</v>
      </c>
      <c r="F6" s="8">
        <v>63400</v>
      </c>
      <c r="G6" s="8">
        <v>18350</v>
      </c>
      <c r="H6" s="8">
        <v>17794</v>
      </c>
      <c r="I6" s="8">
        <v>17226</v>
      </c>
      <c r="J6" s="8">
        <v>53370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53370</v>
      </c>
      <c r="X6" s="8">
        <v>15849</v>
      </c>
      <c r="Y6" s="8">
        <v>37521</v>
      </c>
      <c r="Z6" s="2">
        <v>236.74</v>
      </c>
      <c r="AA6" s="6">
        <v>63400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10346300</v>
      </c>
      <c r="F7" s="8">
        <v>10346300</v>
      </c>
      <c r="G7" s="8">
        <v>891192</v>
      </c>
      <c r="H7" s="8">
        <v>870731</v>
      </c>
      <c r="I7" s="8">
        <v>773598</v>
      </c>
      <c r="J7" s="8">
        <v>2535521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2535521</v>
      </c>
      <c r="X7" s="8">
        <v>2616102</v>
      </c>
      <c r="Y7" s="8">
        <v>-80581</v>
      </c>
      <c r="Z7" s="2">
        <v>-3.08</v>
      </c>
      <c r="AA7" s="6">
        <v>10346300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2059400</v>
      </c>
      <c r="F8" s="8">
        <v>2059400</v>
      </c>
      <c r="G8" s="8">
        <v>231115</v>
      </c>
      <c r="H8" s="8">
        <v>174858</v>
      </c>
      <c r="I8" s="8">
        <v>180061</v>
      </c>
      <c r="J8" s="8">
        <v>586034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586034</v>
      </c>
      <c r="X8" s="8">
        <v>545894</v>
      </c>
      <c r="Y8" s="8">
        <v>40140</v>
      </c>
      <c r="Z8" s="2">
        <v>7.35</v>
      </c>
      <c r="AA8" s="6">
        <v>2059400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2120500</v>
      </c>
      <c r="F9" s="8">
        <v>2120500</v>
      </c>
      <c r="G9" s="8">
        <v>269298</v>
      </c>
      <c r="H9" s="8">
        <v>150704</v>
      </c>
      <c r="I9" s="8">
        <v>148614</v>
      </c>
      <c r="J9" s="8">
        <v>568616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568616</v>
      </c>
      <c r="X9" s="8">
        <v>618875</v>
      </c>
      <c r="Y9" s="8">
        <v>-50259</v>
      </c>
      <c r="Z9" s="2">
        <v>-8.12</v>
      </c>
      <c r="AA9" s="6">
        <v>2120500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1823300</v>
      </c>
      <c r="F10" s="30">
        <v>1823300</v>
      </c>
      <c r="G10" s="30">
        <v>152052</v>
      </c>
      <c r="H10" s="30">
        <v>156173</v>
      </c>
      <c r="I10" s="30">
        <v>152993</v>
      </c>
      <c r="J10" s="30">
        <v>461218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461218</v>
      </c>
      <c r="X10" s="30">
        <v>452598</v>
      </c>
      <c r="Y10" s="30">
        <v>8620</v>
      </c>
      <c r="Z10" s="31">
        <v>1.9</v>
      </c>
      <c r="AA10" s="32">
        <v>1823300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88300</v>
      </c>
      <c r="F11" s="8">
        <v>88300</v>
      </c>
      <c r="G11" s="8">
        <v>39365</v>
      </c>
      <c r="H11" s="8">
        <v>9929</v>
      </c>
      <c r="I11" s="8">
        <v>2745</v>
      </c>
      <c r="J11" s="8">
        <v>52039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52039</v>
      </c>
      <c r="X11" s="8">
        <v>47273</v>
      </c>
      <c r="Y11" s="8">
        <v>4766</v>
      </c>
      <c r="Z11" s="2">
        <v>10.08</v>
      </c>
      <c r="AA11" s="6">
        <v>88300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880600</v>
      </c>
      <c r="F12" s="8">
        <v>880600</v>
      </c>
      <c r="G12" s="8">
        <v>86573</v>
      </c>
      <c r="H12" s="8">
        <v>86480</v>
      </c>
      <c r="I12" s="8">
        <v>74452</v>
      </c>
      <c r="J12" s="8">
        <v>247505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247505</v>
      </c>
      <c r="X12" s="8">
        <v>195354</v>
      </c>
      <c r="Y12" s="8">
        <v>52151</v>
      </c>
      <c r="Z12" s="2">
        <v>26.7</v>
      </c>
      <c r="AA12" s="6">
        <v>880600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492600</v>
      </c>
      <c r="F13" s="8">
        <v>492600</v>
      </c>
      <c r="G13" s="8">
        <v>13547</v>
      </c>
      <c r="H13" s="8">
        <v>26701</v>
      </c>
      <c r="I13" s="8">
        <v>51981</v>
      </c>
      <c r="J13" s="8">
        <v>92229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92229</v>
      </c>
      <c r="X13" s="8">
        <v>123150</v>
      </c>
      <c r="Y13" s="8">
        <v>-30921</v>
      </c>
      <c r="Z13" s="2">
        <v>-25.11</v>
      </c>
      <c r="AA13" s="6">
        <v>492600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167200</v>
      </c>
      <c r="F14" s="8">
        <v>167200</v>
      </c>
      <c r="G14" s="8">
        <v>18276</v>
      </c>
      <c r="H14" s="8">
        <v>45328</v>
      </c>
      <c r="I14" s="8">
        <v>24531</v>
      </c>
      <c r="J14" s="8">
        <v>88135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88135</v>
      </c>
      <c r="X14" s="8">
        <v>41799</v>
      </c>
      <c r="Y14" s="8">
        <v>46336</v>
      </c>
      <c r="Z14" s="2">
        <v>110.85</v>
      </c>
      <c r="AA14" s="6">
        <v>167200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3305300</v>
      </c>
      <c r="F16" s="8">
        <v>3305300</v>
      </c>
      <c r="G16" s="8">
        <v>392749</v>
      </c>
      <c r="H16" s="8">
        <v>514497</v>
      </c>
      <c r="I16" s="8">
        <v>310035</v>
      </c>
      <c r="J16" s="8">
        <v>1217281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1217281</v>
      </c>
      <c r="X16" s="8">
        <v>826323</v>
      </c>
      <c r="Y16" s="8">
        <v>390958</v>
      </c>
      <c r="Z16" s="2">
        <v>47.31</v>
      </c>
      <c r="AA16" s="6">
        <v>3305300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362600</v>
      </c>
      <c r="F17" s="8">
        <v>362600</v>
      </c>
      <c r="G17" s="8">
        <v>136284</v>
      </c>
      <c r="H17" s="8">
        <v>75973</v>
      </c>
      <c r="I17" s="8">
        <v>86164</v>
      </c>
      <c r="J17" s="8">
        <v>298421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298421</v>
      </c>
      <c r="X17" s="8">
        <v>90651</v>
      </c>
      <c r="Y17" s="8">
        <v>207770</v>
      </c>
      <c r="Z17" s="2">
        <v>229.2</v>
      </c>
      <c r="AA17" s="6">
        <v>362600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100300</v>
      </c>
      <c r="F18" s="8">
        <v>100300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25074</v>
      </c>
      <c r="Y18" s="8">
        <v>-25074</v>
      </c>
      <c r="Z18" s="2">
        <v>-100</v>
      </c>
      <c r="AA18" s="6">
        <v>100300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15656100</v>
      </c>
      <c r="F19" s="8">
        <v>15656100</v>
      </c>
      <c r="G19" s="8">
        <v>4584182</v>
      </c>
      <c r="H19" s="8">
        <v>1129801</v>
      </c>
      <c r="I19" s="8">
        <v>1148160</v>
      </c>
      <c r="J19" s="8">
        <v>6862143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6862143</v>
      </c>
      <c r="X19" s="8">
        <v>7682472</v>
      </c>
      <c r="Y19" s="8">
        <v>-820329</v>
      </c>
      <c r="Z19" s="2">
        <v>-10.68</v>
      </c>
      <c r="AA19" s="6">
        <v>15656100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591800</v>
      </c>
      <c r="F20" s="30">
        <v>591800</v>
      </c>
      <c r="G20" s="30">
        <v>64221</v>
      </c>
      <c r="H20" s="30">
        <v>46244</v>
      </c>
      <c r="I20" s="30">
        <v>94927</v>
      </c>
      <c r="J20" s="30">
        <v>205392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205392</v>
      </c>
      <c r="X20" s="30">
        <v>153552</v>
      </c>
      <c r="Y20" s="30">
        <v>51840</v>
      </c>
      <c r="Z20" s="31">
        <v>33.76</v>
      </c>
      <c r="AA20" s="32">
        <v>591800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40932200</v>
      </c>
      <c r="F22" s="39">
        <f t="shared" si="0"/>
        <v>40932200</v>
      </c>
      <c r="G22" s="39">
        <f t="shared" si="0"/>
        <v>9810302</v>
      </c>
      <c r="H22" s="39">
        <f t="shared" si="0"/>
        <v>3315765</v>
      </c>
      <c r="I22" s="39">
        <f t="shared" si="0"/>
        <v>3015775</v>
      </c>
      <c r="J22" s="39">
        <f t="shared" si="0"/>
        <v>16141842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16141842</v>
      </c>
      <c r="X22" s="39">
        <f t="shared" si="0"/>
        <v>16136996</v>
      </c>
      <c r="Y22" s="39">
        <f t="shared" si="0"/>
        <v>4846</v>
      </c>
      <c r="Z22" s="40">
        <f>+IF(X22&lt;&gt;0,+(Y22/X22)*100,0)</f>
        <v>0.030030372443545256</v>
      </c>
      <c r="AA22" s="37">
        <f>SUM(AA5:AA21)</f>
        <v>40932200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13789500</v>
      </c>
      <c r="F25" s="8">
        <v>13789500</v>
      </c>
      <c r="G25" s="8">
        <v>915812</v>
      </c>
      <c r="H25" s="8">
        <v>908910</v>
      </c>
      <c r="I25" s="8">
        <v>904321</v>
      </c>
      <c r="J25" s="8">
        <v>2729043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2729043</v>
      </c>
      <c r="X25" s="8">
        <v>3069403</v>
      </c>
      <c r="Y25" s="8">
        <v>-340360</v>
      </c>
      <c r="Z25" s="2">
        <v>-11.09</v>
      </c>
      <c r="AA25" s="6">
        <v>13789500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2336200</v>
      </c>
      <c r="F26" s="8">
        <v>2336200</v>
      </c>
      <c r="G26" s="8">
        <v>181942</v>
      </c>
      <c r="H26" s="8">
        <v>181942</v>
      </c>
      <c r="I26" s="8">
        <v>181942</v>
      </c>
      <c r="J26" s="8">
        <v>545826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545826</v>
      </c>
      <c r="X26" s="8">
        <v>554847</v>
      </c>
      <c r="Y26" s="8">
        <v>-9021</v>
      </c>
      <c r="Z26" s="2">
        <v>-1.63</v>
      </c>
      <c r="AA26" s="6">
        <v>2336200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200800</v>
      </c>
      <c r="F27" s="8">
        <v>200800</v>
      </c>
      <c r="G27" s="8">
        <v>33193</v>
      </c>
      <c r="H27" s="8">
        <v>0</v>
      </c>
      <c r="I27" s="8">
        <v>0</v>
      </c>
      <c r="J27" s="8">
        <v>33193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33193</v>
      </c>
      <c r="X27" s="8">
        <v>0</v>
      </c>
      <c r="Y27" s="8">
        <v>33193</v>
      </c>
      <c r="Z27" s="2">
        <v>0</v>
      </c>
      <c r="AA27" s="6">
        <v>200800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12159900</v>
      </c>
      <c r="F28" s="8">
        <v>12159900</v>
      </c>
      <c r="G28" s="8">
        <v>880178</v>
      </c>
      <c r="H28" s="8">
        <v>1083460</v>
      </c>
      <c r="I28" s="8">
        <v>-53603</v>
      </c>
      <c r="J28" s="8">
        <v>1910035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1910035</v>
      </c>
      <c r="X28" s="8">
        <v>2515023</v>
      </c>
      <c r="Y28" s="8">
        <v>-604988</v>
      </c>
      <c r="Z28" s="2">
        <v>-24.05</v>
      </c>
      <c r="AA28" s="6">
        <v>12159900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6522800</v>
      </c>
      <c r="F30" s="8">
        <v>6522800</v>
      </c>
      <c r="G30" s="8">
        <v>758580</v>
      </c>
      <c r="H30" s="8">
        <v>776795</v>
      </c>
      <c r="I30" s="8">
        <v>631989</v>
      </c>
      <c r="J30" s="8">
        <v>2167364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2167364</v>
      </c>
      <c r="X30" s="8">
        <v>2160351</v>
      </c>
      <c r="Y30" s="8">
        <v>7013</v>
      </c>
      <c r="Z30" s="2">
        <v>0.32</v>
      </c>
      <c r="AA30" s="6">
        <v>6522800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2886800</v>
      </c>
      <c r="F32" s="8">
        <v>2886800</v>
      </c>
      <c r="G32" s="8">
        <v>31811</v>
      </c>
      <c r="H32" s="8">
        <v>245111</v>
      </c>
      <c r="I32" s="8">
        <v>347550</v>
      </c>
      <c r="J32" s="8">
        <v>624472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624472</v>
      </c>
      <c r="X32" s="8">
        <v>715452</v>
      </c>
      <c r="Y32" s="8">
        <v>-90980</v>
      </c>
      <c r="Z32" s="2">
        <v>-12.72</v>
      </c>
      <c r="AA32" s="6">
        <v>2886800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4214900</v>
      </c>
      <c r="F33" s="8">
        <v>4214900</v>
      </c>
      <c r="G33" s="8">
        <v>-5530</v>
      </c>
      <c r="H33" s="8">
        <v>559378</v>
      </c>
      <c r="I33" s="8">
        <v>716438</v>
      </c>
      <c r="J33" s="8">
        <v>1270286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1270286</v>
      </c>
      <c r="X33" s="8">
        <v>1053726</v>
      </c>
      <c r="Y33" s="8">
        <v>216560</v>
      </c>
      <c r="Z33" s="2">
        <v>20.55</v>
      </c>
      <c r="AA33" s="6">
        <v>4214900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8841700</v>
      </c>
      <c r="F34" s="8">
        <v>8841700</v>
      </c>
      <c r="G34" s="8">
        <v>524940</v>
      </c>
      <c r="H34" s="8">
        <v>785340</v>
      </c>
      <c r="I34" s="8">
        <v>1507249</v>
      </c>
      <c r="J34" s="8">
        <v>2817529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2817529</v>
      </c>
      <c r="X34" s="8">
        <v>2734542</v>
      </c>
      <c r="Y34" s="8">
        <v>82987</v>
      </c>
      <c r="Z34" s="2">
        <v>3.03</v>
      </c>
      <c r="AA34" s="6">
        <v>8841700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9727</v>
      </c>
      <c r="J35" s="8">
        <v>9727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9727</v>
      </c>
      <c r="X35" s="8">
        <v>0</v>
      </c>
      <c r="Y35" s="8">
        <v>9727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50952600</v>
      </c>
      <c r="F36" s="39">
        <f t="shared" si="1"/>
        <v>50952600</v>
      </c>
      <c r="G36" s="39">
        <f t="shared" si="1"/>
        <v>3320926</v>
      </c>
      <c r="H36" s="39">
        <f t="shared" si="1"/>
        <v>4540936</v>
      </c>
      <c r="I36" s="39">
        <f t="shared" si="1"/>
        <v>4245613</v>
      </c>
      <c r="J36" s="39">
        <f t="shared" si="1"/>
        <v>12107475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12107475</v>
      </c>
      <c r="X36" s="39">
        <f t="shared" si="1"/>
        <v>12803344</v>
      </c>
      <c r="Y36" s="39">
        <f t="shared" si="1"/>
        <v>-695869</v>
      </c>
      <c r="Z36" s="40">
        <f>+IF(X36&lt;&gt;0,+(Y36/X36)*100,0)</f>
        <v>-5.435056653949156</v>
      </c>
      <c r="AA36" s="37">
        <f>SUM(AA25:AA35)</f>
        <v>50952600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-10020400</v>
      </c>
      <c r="F38" s="52">
        <f t="shared" si="2"/>
        <v>-10020400</v>
      </c>
      <c r="G38" s="52">
        <f t="shared" si="2"/>
        <v>6489376</v>
      </c>
      <c r="H38" s="52">
        <f t="shared" si="2"/>
        <v>-1225171</v>
      </c>
      <c r="I38" s="52">
        <f t="shared" si="2"/>
        <v>-1229838</v>
      </c>
      <c r="J38" s="52">
        <f t="shared" si="2"/>
        <v>4034367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4034367</v>
      </c>
      <c r="X38" s="52">
        <f>IF(F22=F36,0,X22-X36)</f>
        <v>3333652</v>
      </c>
      <c r="Y38" s="52">
        <f t="shared" si="2"/>
        <v>700715</v>
      </c>
      <c r="Z38" s="53">
        <f>+IF(X38&lt;&gt;0,+(Y38/X38)*100,0)</f>
        <v>21.019440541484233</v>
      </c>
      <c r="AA38" s="50">
        <f>+AA22-AA36</f>
        <v>-10020400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11893000</v>
      </c>
      <c r="F39" s="8">
        <v>11893000</v>
      </c>
      <c r="G39" s="8">
        <v>70887</v>
      </c>
      <c r="H39" s="8">
        <v>528</v>
      </c>
      <c r="I39" s="8">
        <v>255362</v>
      </c>
      <c r="J39" s="8">
        <v>326777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326777</v>
      </c>
      <c r="X39" s="8">
        <v>8932250</v>
      </c>
      <c r="Y39" s="8">
        <v>-8605473</v>
      </c>
      <c r="Z39" s="2">
        <v>-96.34</v>
      </c>
      <c r="AA39" s="6">
        <v>11893000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1872600</v>
      </c>
      <c r="F42" s="61">
        <f t="shared" si="3"/>
        <v>1872600</v>
      </c>
      <c r="G42" s="61">
        <f t="shared" si="3"/>
        <v>6560263</v>
      </c>
      <c r="H42" s="61">
        <f t="shared" si="3"/>
        <v>-1224643</v>
      </c>
      <c r="I42" s="61">
        <f t="shared" si="3"/>
        <v>-974476</v>
      </c>
      <c r="J42" s="61">
        <f t="shared" si="3"/>
        <v>4361144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4361144</v>
      </c>
      <c r="X42" s="61">
        <f t="shared" si="3"/>
        <v>12265902</v>
      </c>
      <c r="Y42" s="61">
        <f t="shared" si="3"/>
        <v>-7904758</v>
      </c>
      <c r="Z42" s="62">
        <f>+IF(X42&lt;&gt;0,+(Y42/X42)*100,0)</f>
        <v>-64.44497926039195</v>
      </c>
      <c r="AA42" s="59">
        <f>SUM(AA38:AA41)</f>
        <v>1872600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1872600</v>
      </c>
      <c r="F44" s="69">
        <f t="shared" si="4"/>
        <v>1872600</v>
      </c>
      <c r="G44" s="69">
        <f t="shared" si="4"/>
        <v>6560263</v>
      </c>
      <c r="H44" s="69">
        <f t="shared" si="4"/>
        <v>-1224643</v>
      </c>
      <c r="I44" s="69">
        <f t="shared" si="4"/>
        <v>-974476</v>
      </c>
      <c r="J44" s="69">
        <f t="shared" si="4"/>
        <v>4361144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4361144</v>
      </c>
      <c r="X44" s="69">
        <f t="shared" si="4"/>
        <v>12265902</v>
      </c>
      <c r="Y44" s="69">
        <f t="shared" si="4"/>
        <v>-7904758</v>
      </c>
      <c r="Z44" s="70">
        <f>+IF(X44&lt;&gt;0,+(Y44/X44)*100,0)</f>
        <v>-64.44497926039195</v>
      </c>
      <c r="AA44" s="67">
        <f>+AA42-AA43</f>
        <v>1872600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1872600</v>
      </c>
      <c r="F46" s="61">
        <f t="shared" si="5"/>
        <v>1872600</v>
      </c>
      <c r="G46" s="61">
        <f t="shared" si="5"/>
        <v>6560263</v>
      </c>
      <c r="H46" s="61">
        <f t="shared" si="5"/>
        <v>-1224643</v>
      </c>
      <c r="I46" s="61">
        <f t="shared" si="5"/>
        <v>-974476</v>
      </c>
      <c r="J46" s="61">
        <f t="shared" si="5"/>
        <v>4361144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4361144</v>
      </c>
      <c r="X46" s="61">
        <f t="shared" si="5"/>
        <v>12265902</v>
      </c>
      <c r="Y46" s="61">
        <f t="shared" si="5"/>
        <v>-7904758</v>
      </c>
      <c r="Z46" s="62">
        <f>+IF(X46&lt;&gt;0,+(Y46/X46)*100,0)</f>
        <v>-64.44497926039195</v>
      </c>
      <c r="AA46" s="59">
        <f>SUM(AA44:AA45)</f>
        <v>1872600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1872600</v>
      </c>
      <c r="F48" s="77">
        <f t="shared" si="6"/>
        <v>1872600</v>
      </c>
      <c r="G48" s="77">
        <f t="shared" si="6"/>
        <v>6560263</v>
      </c>
      <c r="H48" s="78">
        <f t="shared" si="6"/>
        <v>-1224643</v>
      </c>
      <c r="I48" s="78">
        <f t="shared" si="6"/>
        <v>-974476</v>
      </c>
      <c r="J48" s="78">
        <f t="shared" si="6"/>
        <v>4361144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4361144</v>
      </c>
      <c r="X48" s="78">
        <f t="shared" si="6"/>
        <v>12265902</v>
      </c>
      <c r="Y48" s="78">
        <f t="shared" si="6"/>
        <v>-7904758</v>
      </c>
      <c r="Z48" s="79">
        <f>+IF(X48&lt;&gt;0,+(Y48/X48)*100,0)</f>
        <v>-64.44497926039195</v>
      </c>
      <c r="AA48" s="80">
        <f>SUM(AA46:AA47)</f>
        <v>1872600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2128647</v>
      </c>
      <c r="D5" s="6">
        <v>0</v>
      </c>
      <c r="E5" s="7">
        <v>2418600</v>
      </c>
      <c r="F5" s="8">
        <v>2418600</v>
      </c>
      <c r="G5" s="8">
        <v>792371</v>
      </c>
      <c r="H5" s="8">
        <v>151795</v>
      </c>
      <c r="I5" s="8">
        <v>149992</v>
      </c>
      <c r="J5" s="8">
        <v>1094158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1094158</v>
      </c>
      <c r="X5" s="8">
        <v>604650</v>
      </c>
      <c r="Y5" s="8">
        <v>489508</v>
      </c>
      <c r="Z5" s="2">
        <v>80.96</v>
      </c>
      <c r="AA5" s="6">
        <v>2418600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10276250</v>
      </c>
      <c r="F7" s="8">
        <v>10276250</v>
      </c>
      <c r="G7" s="8">
        <v>974768</v>
      </c>
      <c r="H7" s="8">
        <v>847109</v>
      </c>
      <c r="I7" s="8">
        <v>846502</v>
      </c>
      <c r="J7" s="8">
        <v>2668379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2668379</v>
      </c>
      <c r="X7" s="8">
        <v>2569062</v>
      </c>
      <c r="Y7" s="8">
        <v>99317</v>
      </c>
      <c r="Z7" s="2">
        <v>3.87</v>
      </c>
      <c r="AA7" s="6">
        <v>10276250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2678681</v>
      </c>
      <c r="F8" s="8">
        <v>2678681</v>
      </c>
      <c r="G8" s="8">
        <v>202040</v>
      </c>
      <c r="H8" s="8">
        <v>190619</v>
      </c>
      <c r="I8" s="8">
        <v>165335</v>
      </c>
      <c r="J8" s="8">
        <v>557994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557994</v>
      </c>
      <c r="X8" s="8">
        <v>669669</v>
      </c>
      <c r="Y8" s="8">
        <v>-111675</v>
      </c>
      <c r="Z8" s="2">
        <v>-16.68</v>
      </c>
      <c r="AA8" s="6">
        <v>2678681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1641416</v>
      </c>
      <c r="F9" s="8">
        <v>1641416</v>
      </c>
      <c r="G9" s="8">
        <v>189590</v>
      </c>
      <c r="H9" s="8">
        <v>192379</v>
      </c>
      <c r="I9" s="8">
        <v>194670</v>
      </c>
      <c r="J9" s="8">
        <v>576639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576639</v>
      </c>
      <c r="X9" s="8">
        <v>410355</v>
      </c>
      <c r="Y9" s="8">
        <v>166284</v>
      </c>
      <c r="Z9" s="2">
        <v>40.52</v>
      </c>
      <c r="AA9" s="6">
        <v>1641416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974450</v>
      </c>
      <c r="F10" s="30">
        <v>974450</v>
      </c>
      <c r="G10" s="30">
        <v>114298</v>
      </c>
      <c r="H10" s="30">
        <v>128161</v>
      </c>
      <c r="I10" s="30">
        <v>127829</v>
      </c>
      <c r="J10" s="30">
        <v>370288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370288</v>
      </c>
      <c r="X10" s="30">
        <v>243612</v>
      </c>
      <c r="Y10" s="30">
        <v>126676</v>
      </c>
      <c r="Z10" s="31">
        <v>52</v>
      </c>
      <c r="AA10" s="32">
        <v>974450</v>
      </c>
    </row>
    <row r="11" spans="1:27" ht="13.5">
      <c r="A11" s="29" t="s">
        <v>38</v>
      </c>
      <c r="B11" s="33"/>
      <c r="C11" s="6">
        <v>13876276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279907</v>
      </c>
      <c r="D12" s="6">
        <v>0</v>
      </c>
      <c r="E12" s="7">
        <v>327000</v>
      </c>
      <c r="F12" s="8">
        <v>327000</v>
      </c>
      <c r="G12" s="8">
        <v>55980</v>
      </c>
      <c r="H12" s="8">
        <v>13205</v>
      </c>
      <c r="I12" s="8">
        <v>32111</v>
      </c>
      <c r="J12" s="8">
        <v>101296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101296</v>
      </c>
      <c r="X12" s="8">
        <v>81750</v>
      </c>
      <c r="Y12" s="8">
        <v>19546</v>
      </c>
      <c r="Z12" s="2">
        <v>23.91</v>
      </c>
      <c r="AA12" s="6">
        <v>327000</v>
      </c>
    </row>
    <row r="13" spans="1:27" ht="13.5">
      <c r="A13" s="27" t="s">
        <v>40</v>
      </c>
      <c r="B13" s="33"/>
      <c r="C13" s="6">
        <v>541928</v>
      </c>
      <c r="D13" s="6">
        <v>0</v>
      </c>
      <c r="E13" s="7">
        <v>360000</v>
      </c>
      <c r="F13" s="8">
        <v>360000</v>
      </c>
      <c r="G13" s="8">
        <v>50908</v>
      </c>
      <c r="H13" s="8">
        <v>99012</v>
      </c>
      <c r="I13" s="8">
        <v>91485</v>
      </c>
      <c r="J13" s="8">
        <v>241405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241405</v>
      </c>
      <c r="X13" s="8">
        <v>90000</v>
      </c>
      <c r="Y13" s="8">
        <v>151405</v>
      </c>
      <c r="Z13" s="2">
        <v>168.23</v>
      </c>
      <c r="AA13" s="6">
        <v>360000</v>
      </c>
    </row>
    <row r="14" spans="1:27" ht="13.5">
      <c r="A14" s="27" t="s">
        <v>41</v>
      </c>
      <c r="B14" s="33"/>
      <c r="C14" s="6">
        <v>562568</v>
      </c>
      <c r="D14" s="6">
        <v>0</v>
      </c>
      <c r="E14" s="7">
        <v>500000</v>
      </c>
      <c r="F14" s="8">
        <v>500000</v>
      </c>
      <c r="G14" s="8">
        <v>51267</v>
      </c>
      <c r="H14" s="8">
        <v>53396</v>
      </c>
      <c r="I14" s="8">
        <v>54213</v>
      </c>
      <c r="J14" s="8">
        <v>158876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158876</v>
      </c>
      <c r="X14" s="8">
        <v>125001</v>
      </c>
      <c r="Y14" s="8">
        <v>33875</v>
      </c>
      <c r="Z14" s="2">
        <v>27.1</v>
      </c>
      <c r="AA14" s="6">
        <v>500000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12579551</v>
      </c>
      <c r="D16" s="6">
        <v>0</v>
      </c>
      <c r="E16" s="7">
        <v>2683000</v>
      </c>
      <c r="F16" s="8">
        <v>2683000</v>
      </c>
      <c r="G16" s="8">
        <v>63412</v>
      </c>
      <c r="H16" s="8">
        <v>514740</v>
      </c>
      <c r="I16" s="8">
        <v>614000</v>
      </c>
      <c r="J16" s="8">
        <v>1192152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1192152</v>
      </c>
      <c r="X16" s="8">
        <v>670749</v>
      </c>
      <c r="Y16" s="8">
        <v>521403</v>
      </c>
      <c r="Z16" s="2">
        <v>77.73</v>
      </c>
      <c r="AA16" s="6">
        <v>2683000</v>
      </c>
    </row>
    <row r="17" spans="1:27" ht="13.5">
      <c r="A17" s="27" t="s">
        <v>44</v>
      </c>
      <c r="B17" s="33"/>
      <c r="C17" s="6">
        <v>256394</v>
      </c>
      <c r="D17" s="6">
        <v>0</v>
      </c>
      <c r="E17" s="7">
        <v>1200000</v>
      </c>
      <c r="F17" s="8">
        <v>1200000</v>
      </c>
      <c r="G17" s="8">
        <v>101552</v>
      </c>
      <c r="H17" s="8">
        <v>113311</v>
      </c>
      <c r="I17" s="8">
        <v>138477</v>
      </c>
      <c r="J17" s="8">
        <v>353340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353340</v>
      </c>
      <c r="X17" s="8">
        <v>300000</v>
      </c>
      <c r="Y17" s="8">
        <v>53340</v>
      </c>
      <c r="Z17" s="2">
        <v>17.78</v>
      </c>
      <c r="AA17" s="6">
        <v>1200000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22581250</v>
      </c>
      <c r="D19" s="6">
        <v>0</v>
      </c>
      <c r="E19" s="7">
        <v>29092950</v>
      </c>
      <c r="F19" s="8">
        <v>29092950</v>
      </c>
      <c r="G19" s="8">
        <v>5538333</v>
      </c>
      <c r="H19" s="8">
        <v>0</v>
      </c>
      <c r="I19" s="8">
        <v>473484</v>
      </c>
      <c r="J19" s="8">
        <v>6011817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6011817</v>
      </c>
      <c r="X19" s="8">
        <v>7273239</v>
      </c>
      <c r="Y19" s="8">
        <v>-1261422</v>
      </c>
      <c r="Z19" s="2">
        <v>-17.34</v>
      </c>
      <c r="AA19" s="6">
        <v>29092950</v>
      </c>
    </row>
    <row r="20" spans="1:27" ht="13.5">
      <c r="A20" s="27" t="s">
        <v>47</v>
      </c>
      <c r="B20" s="33"/>
      <c r="C20" s="6">
        <v>963321</v>
      </c>
      <c r="D20" s="6">
        <v>0</v>
      </c>
      <c r="E20" s="7">
        <v>215300</v>
      </c>
      <c r="F20" s="30">
        <v>215300</v>
      </c>
      <c r="G20" s="30">
        <v>401190</v>
      </c>
      <c r="H20" s="30">
        <v>25950</v>
      </c>
      <c r="I20" s="30">
        <v>-341428</v>
      </c>
      <c r="J20" s="30">
        <v>85712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85712</v>
      </c>
      <c r="X20" s="30">
        <v>53826</v>
      </c>
      <c r="Y20" s="30">
        <v>31886</v>
      </c>
      <c r="Z20" s="31">
        <v>59.24</v>
      </c>
      <c r="AA20" s="32">
        <v>215300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53769842</v>
      </c>
      <c r="D22" s="37">
        <f>SUM(D5:D21)</f>
        <v>0</v>
      </c>
      <c r="E22" s="38">
        <f t="shared" si="0"/>
        <v>52367647</v>
      </c>
      <c r="F22" s="39">
        <f t="shared" si="0"/>
        <v>52367647</v>
      </c>
      <c r="G22" s="39">
        <f t="shared" si="0"/>
        <v>8535709</v>
      </c>
      <c r="H22" s="39">
        <f t="shared" si="0"/>
        <v>2329677</v>
      </c>
      <c r="I22" s="39">
        <f t="shared" si="0"/>
        <v>2546670</v>
      </c>
      <c r="J22" s="39">
        <f t="shared" si="0"/>
        <v>13412056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13412056</v>
      </c>
      <c r="X22" s="39">
        <f t="shared" si="0"/>
        <v>13091913</v>
      </c>
      <c r="Y22" s="39">
        <f t="shared" si="0"/>
        <v>320143</v>
      </c>
      <c r="Z22" s="40">
        <f>+IF(X22&lt;&gt;0,+(Y22/X22)*100,0)</f>
        <v>2.4453492778328116</v>
      </c>
      <c r="AA22" s="37">
        <f>SUM(AA5:AA21)</f>
        <v>52367647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10887286</v>
      </c>
      <c r="D25" s="6">
        <v>0</v>
      </c>
      <c r="E25" s="7">
        <v>13143759</v>
      </c>
      <c r="F25" s="8">
        <v>13143759</v>
      </c>
      <c r="G25" s="8">
        <v>916933</v>
      </c>
      <c r="H25" s="8">
        <v>931197</v>
      </c>
      <c r="I25" s="8">
        <v>899240</v>
      </c>
      <c r="J25" s="8">
        <v>2747370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2747370</v>
      </c>
      <c r="X25" s="8">
        <v>3285939</v>
      </c>
      <c r="Y25" s="8">
        <v>-538569</v>
      </c>
      <c r="Z25" s="2">
        <v>-16.39</v>
      </c>
      <c r="AA25" s="6">
        <v>13143759</v>
      </c>
    </row>
    <row r="26" spans="1:27" ht="13.5">
      <c r="A26" s="29" t="s">
        <v>52</v>
      </c>
      <c r="B26" s="28"/>
      <c r="C26" s="6">
        <v>2309463</v>
      </c>
      <c r="D26" s="6">
        <v>0</v>
      </c>
      <c r="E26" s="7">
        <v>2450000</v>
      </c>
      <c r="F26" s="8">
        <v>2450000</v>
      </c>
      <c r="G26" s="8">
        <v>191497</v>
      </c>
      <c r="H26" s="8">
        <v>191497</v>
      </c>
      <c r="I26" s="8">
        <v>188243</v>
      </c>
      <c r="J26" s="8">
        <v>571237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571237</v>
      </c>
      <c r="X26" s="8">
        <v>612501</v>
      </c>
      <c r="Y26" s="8">
        <v>-41264</v>
      </c>
      <c r="Z26" s="2">
        <v>-6.74</v>
      </c>
      <c r="AA26" s="6">
        <v>2450000</v>
      </c>
    </row>
    <row r="27" spans="1:27" ht="13.5">
      <c r="A27" s="29" t="s">
        <v>53</v>
      </c>
      <c r="B27" s="28"/>
      <c r="C27" s="6">
        <v>13300201</v>
      </c>
      <c r="D27" s="6">
        <v>0</v>
      </c>
      <c r="E27" s="7">
        <v>2100000</v>
      </c>
      <c r="F27" s="8">
        <v>2100000</v>
      </c>
      <c r="G27" s="8">
        <v>175000</v>
      </c>
      <c r="H27" s="8">
        <v>175000</v>
      </c>
      <c r="I27" s="8">
        <v>175000</v>
      </c>
      <c r="J27" s="8">
        <v>525000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525000</v>
      </c>
      <c r="X27" s="8">
        <v>525000</v>
      </c>
      <c r="Y27" s="8">
        <v>0</v>
      </c>
      <c r="Z27" s="2">
        <v>0</v>
      </c>
      <c r="AA27" s="6">
        <v>2100000</v>
      </c>
    </row>
    <row r="28" spans="1:27" ht="13.5">
      <c r="A28" s="29" t="s">
        <v>54</v>
      </c>
      <c r="B28" s="28"/>
      <c r="C28" s="6">
        <v>4196463</v>
      </c>
      <c r="D28" s="6">
        <v>0</v>
      </c>
      <c r="E28" s="7">
        <v>1705000</v>
      </c>
      <c r="F28" s="8">
        <v>1705000</v>
      </c>
      <c r="G28" s="8">
        <v>142083</v>
      </c>
      <c r="H28" s="8">
        <v>142083</v>
      </c>
      <c r="I28" s="8">
        <v>142083</v>
      </c>
      <c r="J28" s="8">
        <v>426249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426249</v>
      </c>
      <c r="X28" s="8">
        <v>426249</v>
      </c>
      <c r="Y28" s="8">
        <v>0</v>
      </c>
      <c r="Z28" s="2">
        <v>0</v>
      </c>
      <c r="AA28" s="6">
        <v>1705000</v>
      </c>
    </row>
    <row r="29" spans="1:27" ht="13.5">
      <c r="A29" s="29" t="s">
        <v>55</v>
      </c>
      <c r="B29" s="28"/>
      <c r="C29" s="6">
        <v>396691</v>
      </c>
      <c r="D29" s="6">
        <v>0</v>
      </c>
      <c r="E29" s="7">
        <v>337400</v>
      </c>
      <c r="F29" s="8">
        <v>337400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84351</v>
      </c>
      <c r="Y29" s="8">
        <v>-84351</v>
      </c>
      <c r="Z29" s="2">
        <v>-100</v>
      </c>
      <c r="AA29" s="6">
        <v>337400</v>
      </c>
    </row>
    <row r="30" spans="1:27" ht="13.5">
      <c r="A30" s="29" t="s">
        <v>56</v>
      </c>
      <c r="B30" s="28"/>
      <c r="C30" s="6">
        <v>7630228</v>
      </c>
      <c r="D30" s="6">
        <v>0</v>
      </c>
      <c r="E30" s="7">
        <v>9000000</v>
      </c>
      <c r="F30" s="8">
        <v>9000000</v>
      </c>
      <c r="G30" s="8">
        <v>592571</v>
      </c>
      <c r="H30" s="8">
        <v>1167513</v>
      </c>
      <c r="I30" s="8">
        <v>0</v>
      </c>
      <c r="J30" s="8">
        <v>1760084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1760084</v>
      </c>
      <c r="X30" s="8">
        <v>2250000</v>
      </c>
      <c r="Y30" s="8">
        <v>-489916</v>
      </c>
      <c r="Z30" s="2">
        <v>-21.77</v>
      </c>
      <c r="AA30" s="6">
        <v>9000000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19178647</v>
      </c>
      <c r="D34" s="6">
        <v>0</v>
      </c>
      <c r="E34" s="7">
        <v>23629199</v>
      </c>
      <c r="F34" s="8">
        <v>23629199</v>
      </c>
      <c r="G34" s="8">
        <v>1041347</v>
      </c>
      <c r="H34" s="8">
        <v>1993422</v>
      </c>
      <c r="I34" s="8">
        <v>2415011</v>
      </c>
      <c r="J34" s="8">
        <v>5449780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5449780</v>
      </c>
      <c r="X34" s="8">
        <v>5907300</v>
      </c>
      <c r="Y34" s="8">
        <v>-457520</v>
      </c>
      <c r="Z34" s="2">
        <v>-7.74</v>
      </c>
      <c r="AA34" s="6">
        <v>23629199</v>
      </c>
    </row>
    <row r="35" spans="1:27" ht="13.5">
      <c r="A35" s="27" t="s">
        <v>61</v>
      </c>
      <c r="B35" s="33"/>
      <c r="C35" s="6">
        <v>25504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57924483</v>
      </c>
      <c r="D36" s="37">
        <f>SUM(D25:D35)</f>
        <v>0</v>
      </c>
      <c r="E36" s="38">
        <f t="shared" si="1"/>
        <v>52365358</v>
      </c>
      <c r="F36" s="39">
        <f t="shared" si="1"/>
        <v>52365358</v>
      </c>
      <c r="G36" s="39">
        <f t="shared" si="1"/>
        <v>3059431</v>
      </c>
      <c r="H36" s="39">
        <f t="shared" si="1"/>
        <v>4600712</v>
      </c>
      <c r="I36" s="39">
        <f t="shared" si="1"/>
        <v>3819577</v>
      </c>
      <c r="J36" s="39">
        <f t="shared" si="1"/>
        <v>11479720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11479720</v>
      </c>
      <c r="X36" s="39">
        <f t="shared" si="1"/>
        <v>13091340</v>
      </c>
      <c r="Y36" s="39">
        <f t="shared" si="1"/>
        <v>-1611620</v>
      </c>
      <c r="Z36" s="40">
        <f>+IF(X36&lt;&gt;0,+(Y36/X36)*100,0)</f>
        <v>-12.310580887823553</v>
      </c>
      <c r="AA36" s="37">
        <f>SUM(AA25:AA35)</f>
        <v>52365358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-4154641</v>
      </c>
      <c r="D38" s="50">
        <f>+D22-D36</f>
        <v>0</v>
      </c>
      <c r="E38" s="51">
        <f t="shared" si="2"/>
        <v>2289</v>
      </c>
      <c r="F38" s="52">
        <f t="shared" si="2"/>
        <v>2289</v>
      </c>
      <c r="G38" s="52">
        <f t="shared" si="2"/>
        <v>5476278</v>
      </c>
      <c r="H38" s="52">
        <f t="shared" si="2"/>
        <v>-2271035</v>
      </c>
      <c r="I38" s="52">
        <f t="shared" si="2"/>
        <v>-1272907</v>
      </c>
      <c r="J38" s="52">
        <f t="shared" si="2"/>
        <v>1932336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1932336</v>
      </c>
      <c r="X38" s="52">
        <f>IF(F22=F36,0,X22-X36)</f>
        <v>573</v>
      </c>
      <c r="Y38" s="52">
        <f t="shared" si="2"/>
        <v>1931763</v>
      </c>
      <c r="Z38" s="53">
        <f>+IF(X38&lt;&gt;0,+(Y38/X38)*100,0)</f>
        <v>337131.41361256543</v>
      </c>
      <c r="AA38" s="50">
        <f>+AA22-AA36</f>
        <v>2289</v>
      </c>
    </row>
    <row r="39" spans="1:27" ht="13.5">
      <c r="A39" s="27" t="s">
        <v>64</v>
      </c>
      <c r="B39" s="33"/>
      <c r="C39" s="6">
        <v>20245206</v>
      </c>
      <c r="D39" s="6">
        <v>0</v>
      </c>
      <c r="E39" s="7">
        <v>17008050</v>
      </c>
      <c r="F39" s="8">
        <v>17008050</v>
      </c>
      <c r="G39" s="8">
        <v>0</v>
      </c>
      <c r="H39" s="8">
        <v>0</v>
      </c>
      <c r="I39" s="8">
        <v>6358410</v>
      </c>
      <c r="J39" s="8">
        <v>6358410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6358410</v>
      </c>
      <c r="X39" s="8">
        <v>4252014</v>
      </c>
      <c r="Y39" s="8">
        <v>2106396</v>
      </c>
      <c r="Z39" s="2">
        <v>49.54</v>
      </c>
      <c r="AA39" s="6">
        <v>17008050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16090565</v>
      </c>
      <c r="D42" s="59">
        <f>SUM(D38:D41)</f>
        <v>0</v>
      </c>
      <c r="E42" s="60">
        <f t="shared" si="3"/>
        <v>17010339</v>
      </c>
      <c r="F42" s="61">
        <f t="shared" si="3"/>
        <v>17010339</v>
      </c>
      <c r="G42" s="61">
        <f t="shared" si="3"/>
        <v>5476278</v>
      </c>
      <c r="H42" s="61">
        <f t="shared" si="3"/>
        <v>-2271035</v>
      </c>
      <c r="I42" s="61">
        <f t="shared" si="3"/>
        <v>5085503</v>
      </c>
      <c r="J42" s="61">
        <f t="shared" si="3"/>
        <v>8290746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8290746</v>
      </c>
      <c r="X42" s="61">
        <f t="shared" si="3"/>
        <v>4252587</v>
      </c>
      <c r="Y42" s="61">
        <f t="shared" si="3"/>
        <v>4038159</v>
      </c>
      <c r="Z42" s="62">
        <f>+IF(X42&lt;&gt;0,+(Y42/X42)*100,0)</f>
        <v>94.95770456900705</v>
      </c>
      <c r="AA42" s="59">
        <f>SUM(AA38:AA41)</f>
        <v>17010339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16090565</v>
      </c>
      <c r="D44" s="67">
        <f>+D42-D43</f>
        <v>0</v>
      </c>
      <c r="E44" s="68">
        <f t="shared" si="4"/>
        <v>17010339</v>
      </c>
      <c r="F44" s="69">
        <f t="shared" si="4"/>
        <v>17010339</v>
      </c>
      <c r="G44" s="69">
        <f t="shared" si="4"/>
        <v>5476278</v>
      </c>
      <c r="H44" s="69">
        <f t="shared" si="4"/>
        <v>-2271035</v>
      </c>
      <c r="I44" s="69">
        <f t="shared" si="4"/>
        <v>5085503</v>
      </c>
      <c r="J44" s="69">
        <f t="shared" si="4"/>
        <v>8290746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8290746</v>
      </c>
      <c r="X44" s="69">
        <f t="shared" si="4"/>
        <v>4252587</v>
      </c>
      <c r="Y44" s="69">
        <f t="shared" si="4"/>
        <v>4038159</v>
      </c>
      <c r="Z44" s="70">
        <f>+IF(X44&lt;&gt;0,+(Y44/X44)*100,0)</f>
        <v>94.95770456900705</v>
      </c>
      <c r="AA44" s="67">
        <f>+AA42-AA43</f>
        <v>17010339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16090565</v>
      </c>
      <c r="D46" s="59">
        <f>SUM(D44:D45)</f>
        <v>0</v>
      </c>
      <c r="E46" s="60">
        <f t="shared" si="5"/>
        <v>17010339</v>
      </c>
      <c r="F46" s="61">
        <f t="shared" si="5"/>
        <v>17010339</v>
      </c>
      <c r="G46" s="61">
        <f t="shared" si="5"/>
        <v>5476278</v>
      </c>
      <c r="H46" s="61">
        <f t="shared" si="5"/>
        <v>-2271035</v>
      </c>
      <c r="I46" s="61">
        <f t="shared" si="5"/>
        <v>5085503</v>
      </c>
      <c r="J46" s="61">
        <f t="shared" si="5"/>
        <v>8290746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8290746</v>
      </c>
      <c r="X46" s="61">
        <f t="shared" si="5"/>
        <v>4252587</v>
      </c>
      <c r="Y46" s="61">
        <f t="shared" si="5"/>
        <v>4038159</v>
      </c>
      <c r="Z46" s="62">
        <f>+IF(X46&lt;&gt;0,+(Y46/X46)*100,0)</f>
        <v>94.95770456900705</v>
      </c>
      <c r="AA46" s="59">
        <f>SUM(AA44:AA45)</f>
        <v>17010339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16090565</v>
      </c>
      <c r="D48" s="75">
        <f>SUM(D46:D47)</f>
        <v>0</v>
      </c>
      <c r="E48" s="76">
        <f t="shared" si="6"/>
        <v>17010339</v>
      </c>
      <c r="F48" s="77">
        <f t="shared" si="6"/>
        <v>17010339</v>
      </c>
      <c r="G48" s="77">
        <f t="shared" si="6"/>
        <v>5476278</v>
      </c>
      <c r="H48" s="78">
        <f t="shared" si="6"/>
        <v>-2271035</v>
      </c>
      <c r="I48" s="78">
        <f t="shared" si="6"/>
        <v>5085503</v>
      </c>
      <c r="J48" s="78">
        <f t="shared" si="6"/>
        <v>8290746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8290746</v>
      </c>
      <c r="X48" s="78">
        <f t="shared" si="6"/>
        <v>4252587</v>
      </c>
      <c r="Y48" s="78">
        <f t="shared" si="6"/>
        <v>4038159</v>
      </c>
      <c r="Z48" s="79">
        <f>+IF(X48&lt;&gt;0,+(Y48/X48)*100,0)</f>
        <v>94.95770456900705</v>
      </c>
      <c r="AA48" s="80">
        <f>SUM(AA46:AA47)</f>
        <v>17010339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22792230</v>
      </c>
      <c r="D5" s="6">
        <v>0</v>
      </c>
      <c r="E5" s="7">
        <v>24363900</v>
      </c>
      <c r="F5" s="8">
        <v>24363900</v>
      </c>
      <c r="G5" s="8">
        <v>24501048</v>
      </c>
      <c r="H5" s="8">
        <v>1410</v>
      </c>
      <c r="I5" s="8">
        <v>-2111</v>
      </c>
      <c r="J5" s="8">
        <v>24500347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24500347</v>
      </c>
      <c r="X5" s="8">
        <v>6090750</v>
      </c>
      <c r="Y5" s="8">
        <v>18409597</v>
      </c>
      <c r="Z5" s="2">
        <v>302.26</v>
      </c>
      <c r="AA5" s="6">
        <v>24363900</v>
      </c>
    </row>
    <row r="6" spans="1:27" ht="13.5">
      <c r="A6" s="27" t="s">
        <v>33</v>
      </c>
      <c r="B6" s="28"/>
      <c r="C6" s="6">
        <v>399873</v>
      </c>
      <c r="D6" s="6">
        <v>0</v>
      </c>
      <c r="E6" s="7">
        <v>620000</v>
      </c>
      <c r="F6" s="8">
        <v>620000</v>
      </c>
      <c r="G6" s="8">
        <v>25997</v>
      </c>
      <c r="H6" s="8">
        <v>35935</v>
      </c>
      <c r="I6" s="8">
        <v>36745</v>
      </c>
      <c r="J6" s="8">
        <v>98677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98677</v>
      </c>
      <c r="X6" s="8">
        <v>154998</v>
      </c>
      <c r="Y6" s="8">
        <v>-56321</v>
      </c>
      <c r="Z6" s="2">
        <v>-36.34</v>
      </c>
      <c r="AA6" s="6">
        <v>620000</v>
      </c>
    </row>
    <row r="7" spans="1:27" ht="13.5">
      <c r="A7" s="29" t="s">
        <v>34</v>
      </c>
      <c r="B7" s="28"/>
      <c r="C7" s="6">
        <v>56620589</v>
      </c>
      <c r="D7" s="6">
        <v>0</v>
      </c>
      <c r="E7" s="7">
        <v>67167200</v>
      </c>
      <c r="F7" s="8">
        <v>67167200</v>
      </c>
      <c r="G7" s="8">
        <v>3067485</v>
      </c>
      <c r="H7" s="8">
        <v>6083669</v>
      </c>
      <c r="I7" s="8">
        <v>5808241</v>
      </c>
      <c r="J7" s="8">
        <v>14959395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14959395</v>
      </c>
      <c r="X7" s="8">
        <v>16791798</v>
      </c>
      <c r="Y7" s="8">
        <v>-1832403</v>
      </c>
      <c r="Z7" s="2">
        <v>-10.91</v>
      </c>
      <c r="AA7" s="6">
        <v>67167200</v>
      </c>
    </row>
    <row r="8" spans="1:27" ht="13.5">
      <c r="A8" s="29" t="s">
        <v>35</v>
      </c>
      <c r="B8" s="28"/>
      <c r="C8" s="6">
        <v>12149823</v>
      </c>
      <c r="D8" s="6">
        <v>0</v>
      </c>
      <c r="E8" s="7">
        <v>12695334</v>
      </c>
      <c r="F8" s="8">
        <v>12695334</v>
      </c>
      <c r="G8" s="8">
        <v>67282</v>
      </c>
      <c r="H8" s="8">
        <v>864000</v>
      </c>
      <c r="I8" s="8">
        <v>1140330</v>
      </c>
      <c r="J8" s="8">
        <v>2071612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2071612</v>
      </c>
      <c r="X8" s="8">
        <v>3173832</v>
      </c>
      <c r="Y8" s="8">
        <v>-1102220</v>
      </c>
      <c r="Z8" s="2">
        <v>-34.73</v>
      </c>
      <c r="AA8" s="6">
        <v>12695334</v>
      </c>
    </row>
    <row r="9" spans="1:27" ht="13.5">
      <c r="A9" s="29" t="s">
        <v>36</v>
      </c>
      <c r="B9" s="28"/>
      <c r="C9" s="6">
        <v>10223492</v>
      </c>
      <c r="D9" s="6">
        <v>0</v>
      </c>
      <c r="E9" s="7">
        <v>11670360</v>
      </c>
      <c r="F9" s="8">
        <v>11670360</v>
      </c>
      <c r="G9" s="8">
        <v>2190241</v>
      </c>
      <c r="H9" s="8">
        <v>863184</v>
      </c>
      <c r="I9" s="8">
        <v>851565</v>
      </c>
      <c r="J9" s="8">
        <v>3904990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3904990</v>
      </c>
      <c r="X9" s="8">
        <v>2917590</v>
      </c>
      <c r="Y9" s="8">
        <v>987400</v>
      </c>
      <c r="Z9" s="2">
        <v>33.84</v>
      </c>
      <c r="AA9" s="6">
        <v>11670360</v>
      </c>
    </row>
    <row r="10" spans="1:27" ht="13.5">
      <c r="A10" s="29" t="s">
        <v>37</v>
      </c>
      <c r="B10" s="28"/>
      <c r="C10" s="6">
        <v>6105470</v>
      </c>
      <c r="D10" s="6">
        <v>0</v>
      </c>
      <c r="E10" s="7">
        <v>5959544</v>
      </c>
      <c r="F10" s="30">
        <v>5959544</v>
      </c>
      <c r="G10" s="30">
        <v>794146</v>
      </c>
      <c r="H10" s="30">
        <v>472372</v>
      </c>
      <c r="I10" s="30">
        <v>468735</v>
      </c>
      <c r="J10" s="30">
        <v>1735253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1735253</v>
      </c>
      <c r="X10" s="30">
        <v>1489884</v>
      </c>
      <c r="Y10" s="30">
        <v>245369</v>
      </c>
      <c r="Z10" s="31">
        <v>16.47</v>
      </c>
      <c r="AA10" s="32">
        <v>5959544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814984</v>
      </c>
      <c r="D12" s="6">
        <v>0</v>
      </c>
      <c r="E12" s="7">
        <v>845026</v>
      </c>
      <c r="F12" s="8">
        <v>845026</v>
      </c>
      <c r="G12" s="8">
        <v>114936</v>
      </c>
      <c r="H12" s="8">
        <v>74207</v>
      </c>
      <c r="I12" s="8">
        <v>72964</v>
      </c>
      <c r="J12" s="8">
        <v>262107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262107</v>
      </c>
      <c r="X12" s="8">
        <v>211254</v>
      </c>
      <c r="Y12" s="8">
        <v>50853</v>
      </c>
      <c r="Z12" s="2">
        <v>24.07</v>
      </c>
      <c r="AA12" s="6">
        <v>845026</v>
      </c>
    </row>
    <row r="13" spans="1:27" ht="13.5">
      <c r="A13" s="27" t="s">
        <v>40</v>
      </c>
      <c r="B13" s="33"/>
      <c r="C13" s="6">
        <v>1011514</v>
      </c>
      <c r="D13" s="6">
        <v>0</v>
      </c>
      <c r="E13" s="7">
        <v>1060000</v>
      </c>
      <c r="F13" s="8">
        <v>1060000</v>
      </c>
      <c r="G13" s="8">
        <v>1095</v>
      </c>
      <c r="H13" s="8">
        <v>2130</v>
      </c>
      <c r="I13" s="8">
        <v>195395</v>
      </c>
      <c r="J13" s="8">
        <v>198620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198620</v>
      </c>
      <c r="X13" s="8">
        <v>264999</v>
      </c>
      <c r="Y13" s="8">
        <v>-66379</v>
      </c>
      <c r="Z13" s="2">
        <v>-25.05</v>
      </c>
      <c r="AA13" s="6">
        <v>1060000</v>
      </c>
    </row>
    <row r="14" spans="1:27" ht="13.5">
      <c r="A14" s="27" t="s">
        <v>41</v>
      </c>
      <c r="B14" s="33"/>
      <c r="C14" s="6">
        <v>1858351</v>
      </c>
      <c r="D14" s="6">
        <v>0</v>
      </c>
      <c r="E14" s="7">
        <v>1716000</v>
      </c>
      <c r="F14" s="8">
        <v>1716000</v>
      </c>
      <c r="G14" s="8">
        <v>224930</v>
      </c>
      <c r="H14" s="8">
        <v>187413</v>
      </c>
      <c r="I14" s="8">
        <v>153242</v>
      </c>
      <c r="J14" s="8">
        <v>565585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565585</v>
      </c>
      <c r="X14" s="8">
        <v>429000</v>
      </c>
      <c r="Y14" s="8">
        <v>136585</v>
      </c>
      <c r="Z14" s="2">
        <v>31.84</v>
      </c>
      <c r="AA14" s="6">
        <v>1716000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35888365</v>
      </c>
      <c r="D16" s="6">
        <v>0</v>
      </c>
      <c r="E16" s="7">
        <v>16119650</v>
      </c>
      <c r="F16" s="8">
        <v>16119650</v>
      </c>
      <c r="G16" s="8">
        <v>470963</v>
      </c>
      <c r="H16" s="8">
        <v>541947</v>
      </c>
      <c r="I16" s="8">
        <v>396129</v>
      </c>
      <c r="J16" s="8">
        <v>1409039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1409039</v>
      </c>
      <c r="X16" s="8">
        <v>4029912</v>
      </c>
      <c r="Y16" s="8">
        <v>-2620873</v>
      </c>
      <c r="Z16" s="2">
        <v>-65.04</v>
      </c>
      <c r="AA16" s="6">
        <v>16119650</v>
      </c>
    </row>
    <row r="17" spans="1:27" ht="13.5">
      <c r="A17" s="27" t="s">
        <v>44</v>
      </c>
      <c r="B17" s="33"/>
      <c r="C17" s="6">
        <v>545598</v>
      </c>
      <c r="D17" s="6">
        <v>0</v>
      </c>
      <c r="E17" s="7">
        <v>648050</v>
      </c>
      <c r="F17" s="8">
        <v>648050</v>
      </c>
      <c r="G17" s="8">
        <v>45934</v>
      </c>
      <c r="H17" s="8">
        <v>33369</v>
      </c>
      <c r="I17" s="8">
        <v>38047</v>
      </c>
      <c r="J17" s="8">
        <v>117350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117350</v>
      </c>
      <c r="X17" s="8">
        <v>162012</v>
      </c>
      <c r="Y17" s="8">
        <v>-44662</v>
      </c>
      <c r="Z17" s="2">
        <v>-27.57</v>
      </c>
      <c r="AA17" s="6">
        <v>648050</v>
      </c>
    </row>
    <row r="18" spans="1:27" ht="13.5">
      <c r="A18" s="29" t="s">
        <v>45</v>
      </c>
      <c r="B18" s="28"/>
      <c r="C18" s="6">
        <v>541057</v>
      </c>
      <c r="D18" s="6">
        <v>0</v>
      </c>
      <c r="E18" s="7">
        <v>520000</v>
      </c>
      <c r="F18" s="8">
        <v>520000</v>
      </c>
      <c r="G18" s="8">
        <v>56114</v>
      </c>
      <c r="H18" s="8">
        <v>58986</v>
      </c>
      <c r="I18" s="8">
        <v>56030</v>
      </c>
      <c r="J18" s="8">
        <v>171130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171130</v>
      </c>
      <c r="X18" s="8">
        <v>129999</v>
      </c>
      <c r="Y18" s="8">
        <v>41131</v>
      </c>
      <c r="Z18" s="2">
        <v>31.64</v>
      </c>
      <c r="AA18" s="6">
        <v>520000</v>
      </c>
    </row>
    <row r="19" spans="1:27" ht="13.5">
      <c r="A19" s="27" t="s">
        <v>46</v>
      </c>
      <c r="B19" s="33"/>
      <c r="C19" s="6">
        <v>78056248</v>
      </c>
      <c r="D19" s="6">
        <v>0</v>
      </c>
      <c r="E19" s="7">
        <v>83795800</v>
      </c>
      <c r="F19" s="8">
        <v>84671150</v>
      </c>
      <c r="G19" s="8">
        <v>16796115</v>
      </c>
      <c r="H19" s="8">
        <v>3373326</v>
      </c>
      <c r="I19" s="8">
        <v>644215</v>
      </c>
      <c r="J19" s="8">
        <v>20813656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20813656</v>
      </c>
      <c r="X19" s="8">
        <v>20948748</v>
      </c>
      <c r="Y19" s="8">
        <v>-135092</v>
      </c>
      <c r="Z19" s="2">
        <v>-0.64</v>
      </c>
      <c r="AA19" s="6">
        <v>84671150</v>
      </c>
    </row>
    <row r="20" spans="1:27" ht="13.5">
      <c r="A20" s="27" t="s">
        <v>47</v>
      </c>
      <c r="B20" s="33"/>
      <c r="C20" s="6">
        <v>5349328</v>
      </c>
      <c r="D20" s="6">
        <v>0</v>
      </c>
      <c r="E20" s="7">
        <v>5113921</v>
      </c>
      <c r="F20" s="30">
        <v>4943921</v>
      </c>
      <c r="G20" s="30">
        <v>282664</v>
      </c>
      <c r="H20" s="30">
        <v>198670</v>
      </c>
      <c r="I20" s="30">
        <v>351640</v>
      </c>
      <c r="J20" s="30">
        <v>832974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832974</v>
      </c>
      <c r="X20" s="30">
        <v>1235979</v>
      </c>
      <c r="Y20" s="30">
        <v>-403005</v>
      </c>
      <c r="Z20" s="31">
        <v>-32.61</v>
      </c>
      <c r="AA20" s="32">
        <v>4943921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232356922</v>
      </c>
      <c r="D22" s="37">
        <f>SUM(D5:D21)</f>
        <v>0</v>
      </c>
      <c r="E22" s="38">
        <f t="shared" si="0"/>
        <v>232294785</v>
      </c>
      <c r="F22" s="39">
        <f t="shared" si="0"/>
        <v>233000135</v>
      </c>
      <c r="G22" s="39">
        <f t="shared" si="0"/>
        <v>48638950</v>
      </c>
      <c r="H22" s="39">
        <f t="shared" si="0"/>
        <v>12790618</v>
      </c>
      <c r="I22" s="39">
        <f t="shared" si="0"/>
        <v>10211167</v>
      </c>
      <c r="J22" s="39">
        <f t="shared" si="0"/>
        <v>71640735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71640735</v>
      </c>
      <c r="X22" s="39">
        <f t="shared" si="0"/>
        <v>58030755</v>
      </c>
      <c r="Y22" s="39">
        <f t="shared" si="0"/>
        <v>13609980</v>
      </c>
      <c r="Z22" s="40">
        <f>+IF(X22&lt;&gt;0,+(Y22/X22)*100,0)</f>
        <v>23.45304657849101</v>
      </c>
      <c r="AA22" s="37">
        <f>SUM(AA5:AA21)</f>
        <v>233000135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65903771</v>
      </c>
      <c r="D25" s="6">
        <v>0</v>
      </c>
      <c r="E25" s="7">
        <v>74294530</v>
      </c>
      <c r="F25" s="8">
        <v>74294530</v>
      </c>
      <c r="G25" s="8">
        <v>5600895</v>
      </c>
      <c r="H25" s="8">
        <v>5503280</v>
      </c>
      <c r="I25" s="8">
        <v>5504872</v>
      </c>
      <c r="J25" s="8">
        <v>16609047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16609047</v>
      </c>
      <c r="X25" s="8">
        <v>17524953</v>
      </c>
      <c r="Y25" s="8">
        <v>-915906</v>
      </c>
      <c r="Z25" s="2">
        <v>-5.23</v>
      </c>
      <c r="AA25" s="6">
        <v>74294530</v>
      </c>
    </row>
    <row r="26" spans="1:27" ht="13.5">
      <c r="A26" s="29" t="s">
        <v>52</v>
      </c>
      <c r="B26" s="28"/>
      <c r="C26" s="6">
        <v>3864683</v>
      </c>
      <c r="D26" s="6">
        <v>0</v>
      </c>
      <c r="E26" s="7">
        <v>4448975</v>
      </c>
      <c r="F26" s="8">
        <v>4448975</v>
      </c>
      <c r="G26" s="8">
        <v>316148</v>
      </c>
      <c r="H26" s="8">
        <v>338246</v>
      </c>
      <c r="I26" s="8">
        <v>342593</v>
      </c>
      <c r="J26" s="8">
        <v>996987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996987</v>
      </c>
      <c r="X26" s="8">
        <v>1112241</v>
      </c>
      <c r="Y26" s="8">
        <v>-115254</v>
      </c>
      <c r="Z26" s="2">
        <v>-10.36</v>
      </c>
      <c r="AA26" s="6">
        <v>4448975</v>
      </c>
    </row>
    <row r="27" spans="1:27" ht="13.5">
      <c r="A27" s="29" t="s">
        <v>53</v>
      </c>
      <c r="B27" s="28"/>
      <c r="C27" s="6">
        <v>27426048</v>
      </c>
      <c r="D27" s="6">
        <v>0</v>
      </c>
      <c r="E27" s="7">
        <v>3000000</v>
      </c>
      <c r="F27" s="8">
        <v>3000000</v>
      </c>
      <c r="G27" s="8">
        <v>250000</v>
      </c>
      <c r="H27" s="8">
        <v>250000</v>
      </c>
      <c r="I27" s="8">
        <v>250000</v>
      </c>
      <c r="J27" s="8">
        <v>750000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750000</v>
      </c>
      <c r="X27" s="8">
        <v>750000</v>
      </c>
      <c r="Y27" s="8">
        <v>0</v>
      </c>
      <c r="Z27" s="2">
        <v>0</v>
      </c>
      <c r="AA27" s="6">
        <v>3000000</v>
      </c>
    </row>
    <row r="28" spans="1:27" ht="13.5">
      <c r="A28" s="29" t="s">
        <v>54</v>
      </c>
      <c r="B28" s="28"/>
      <c r="C28" s="6">
        <v>14138578</v>
      </c>
      <c r="D28" s="6">
        <v>0</v>
      </c>
      <c r="E28" s="7">
        <v>15080784</v>
      </c>
      <c r="F28" s="8">
        <v>15080784</v>
      </c>
      <c r="G28" s="8">
        <v>1256737</v>
      </c>
      <c r="H28" s="8">
        <v>1256737</v>
      </c>
      <c r="I28" s="8">
        <v>1256737</v>
      </c>
      <c r="J28" s="8">
        <v>3770211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3770211</v>
      </c>
      <c r="X28" s="8">
        <v>3770196</v>
      </c>
      <c r="Y28" s="8">
        <v>15</v>
      </c>
      <c r="Z28" s="2">
        <v>0</v>
      </c>
      <c r="AA28" s="6">
        <v>15080784</v>
      </c>
    </row>
    <row r="29" spans="1:27" ht="13.5">
      <c r="A29" s="29" t="s">
        <v>55</v>
      </c>
      <c r="B29" s="28"/>
      <c r="C29" s="6">
        <v>4086726</v>
      </c>
      <c r="D29" s="6">
        <v>0</v>
      </c>
      <c r="E29" s="7">
        <v>1940356</v>
      </c>
      <c r="F29" s="8">
        <v>1940356</v>
      </c>
      <c r="G29" s="8">
        <v>113567</v>
      </c>
      <c r="H29" s="8">
        <v>-55365</v>
      </c>
      <c r="I29" s="8">
        <v>125117</v>
      </c>
      <c r="J29" s="8">
        <v>183319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183319</v>
      </c>
      <c r="X29" s="8">
        <v>485088</v>
      </c>
      <c r="Y29" s="8">
        <v>-301769</v>
      </c>
      <c r="Z29" s="2">
        <v>-62.21</v>
      </c>
      <c r="AA29" s="6">
        <v>1940356</v>
      </c>
    </row>
    <row r="30" spans="1:27" ht="13.5">
      <c r="A30" s="29" t="s">
        <v>56</v>
      </c>
      <c r="B30" s="28"/>
      <c r="C30" s="6">
        <v>39286778</v>
      </c>
      <c r="D30" s="6">
        <v>0</v>
      </c>
      <c r="E30" s="7">
        <v>53844000</v>
      </c>
      <c r="F30" s="8">
        <v>53844000</v>
      </c>
      <c r="G30" s="8">
        <v>51918</v>
      </c>
      <c r="H30" s="8">
        <v>6002694</v>
      </c>
      <c r="I30" s="8">
        <v>5206933</v>
      </c>
      <c r="J30" s="8">
        <v>11261545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11261545</v>
      </c>
      <c r="X30" s="8">
        <v>13461000</v>
      </c>
      <c r="Y30" s="8">
        <v>-2199455</v>
      </c>
      <c r="Z30" s="2">
        <v>-16.34</v>
      </c>
      <c r="AA30" s="6">
        <v>53844000</v>
      </c>
    </row>
    <row r="31" spans="1:27" ht="13.5">
      <c r="A31" s="29" t="s">
        <v>57</v>
      </c>
      <c r="B31" s="28"/>
      <c r="C31" s="6">
        <v>17705648</v>
      </c>
      <c r="D31" s="6">
        <v>0</v>
      </c>
      <c r="E31" s="7">
        <v>21052540</v>
      </c>
      <c r="F31" s="8">
        <v>21052540</v>
      </c>
      <c r="G31" s="8">
        <v>127848</v>
      </c>
      <c r="H31" s="8">
        <v>843451</v>
      </c>
      <c r="I31" s="8">
        <v>871356</v>
      </c>
      <c r="J31" s="8">
        <v>1842655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1842655</v>
      </c>
      <c r="X31" s="8">
        <v>5263134</v>
      </c>
      <c r="Y31" s="8">
        <v>-3420479</v>
      </c>
      <c r="Z31" s="2">
        <v>-64.99</v>
      </c>
      <c r="AA31" s="6">
        <v>21052540</v>
      </c>
    </row>
    <row r="32" spans="1:27" ht="13.5">
      <c r="A32" s="29" t="s">
        <v>58</v>
      </c>
      <c r="B32" s="28"/>
      <c r="C32" s="6">
        <v>8765792</v>
      </c>
      <c r="D32" s="6">
        <v>0</v>
      </c>
      <c r="E32" s="7">
        <v>7907040</v>
      </c>
      <c r="F32" s="8">
        <v>7907040</v>
      </c>
      <c r="G32" s="8">
        <v>177041</v>
      </c>
      <c r="H32" s="8">
        <v>150287</v>
      </c>
      <c r="I32" s="8">
        <v>573549</v>
      </c>
      <c r="J32" s="8">
        <v>900877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900877</v>
      </c>
      <c r="X32" s="8">
        <v>1976760</v>
      </c>
      <c r="Y32" s="8">
        <v>-1075883</v>
      </c>
      <c r="Z32" s="2">
        <v>-54.43</v>
      </c>
      <c r="AA32" s="6">
        <v>7907040</v>
      </c>
    </row>
    <row r="33" spans="1:27" ht="13.5">
      <c r="A33" s="29" t="s">
        <v>59</v>
      </c>
      <c r="B33" s="28"/>
      <c r="C33" s="6">
        <v>60000</v>
      </c>
      <c r="D33" s="6">
        <v>0</v>
      </c>
      <c r="E33" s="7">
        <v>60000</v>
      </c>
      <c r="F33" s="8">
        <v>60000</v>
      </c>
      <c r="G33" s="8">
        <v>0</v>
      </c>
      <c r="H33" s="8">
        <v>5890</v>
      </c>
      <c r="I33" s="8">
        <v>8000</v>
      </c>
      <c r="J33" s="8">
        <v>13890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13890</v>
      </c>
      <c r="X33" s="8">
        <v>15000</v>
      </c>
      <c r="Y33" s="8">
        <v>-1110</v>
      </c>
      <c r="Z33" s="2">
        <v>-7.4</v>
      </c>
      <c r="AA33" s="6">
        <v>60000</v>
      </c>
    </row>
    <row r="34" spans="1:27" ht="13.5">
      <c r="A34" s="29" t="s">
        <v>60</v>
      </c>
      <c r="B34" s="28"/>
      <c r="C34" s="6">
        <v>62923849</v>
      </c>
      <c r="D34" s="6">
        <v>0</v>
      </c>
      <c r="E34" s="7">
        <v>64016000</v>
      </c>
      <c r="F34" s="8">
        <v>64891350</v>
      </c>
      <c r="G34" s="8">
        <v>2212562</v>
      </c>
      <c r="H34" s="8">
        <v>6402387</v>
      </c>
      <c r="I34" s="8">
        <v>3126346</v>
      </c>
      <c r="J34" s="8">
        <v>11741295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11741295</v>
      </c>
      <c r="X34" s="8">
        <v>16003998</v>
      </c>
      <c r="Y34" s="8">
        <v>-4262703</v>
      </c>
      <c r="Z34" s="2">
        <v>-26.64</v>
      </c>
      <c r="AA34" s="6">
        <v>64891350</v>
      </c>
    </row>
    <row r="35" spans="1:27" ht="13.5">
      <c r="A35" s="27" t="s">
        <v>61</v>
      </c>
      <c r="B35" s="33"/>
      <c r="C35" s="6">
        <v>21844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244183717</v>
      </c>
      <c r="D36" s="37">
        <f>SUM(D25:D35)</f>
        <v>0</v>
      </c>
      <c r="E36" s="38">
        <f t="shared" si="1"/>
        <v>245644225</v>
      </c>
      <c r="F36" s="39">
        <f t="shared" si="1"/>
        <v>246519575</v>
      </c>
      <c r="G36" s="39">
        <f t="shared" si="1"/>
        <v>10106716</v>
      </c>
      <c r="H36" s="39">
        <f t="shared" si="1"/>
        <v>20697607</v>
      </c>
      <c r="I36" s="39">
        <f t="shared" si="1"/>
        <v>17265503</v>
      </c>
      <c r="J36" s="39">
        <f t="shared" si="1"/>
        <v>48069826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48069826</v>
      </c>
      <c r="X36" s="39">
        <f t="shared" si="1"/>
        <v>60362370</v>
      </c>
      <c r="Y36" s="39">
        <f t="shared" si="1"/>
        <v>-12292544</v>
      </c>
      <c r="Z36" s="40">
        <f>+IF(X36&lt;&gt;0,+(Y36/X36)*100,0)</f>
        <v>-20.364581443704083</v>
      </c>
      <c r="AA36" s="37">
        <f>SUM(AA25:AA35)</f>
        <v>246519575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-11826795</v>
      </c>
      <c r="D38" s="50">
        <f>+D22-D36</f>
        <v>0</v>
      </c>
      <c r="E38" s="51">
        <f t="shared" si="2"/>
        <v>-13349440</v>
      </c>
      <c r="F38" s="52">
        <f t="shared" si="2"/>
        <v>-13519440</v>
      </c>
      <c r="G38" s="52">
        <f t="shared" si="2"/>
        <v>38532234</v>
      </c>
      <c r="H38" s="52">
        <f t="shared" si="2"/>
        <v>-7906989</v>
      </c>
      <c r="I38" s="52">
        <f t="shared" si="2"/>
        <v>-7054336</v>
      </c>
      <c r="J38" s="52">
        <f t="shared" si="2"/>
        <v>23570909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23570909</v>
      </c>
      <c r="X38" s="52">
        <f>IF(F22=F36,0,X22-X36)</f>
        <v>-2331615</v>
      </c>
      <c r="Y38" s="52">
        <f t="shared" si="2"/>
        <v>25902524</v>
      </c>
      <c r="Z38" s="53">
        <f>+IF(X38&lt;&gt;0,+(Y38/X38)*100,0)</f>
        <v>-1110.9262892887548</v>
      </c>
      <c r="AA38" s="50">
        <f>+AA22-AA36</f>
        <v>-13519440</v>
      </c>
    </row>
    <row r="39" spans="1:27" ht="13.5">
      <c r="A39" s="27" t="s">
        <v>64</v>
      </c>
      <c r="B39" s="33"/>
      <c r="C39" s="6">
        <v>21711221</v>
      </c>
      <c r="D39" s="6">
        <v>0</v>
      </c>
      <c r="E39" s="7">
        <v>22868200</v>
      </c>
      <c r="F39" s="8">
        <v>27659305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5759550</v>
      </c>
      <c r="Y39" s="8">
        <v>-5759550</v>
      </c>
      <c r="Z39" s="2">
        <v>-100</v>
      </c>
      <c r="AA39" s="6">
        <v>27659305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9884426</v>
      </c>
      <c r="D42" s="59">
        <f>SUM(D38:D41)</f>
        <v>0</v>
      </c>
      <c r="E42" s="60">
        <f t="shared" si="3"/>
        <v>9518760</v>
      </c>
      <c r="F42" s="61">
        <f t="shared" si="3"/>
        <v>14139865</v>
      </c>
      <c r="G42" s="61">
        <f t="shared" si="3"/>
        <v>38532234</v>
      </c>
      <c r="H42" s="61">
        <f t="shared" si="3"/>
        <v>-7906989</v>
      </c>
      <c r="I42" s="61">
        <f t="shared" si="3"/>
        <v>-7054336</v>
      </c>
      <c r="J42" s="61">
        <f t="shared" si="3"/>
        <v>23570909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23570909</v>
      </c>
      <c r="X42" s="61">
        <f t="shared" si="3"/>
        <v>3427935</v>
      </c>
      <c r="Y42" s="61">
        <f t="shared" si="3"/>
        <v>20142974</v>
      </c>
      <c r="Z42" s="62">
        <f>+IF(X42&lt;&gt;0,+(Y42/X42)*100,0)</f>
        <v>587.6124839006575</v>
      </c>
      <c r="AA42" s="59">
        <f>SUM(AA38:AA41)</f>
        <v>14139865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9884426</v>
      </c>
      <c r="D44" s="67">
        <f>+D42-D43</f>
        <v>0</v>
      </c>
      <c r="E44" s="68">
        <f t="shared" si="4"/>
        <v>9518760</v>
      </c>
      <c r="F44" s="69">
        <f t="shared" si="4"/>
        <v>14139865</v>
      </c>
      <c r="G44" s="69">
        <f t="shared" si="4"/>
        <v>38532234</v>
      </c>
      <c r="H44" s="69">
        <f t="shared" si="4"/>
        <v>-7906989</v>
      </c>
      <c r="I44" s="69">
        <f t="shared" si="4"/>
        <v>-7054336</v>
      </c>
      <c r="J44" s="69">
        <f t="shared" si="4"/>
        <v>23570909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23570909</v>
      </c>
      <c r="X44" s="69">
        <f t="shared" si="4"/>
        <v>3427935</v>
      </c>
      <c r="Y44" s="69">
        <f t="shared" si="4"/>
        <v>20142974</v>
      </c>
      <c r="Z44" s="70">
        <f>+IF(X44&lt;&gt;0,+(Y44/X44)*100,0)</f>
        <v>587.6124839006575</v>
      </c>
      <c r="AA44" s="67">
        <f>+AA42-AA43</f>
        <v>14139865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9884426</v>
      </c>
      <c r="D46" s="59">
        <f>SUM(D44:D45)</f>
        <v>0</v>
      </c>
      <c r="E46" s="60">
        <f t="shared" si="5"/>
        <v>9518760</v>
      </c>
      <c r="F46" s="61">
        <f t="shared" si="5"/>
        <v>14139865</v>
      </c>
      <c r="G46" s="61">
        <f t="shared" si="5"/>
        <v>38532234</v>
      </c>
      <c r="H46" s="61">
        <f t="shared" si="5"/>
        <v>-7906989</v>
      </c>
      <c r="I46" s="61">
        <f t="shared" si="5"/>
        <v>-7054336</v>
      </c>
      <c r="J46" s="61">
        <f t="shared" si="5"/>
        <v>23570909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23570909</v>
      </c>
      <c r="X46" s="61">
        <f t="shared" si="5"/>
        <v>3427935</v>
      </c>
      <c r="Y46" s="61">
        <f t="shared" si="5"/>
        <v>20142974</v>
      </c>
      <c r="Z46" s="62">
        <f>+IF(X46&lt;&gt;0,+(Y46/X46)*100,0)</f>
        <v>587.6124839006575</v>
      </c>
      <c r="AA46" s="59">
        <f>SUM(AA44:AA45)</f>
        <v>14139865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9884426</v>
      </c>
      <c r="D48" s="75">
        <f>SUM(D46:D47)</f>
        <v>0</v>
      </c>
      <c r="E48" s="76">
        <f t="shared" si="6"/>
        <v>9518760</v>
      </c>
      <c r="F48" s="77">
        <f t="shared" si="6"/>
        <v>14139865</v>
      </c>
      <c r="G48" s="77">
        <f t="shared" si="6"/>
        <v>38532234</v>
      </c>
      <c r="H48" s="78">
        <f t="shared" si="6"/>
        <v>-7906989</v>
      </c>
      <c r="I48" s="78">
        <f t="shared" si="6"/>
        <v>-7054336</v>
      </c>
      <c r="J48" s="78">
        <f t="shared" si="6"/>
        <v>23570909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23570909</v>
      </c>
      <c r="X48" s="78">
        <f t="shared" si="6"/>
        <v>3427935</v>
      </c>
      <c r="Y48" s="78">
        <f t="shared" si="6"/>
        <v>20142974</v>
      </c>
      <c r="Z48" s="79">
        <f>+IF(X48&lt;&gt;0,+(Y48/X48)*100,0)</f>
        <v>587.6124839006575</v>
      </c>
      <c r="AA48" s="80">
        <f>SUM(AA46:AA47)</f>
        <v>14139865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30190343</v>
      </c>
      <c r="D5" s="6">
        <v>0</v>
      </c>
      <c r="E5" s="7">
        <v>32353733</v>
      </c>
      <c r="F5" s="8">
        <v>32353733</v>
      </c>
      <c r="G5" s="8">
        <v>4595393</v>
      </c>
      <c r="H5" s="8">
        <v>2274349</v>
      </c>
      <c r="I5" s="8">
        <v>2385791</v>
      </c>
      <c r="J5" s="8">
        <v>9255533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9255533</v>
      </c>
      <c r="X5" s="8">
        <v>8084559</v>
      </c>
      <c r="Y5" s="8">
        <v>1170974</v>
      </c>
      <c r="Z5" s="2">
        <v>14.48</v>
      </c>
      <c r="AA5" s="6">
        <v>32353733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62523528</v>
      </c>
      <c r="F7" s="8">
        <v>62523528</v>
      </c>
      <c r="G7" s="8">
        <v>6029797</v>
      </c>
      <c r="H7" s="8">
        <v>6200031</v>
      </c>
      <c r="I7" s="8">
        <v>5115472</v>
      </c>
      <c r="J7" s="8">
        <v>17345300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17345300</v>
      </c>
      <c r="X7" s="8">
        <v>16042141</v>
      </c>
      <c r="Y7" s="8">
        <v>1303159</v>
      </c>
      <c r="Z7" s="2">
        <v>8.12</v>
      </c>
      <c r="AA7" s="6">
        <v>62523528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18378346</v>
      </c>
      <c r="F8" s="8">
        <v>18378346</v>
      </c>
      <c r="G8" s="8">
        <v>1058276</v>
      </c>
      <c r="H8" s="8">
        <v>1348988</v>
      </c>
      <c r="I8" s="8">
        <v>1332209</v>
      </c>
      <c r="J8" s="8">
        <v>3739473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3739473</v>
      </c>
      <c r="X8" s="8">
        <v>5636701</v>
      </c>
      <c r="Y8" s="8">
        <v>-1897228</v>
      </c>
      <c r="Z8" s="2">
        <v>-33.66</v>
      </c>
      <c r="AA8" s="6">
        <v>18378346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6637096</v>
      </c>
      <c r="F9" s="8">
        <v>6637096</v>
      </c>
      <c r="G9" s="8">
        <v>435462</v>
      </c>
      <c r="H9" s="8">
        <v>611774</v>
      </c>
      <c r="I9" s="8">
        <v>710105</v>
      </c>
      <c r="J9" s="8">
        <v>1757341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1757341</v>
      </c>
      <c r="X9" s="8">
        <v>1415000</v>
      </c>
      <c r="Y9" s="8">
        <v>342341</v>
      </c>
      <c r="Z9" s="2">
        <v>24.19</v>
      </c>
      <c r="AA9" s="6">
        <v>6637096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6552000</v>
      </c>
      <c r="F10" s="30">
        <v>6552000</v>
      </c>
      <c r="G10" s="30">
        <v>408253</v>
      </c>
      <c r="H10" s="30">
        <v>522044</v>
      </c>
      <c r="I10" s="30">
        <v>523138</v>
      </c>
      <c r="J10" s="30">
        <v>1453435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1453435</v>
      </c>
      <c r="X10" s="30">
        <v>1182733</v>
      </c>
      <c r="Y10" s="30">
        <v>270702</v>
      </c>
      <c r="Z10" s="31">
        <v>22.89</v>
      </c>
      <c r="AA10" s="32">
        <v>6552000</v>
      </c>
    </row>
    <row r="11" spans="1:27" ht="13.5">
      <c r="A11" s="29" t="s">
        <v>38</v>
      </c>
      <c r="B11" s="33"/>
      <c r="C11" s="6">
        <v>78868882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2818018</v>
      </c>
      <c r="D12" s="6">
        <v>0</v>
      </c>
      <c r="E12" s="7">
        <v>3331514</v>
      </c>
      <c r="F12" s="8">
        <v>3331514</v>
      </c>
      <c r="G12" s="8">
        <v>398405</v>
      </c>
      <c r="H12" s="8">
        <v>222219</v>
      </c>
      <c r="I12" s="8">
        <v>688701</v>
      </c>
      <c r="J12" s="8">
        <v>1309325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1309325</v>
      </c>
      <c r="X12" s="8">
        <v>843914</v>
      </c>
      <c r="Y12" s="8">
        <v>465411</v>
      </c>
      <c r="Z12" s="2">
        <v>55.15</v>
      </c>
      <c r="AA12" s="6">
        <v>3331514</v>
      </c>
    </row>
    <row r="13" spans="1:27" ht="13.5">
      <c r="A13" s="27" t="s">
        <v>40</v>
      </c>
      <c r="B13" s="33"/>
      <c r="C13" s="6">
        <v>242295</v>
      </c>
      <c r="D13" s="6">
        <v>0</v>
      </c>
      <c r="E13" s="7">
        <v>289380</v>
      </c>
      <c r="F13" s="8">
        <v>289380</v>
      </c>
      <c r="G13" s="8">
        <v>5859</v>
      </c>
      <c r="H13" s="8">
        <v>29423</v>
      </c>
      <c r="I13" s="8">
        <v>24114</v>
      </c>
      <c r="J13" s="8">
        <v>59396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59396</v>
      </c>
      <c r="X13" s="8">
        <v>84377</v>
      </c>
      <c r="Y13" s="8">
        <v>-24981</v>
      </c>
      <c r="Z13" s="2">
        <v>-29.61</v>
      </c>
      <c r="AA13" s="6">
        <v>289380</v>
      </c>
    </row>
    <row r="14" spans="1:27" ht="13.5">
      <c r="A14" s="27" t="s">
        <v>41</v>
      </c>
      <c r="B14" s="33"/>
      <c r="C14" s="6">
        <v>2717029</v>
      </c>
      <c r="D14" s="6">
        <v>0</v>
      </c>
      <c r="E14" s="7">
        <v>2572985</v>
      </c>
      <c r="F14" s="8">
        <v>2572985</v>
      </c>
      <c r="G14" s="8">
        <v>261401</v>
      </c>
      <c r="H14" s="8">
        <v>243105</v>
      </c>
      <c r="I14" s="8">
        <v>229806</v>
      </c>
      <c r="J14" s="8">
        <v>734312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734312</v>
      </c>
      <c r="X14" s="8">
        <v>621012</v>
      </c>
      <c r="Y14" s="8">
        <v>113300</v>
      </c>
      <c r="Z14" s="2">
        <v>18.24</v>
      </c>
      <c r="AA14" s="6">
        <v>2572985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2590243</v>
      </c>
      <c r="D16" s="6">
        <v>0</v>
      </c>
      <c r="E16" s="7">
        <v>1326047</v>
      </c>
      <c r="F16" s="8">
        <v>1326047</v>
      </c>
      <c r="G16" s="8">
        <v>66010</v>
      </c>
      <c r="H16" s="8">
        <v>70353</v>
      </c>
      <c r="I16" s="8">
        <v>105899</v>
      </c>
      <c r="J16" s="8">
        <v>242262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242262</v>
      </c>
      <c r="X16" s="8">
        <v>360959</v>
      </c>
      <c r="Y16" s="8">
        <v>-118697</v>
      </c>
      <c r="Z16" s="2">
        <v>-32.88</v>
      </c>
      <c r="AA16" s="6">
        <v>1326047</v>
      </c>
    </row>
    <row r="17" spans="1:27" ht="13.5">
      <c r="A17" s="27" t="s">
        <v>44</v>
      </c>
      <c r="B17" s="33"/>
      <c r="C17" s="6">
        <v>877274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1245782</v>
      </c>
      <c r="D18" s="6">
        <v>0</v>
      </c>
      <c r="E18" s="7">
        <v>1965971</v>
      </c>
      <c r="F18" s="8">
        <v>1965971</v>
      </c>
      <c r="G18" s="8">
        <v>192293</v>
      </c>
      <c r="H18" s="8">
        <v>176874</v>
      </c>
      <c r="I18" s="8">
        <v>187530</v>
      </c>
      <c r="J18" s="8">
        <v>556697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556697</v>
      </c>
      <c r="X18" s="8">
        <v>504664</v>
      </c>
      <c r="Y18" s="8">
        <v>52033</v>
      </c>
      <c r="Z18" s="2">
        <v>10.31</v>
      </c>
      <c r="AA18" s="6">
        <v>1965971</v>
      </c>
    </row>
    <row r="19" spans="1:27" ht="13.5">
      <c r="A19" s="27" t="s">
        <v>46</v>
      </c>
      <c r="B19" s="33"/>
      <c r="C19" s="6">
        <v>50220121</v>
      </c>
      <c r="D19" s="6">
        <v>0</v>
      </c>
      <c r="E19" s="7">
        <v>44510000</v>
      </c>
      <c r="F19" s="8">
        <v>44510000</v>
      </c>
      <c r="G19" s="8">
        <v>16236000</v>
      </c>
      <c r="H19" s="8">
        <v>634000</v>
      </c>
      <c r="I19" s="8">
        <v>531000</v>
      </c>
      <c r="J19" s="8">
        <v>17401000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17401000</v>
      </c>
      <c r="X19" s="8">
        <v>15716000</v>
      </c>
      <c r="Y19" s="8">
        <v>1685000</v>
      </c>
      <c r="Z19" s="2">
        <v>10.72</v>
      </c>
      <c r="AA19" s="6">
        <v>44510000</v>
      </c>
    </row>
    <row r="20" spans="1:27" ht="13.5">
      <c r="A20" s="27" t="s">
        <v>47</v>
      </c>
      <c r="B20" s="33"/>
      <c r="C20" s="6">
        <v>2353312</v>
      </c>
      <c r="D20" s="6">
        <v>0</v>
      </c>
      <c r="E20" s="7">
        <v>1384000</v>
      </c>
      <c r="F20" s="30">
        <v>1384000</v>
      </c>
      <c r="G20" s="30">
        <v>171426</v>
      </c>
      <c r="H20" s="30">
        <v>110399</v>
      </c>
      <c r="I20" s="30">
        <v>123366</v>
      </c>
      <c r="J20" s="30">
        <v>405191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405191</v>
      </c>
      <c r="X20" s="30">
        <v>207743</v>
      </c>
      <c r="Y20" s="30">
        <v>197448</v>
      </c>
      <c r="Z20" s="31">
        <v>95.04</v>
      </c>
      <c r="AA20" s="32">
        <v>1384000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5600000</v>
      </c>
      <c r="F21" s="8">
        <v>5600000</v>
      </c>
      <c r="G21" s="8">
        <v>59298</v>
      </c>
      <c r="H21" s="8">
        <v>-40000</v>
      </c>
      <c r="I21" s="34">
        <v>-1754</v>
      </c>
      <c r="J21" s="8">
        <v>17544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17544</v>
      </c>
      <c r="X21" s="8">
        <v>0</v>
      </c>
      <c r="Y21" s="8">
        <v>17544</v>
      </c>
      <c r="Z21" s="2">
        <v>0</v>
      </c>
      <c r="AA21" s="6">
        <v>5600000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172123299</v>
      </c>
      <c r="D22" s="37">
        <f>SUM(D5:D21)</f>
        <v>0</v>
      </c>
      <c r="E22" s="38">
        <f t="shared" si="0"/>
        <v>187424600</v>
      </c>
      <c r="F22" s="39">
        <f t="shared" si="0"/>
        <v>187424600</v>
      </c>
      <c r="G22" s="39">
        <f t="shared" si="0"/>
        <v>29917873</v>
      </c>
      <c r="H22" s="39">
        <f t="shared" si="0"/>
        <v>12403559</v>
      </c>
      <c r="I22" s="39">
        <f t="shared" si="0"/>
        <v>11955377</v>
      </c>
      <c r="J22" s="39">
        <f t="shared" si="0"/>
        <v>54276809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54276809</v>
      </c>
      <c r="X22" s="39">
        <f t="shared" si="0"/>
        <v>50699803</v>
      </c>
      <c r="Y22" s="39">
        <f t="shared" si="0"/>
        <v>3577006</v>
      </c>
      <c r="Z22" s="40">
        <f>+IF(X22&lt;&gt;0,+(Y22/X22)*100,0)</f>
        <v>7.055266072730106</v>
      </c>
      <c r="AA22" s="37">
        <f>SUM(AA5:AA21)</f>
        <v>187424600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61942645</v>
      </c>
      <c r="D25" s="6">
        <v>0</v>
      </c>
      <c r="E25" s="7">
        <v>66682616</v>
      </c>
      <c r="F25" s="8">
        <v>66682616</v>
      </c>
      <c r="G25" s="8">
        <v>5027141</v>
      </c>
      <c r="H25" s="8">
        <v>5001880</v>
      </c>
      <c r="I25" s="8">
        <v>5160320</v>
      </c>
      <c r="J25" s="8">
        <v>15189341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15189341</v>
      </c>
      <c r="X25" s="8">
        <v>16011480</v>
      </c>
      <c r="Y25" s="8">
        <v>-822139</v>
      </c>
      <c r="Z25" s="2">
        <v>-5.13</v>
      </c>
      <c r="AA25" s="6">
        <v>66682616</v>
      </c>
    </row>
    <row r="26" spans="1:27" ht="13.5">
      <c r="A26" s="29" t="s">
        <v>52</v>
      </c>
      <c r="B26" s="28"/>
      <c r="C26" s="6">
        <v>4046974</v>
      </c>
      <c r="D26" s="6">
        <v>0</v>
      </c>
      <c r="E26" s="7">
        <v>4451012</v>
      </c>
      <c r="F26" s="8">
        <v>4451012</v>
      </c>
      <c r="G26" s="8">
        <v>338353</v>
      </c>
      <c r="H26" s="8">
        <v>338353</v>
      </c>
      <c r="I26" s="8">
        <v>329090</v>
      </c>
      <c r="J26" s="8">
        <v>1005796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1005796</v>
      </c>
      <c r="X26" s="8">
        <v>1113000</v>
      </c>
      <c r="Y26" s="8">
        <v>-107204</v>
      </c>
      <c r="Z26" s="2">
        <v>-9.63</v>
      </c>
      <c r="AA26" s="6">
        <v>4451012</v>
      </c>
    </row>
    <row r="27" spans="1:27" ht="13.5">
      <c r="A27" s="29" t="s">
        <v>53</v>
      </c>
      <c r="B27" s="28"/>
      <c r="C27" s="6">
        <v>5243350</v>
      </c>
      <c r="D27" s="6">
        <v>0</v>
      </c>
      <c r="E27" s="7">
        <v>8000000</v>
      </c>
      <c r="F27" s="8">
        <v>8000000</v>
      </c>
      <c r="G27" s="8">
        <v>666667</v>
      </c>
      <c r="H27" s="8">
        <v>666667</v>
      </c>
      <c r="I27" s="8">
        <v>666667</v>
      </c>
      <c r="J27" s="8">
        <v>2000001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2000001</v>
      </c>
      <c r="X27" s="8">
        <v>1999998</v>
      </c>
      <c r="Y27" s="8">
        <v>3</v>
      </c>
      <c r="Z27" s="2">
        <v>0</v>
      </c>
      <c r="AA27" s="6">
        <v>8000000</v>
      </c>
    </row>
    <row r="28" spans="1:27" ht="13.5">
      <c r="A28" s="29" t="s">
        <v>54</v>
      </c>
      <c r="B28" s="28"/>
      <c r="C28" s="6">
        <v>13592473</v>
      </c>
      <c r="D28" s="6">
        <v>0</v>
      </c>
      <c r="E28" s="7">
        <v>15248000</v>
      </c>
      <c r="F28" s="8">
        <v>15248000</v>
      </c>
      <c r="G28" s="8">
        <v>1103999</v>
      </c>
      <c r="H28" s="8">
        <v>1103999</v>
      </c>
      <c r="I28" s="8">
        <v>1103999</v>
      </c>
      <c r="J28" s="8">
        <v>3311997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3311997</v>
      </c>
      <c r="X28" s="8">
        <v>3810000</v>
      </c>
      <c r="Y28" s="8">
        <v>-498003</v>
      </c>
      <c r="Z28" s="2">
        <v>-13.07</v>
      </c>
      <c r="AA28" s="6">
        <v>15248000</v>
      </c>
    </row>
    <row r="29" spans="1:27" ht="13.5">
      <c r="A29" s="29" t="s">
        <v>55</v>
      </c>
      <c r="B29" s="28"/>
      <c r="C29" s="6">
        <v>4810137</v>
      </c>
      <c r="D29" s="6">
        <v>0</v>
      </c>
      <c r="E29" s="7">
        <v>4320000</v>
      </c>
      <c r="F29" s="8">
        <v>4320000</v>
      </c>
      <c r="G29" s="8">
        <v>291228</v>
      </c>
      <c r="H29" s="8">
        <v>287890</v>
      </c>
      <c r="I29" s="8">
        <v>1024805</v>
      </c>
      <c r="J29" s="8">
        <v>1603923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1603923</v>
      </c>
      <c r="X29" s="8">
        <v>1653000</v>
      </c>
      <c r="Y29" s="8">
        <v>-49077</v>
      </c>
      <c r="Z29" s="2">
        <v>-2.97</v>
      </c>
      <c r="AA29" s="6">
        <v>4320000</v>
      </c>
    </row>
    <row r="30" spans="1:27" ht="13.5">
      <c r="A30" s="29" t="s">
        <v>56</v>
      </c>
      <c r="B30" s="28"/>
      <c r="C30" s="6">
        <v>56019912</v>
      </c>
      <c r="D30" s="6">
        <v>0</v>
      </c>
      <c r="E30" s="7">
        <v>55000000</v>
      </c>
      <c r="F30" s="8">
        <v>55000000</v>
      </c>
      <c r="G30" s="8">
        <v>1394936</v>
      </c>
      <c r="H30" s="8">
        <v>1809309</v>
      </c>
      <c r="I30" s="8">
        <v>1443794</v>
      </c>
      <c r="J30" s="8">
        <v>4648039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4648039</v>
      </c>
      <c r="X30" s="8">
        <v>14718404</v>
      </c>
      <c r="Y30" s="8">
        <v>-10070365</v>
      </c>
      <c r="Z30" s="2">
        <v>-68.42</v>
      </c>
      <c r="AA30" s="6">
        <v>55000000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54720052</v>
      </c>
      <c r="D34" s="6">
        <v>0</v>
      </c>
      <c r="E34" s="7">
        <v>33700000</v>
      </c>
      <c r="F34" s="8">
        <v>33700000</v>
      </c>
      <c r="G34" s="8">
        <v>1127565</v>
      </c>
      <c r="H34" s="8">
        <v>2908812</v>
      </c>
      <c r="I34" s="8">
        <v>2201665</v>
      </c>
      <c r="J34" s="8">
        <v>6238042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6238042</v>
      </c>
      <c r="X34" s="8">
        <v>5920463</v>
      </c>
      <c r="Y34" s="8">
        <v>317579</v>
      </c>
      <c r="Z34" s="2">
        <v>5.36</v>
      </c>
      <c r="AA34" s="6">
        <v>33700000</v>
      </c>
    </row>
    <row r="35" spans="1:27" ht="13.5">
      <c r="A35" s="27" t="s">
        <v>61</v>
      </c>
      <c r="B35" s="33"/>
      <c r="C35" s="6">
        <v>1922809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202298352</v>
      </c>
      <c r="D36" s="37">
        <f>SUM(D25:D35)</f>
        <v>0</v>
      </c>
      <c r="E36" s="38">
        <f t="shared" si="1"/>
        <v>187401628</v>
      </c>
      <c r="F36" s="39">
        <f t="shared" si="1"/>
        <v>187401628</v>
      </c>
      <c r="G36" s="39">
        <f t="shared" si="1"/>
        <v>9949889</v>
      </c>
      <c r="H36" s="39">
        <f t="shared" si="1"/>
        <v>12116910</v>
      </c>
      <c r="I36" s="39">
        <f t="shared" si="1"/>
        <v>11930340</v>
      </c>
      <c r="J36" s="39">
        <f t="shared" si="1"/>
        <v>33997139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33997139</v>
      </c>
      <c r="X36" s="39">
        <f t="shared" si="1"/>
        <v>45226345</v>
      </c>
      <c r="Y36" s="39">
        <f t="shared" si="1"/>
        <v>-11229206</v>
      </c>
      <c r="Z36" s="40">
        <f>+IF(X36&lt;&gt;0,+(Y36/X36)*100,0)</f>
        <v>-24.828904480342153</v>
      </c>
      <c r="AA36" s="37">
        <f>SUM(AA25:AA35)</f>
        <v>187401628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-30175053</v>
      </c>
      <c r="D38" s="50">
        <f>+D22-D36</f>
        <v>0</v>
      </c>
      <c r="E38" s="51">
        <f t="shared" si="2"/>
        <v>22972</v>
      </c>
      <c r="F38" s="52">
        <f t="shared" si="2"/>
        <v>22972</v>
      </c>
      <c r="G38" s="52">
        <f t="shared" si="2"/>
        <v>19967984</v>
      </c>
      <c r="H38" s="52">
        <f t="shared" si="2"/>
        <v>286649</v>
      </c>
      <c r="I38" s="52">
        <f t="shared" si="2"/>
        <v>25037</v>
      </c>
      <c r="J38" s="52">
        <f t="shared" si="2"/>
        <v>20279670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20279670</v>
      </c>
      <c r="X38" s="52">
        <f>IF(F22=F36,0,X22-X36)</f>
        <v>5473458</v>
      </c>
      <c r="Y38" s="52">
        <f t="shared" si="2"/>
        <v>14806212</v>
      </c>
      <c r="Z38" s="53">
        <f>+IF(X38&lt;&gt;0,+(Y38/X38)*100,0)</f>
        <v>270.5092831624907</v>
      </c>
      <c r="AA38" s="50">
        <f>+AA22-AA36</f>
        <v>22972</v>
      </c>
    </row>
    <row r="39" spans="1:27" ht="13.5">
      <c r="A39" s="27" t="s">
        <v>64</v>
      </c>
      <c r="B39" s="33"/>
      <c r="C39" s="6">
        <v>33268129</v>
      </c>
      <c r="D39" s="6">
        <v>0</v>
      </c>
      <c r="E39" s="7">
        <v>40902000</v>
      </c>
      <c r="F39" s="8">
        <v>40902000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20417583</v>
      </c>
      <c r="Y39" s="8">
        <v>-20417583</v>
      </c>
      <c r="Z39" s="2">
        <v>-100</v>
      </c>
      <c r="AA39" s="6">
        <v>40902000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3093076</v>
      </c>
      <c r="D42" s="59">
        <f>SUM(D38:D41)</f>
        <v>0</v>
      </c>
      <c r="E42" s="60">
        <f t="shared" si="3"/>
        <v>40924972</v>
      </c>
      <c r="F42" s="61">
        <f t="shared" si="3"/>
        <v>40924972</v>
      </c>
      <c r="G42" s="61">
        <f t="shared" si="3"/>
        <v>19967984</v>
      </c>
      <c r="H42" s="61">
        <f t="shared" si="3"/>
        <v>286649</v>
      </c>
      <c r="I42" s="61">
        <f t="shared" si="3"/>
        <v>25037</v>
      </c>
      <c r="J42" s="61">
        <f t="shared" si="3"/>
        <v>20279670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20279670</v>
      </c>
      <c r="X42" s="61">
        <f t="shared" si="3"/>
        <v>25891041</v>
      </c>
      <c r="Y42" s="61">
        <f t="shared" si="3"/>
        <v>-5611371</v>
      </c>
      <c r="Z42" s="62">
        <f>+IF(X42&lt;&gt;0,+(Y42/X42)*100,0)</f>
        <v>-21.6730219538102</v>
      </c>
      <c r="AA42" s="59">
        <f>SUM(AA38:AA41)</f>
        <v>40924972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3093076</v>
      </c>
      <c r="D44" s="67">
        <f>+D42-D43</f>
        <v>0</v>
      </c>
      <c r="E44" s="68">
        <f t="shared" si="4"/>
        <v>40924972</v>
      </c>
      <c r="F44" s="69">
        <f t="shared" si="4"/>
        <v>40924972</v>
      </c>
      <c r="G44" s="69">
        <f t="shared" si="4"/>
        <v>19967984</v>
      </c>
      <c r="H44" s="69">
        <f t="shared" si="4"/>
        <v>286649</v>
      </c>
      <c r="I44" s="69">
        <f t="shared" si="4"/>
        <v>25037</v>
      </c>
      <c r="J44" s="69">
        <f t="shared" si="4"/>
        <v>20279670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20279670</v>
      </c>
      <c r="X44" s="69">
        <f t="shared" si="4"/>
        <v>25891041</v>
      </c>
      <c r="Y44" s="69">
        <f t="shared" si="4"/>
        <v>-5611371</v>
      </c>
      <c r="Z44" s="70">
        <f>+IF(X44&lt;&gt;0,+(Y44/X44)*100,0)</f>
        <v>-21.6730219538102</v>
      </c>
      <c r="AA44" s="67">
        <f>+AA42-AA43</f>
        <v>40924972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3093076</v>
      </c>
      <c r="D46" s="59">
        <f>SUM(D44:D45)</f>
        <v>0</v>
      </c>
      <c r="E46" s="60">
        <f t="shared" si="5"/>
        <v>40924972</v>
      </c>
      <c r="F46" s="61">
        <f t="shared" si="5"/>
        <v>40924972</v>
      </c>
      <c r="G46" s="61">
        <f t="shared" si="5"/>
        <v>19967984</v>
      </c>
      <c r="H46" s="61">
        <f t="shared" si="5"/>
        <v>286649</v>
      </c>
      <c r="I46" s="61">
        <f t="shared" si="5"/>
        <v>25037</v>
      </c>
      <c r="J46" s="61">
        <f t="shared" si="5"/>
        <v>20279670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20279670</v>
      </c>
      <c r="X46" s="61">
        <f t="shared" si="5"/>
        <v>25891041</v>
      </c>
      <c r="Y46" s="61">
        <f t="shared" si="5"/>
        <v>-5611371</v>
      </c>
      <c r="Z46" s="62">
        <f>+IF(X46&lt;&gt;0,+(Y46/X46)*100,0)</f>
        <v>-21.6730219538102</v>
      </c>
      <c r="AA46" s="59">
        <f>SUM(AA44:AA45)</f>
        <v>40924972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3093076</v>
      </c>
      <c r="D48" s="75">
        <f>SUM(D46:D47)</f>
        <v>0</v>
      </c>
      <c r="E48" s="76">
        <f t="shared" si="6"/>
        <v>40924972</v>
      </c>
      <c r="F48" s="77">
        <f t="shared" si="6"/>
        <v>40924972</v>
      </c>
      <c r="G48" s="77">
        <f t="shared" si="6"/>
        <v>19967984</v>
      </c>
      <c r="H48" s="78">
        <f t="shared" si="6"/>
        <v>286649</v>
      </c>
      <c r="I48" s="78">
        <f t="shared" si="6"/>
        <v>25037</v>
      </c>
      <c r="J48" s="78">
        <f t="shared" si="6"/>
        <v>20279670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20279670</v>
      </c>
      <c r="X48" s="78">
        <f t="shared" si="6"/>
        <v>25891041</v>
      </c>
      <c r="Y48" s="78">
        <f t="shared" si="6"/>
        <v>-5611371</v>
      </c>
      <c r="Z48" s="79">
        <f>+IF(X48&lt;&gt;0,+(Y48/X48)*100,0)</f>
        <v>-21.6730219538102</v>
      </c>
      <c r="AA48" s="80">
        <f>SUM(AA46:AA47)</f>
        <v>40924972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45464</v>
      </c>
      <c r="D12" s="6">
        <v>0</v>
      </c>
      <c r="E12" s="7">
        <v>120000</v>
      </c>
      <c r="F12" s="8">
        <v>120000</v>
      </c>
      <c r="G12" s="8">
        <v>12487</v>
      </c>
      <c r="H12" s="8">
        <v>-817</v>
      </c>
      <c r="I12" s="8">
        <v>5835</v>
      </c>
      <c r="J12" s="8">
        <v>17505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17505</v>
      </c>
      <c r="X12" s="8">
        <v>30000</v>
      </c>
      <c r="Y12" s="8">
        <v>-12495</v>
      </c>
      <c r="Z12" s="2">
        <v>-41.65</v>
      </c>
      <c r="AA12" s="6">
        <v>120000</v>
      </c>
    </row>
    <row r="13" spans="1:27" ht="13.5">
      <c r="A13" s="27" t="s">
        <v>40</v>
      </c>
      <c r="B13" s="33"/>
      <c r="C13" s="6">
        <v>177620</v>
      </c>
      <c r="D13" s="6">
        <v>0</v>
      </c>
      <c r="E13" s="7">
        <v>150000</v>
      </c>
      <c r="F13" s="8">
        <v>150000</v>
      </c>
      <c r="G13" s="8">
        <v>29470</v>
      </c>
      <c r="H13" s="8">
        <v>35687</v>
      </c>
      <c r="I13" s="8">
        <v>55905</v>
      </c>
      <c r="J13" s="8">
        <v>121062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121062</v>
      </c>
      <c r="X13" s="8">
        <v>37500</v>
      </c>
      <c r="Y13" s="8">
        <v>83562</v>
      </c>
      <c r="Z13" s="2">
        <v>222.83</v>
      </c>
      <c r="AA13" s="6">
        <v>150000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41240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3053380</v>
      </c>
      <c r="D18" s="6">
        <v>0</v>
      </c>
      <c r="E18" s="7">
        <v>3661237</v>
      </c>
      <c r="F18" s="8">
        <v>3661237</v>
      </c>
      <c r="G18" s="8">
        <v>3053379</v>
      </c>
      <c r="H18" s="8">
        <v>3053379</v>
      </c>
      <c r="I18" s="8">
        <v>3053379</v>
      </c>
      <c r="J18" s="8">
        <v>9160137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9160137</v>
      </c>
      <c r="X18" s="8">
        <v>915309</v>
      </c>
      <c r="Y18" s="8">
        <v>8244828</v>
      </c>
      <c r="Z18" s="2">
        <v>900.77</v>
      </c>
      <c r="AA18" s="6">
        <v>3661237</v>
      </c>
    </row>
    <row r="19" spans="1:27" ht="13.5">
      <c r="A19" s="27" t="s">
        <v>46</v>
      </c>
      <c r="B19" s="33"/>
      <c r="C19" s="6">
        <v>21128136</v>
      </c>
      <c r="D19" s="6">
        <v>0</v>
      </c>
      <c r="E19" s="7">
        <v>53146343</v>
      </c>
      <c r="F19" s="8">
        <v>53146343</v>
      </c>
      <c r="G19" s="8">
        <v>8089020</v>
      </c>
      <c r="H19" s="8">
        <v>1421066</v>
      </c>
      <c r="I19" s="8">
        <v>15635</v>
      </c>
      <c r="J19" s="8">
        <v>9525721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9525721</v>
      </c>
      <c r="X19" s="8">
        <v>13286586</v>
      </c>
      <c r="Y19" s="8">
        <v>-3760865</v>
      </c>
      <c r="Z19" s="2">
        <v>-28.31</v>
      </c>
      <c r="AA19" s="6">
        <v>53146343</v>
      </c>
    </row>
    <row r="20" spans="1:27" ht="13.5">
      <c r="A20" s="27" t="s">
        <v>47</v>
      </c>
      <c r="B20" s="33"/>
      <c r="C20" s="6">
        <v>36088309</v>
      </c>
      <c r="D20" s="6">
        <v>0</v>
      </c>
      <c r="E20" s="7">
        <v>382500</v>
      </c>
      <c r="F20" s="30">
        <v>382500</v>
      </c>
      <c r="G20" s="30">
        <v>-2761030</v>
      </c>
      <c r="H20" s="30">
        <v>7903200</v>
      </c>
      <c r="I20" s="30">
        <v>-2758757</v>
      </c>
      <c r="J20" s="30">
        <v>2383413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2383413</v>
      </c>
      <c r="X20" s="30">
        <v>95625</v>
      </c>
      <c r="Y20" s="30">
        <v>2287788</v>
      </c>
      <c r="Z20" s="31">
        <v>2392.46</v>
      </c>
      <c r="AA20" s="32">
        <v>382500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60534149</v>
      </c>
      <c r="D22" s="37">
        <f>SUM(D5:D21)</f>
        <v>0</v>
      </c>
      <c r="E22" s="38">
        <f t="shared" si="0"/>
        <v>57460080</v>
      </c>
      <c r="F22" s="39">
        <f t="shared" si="0"/>
        <v>57460080</v>
      </c>
      <c r="G22" s="39">
        <f t="shared" si="0"/>
        <v>8423326</v>
      </c>
      <c r="H22" s="39">
        <f t="shared" si="0"/>
        <v>12412515</v>
      </c>
      <c r="I22" s="39">
        <f t="shared" si="0"/>
        <v>371997</v>
      </c>
      <c r="J22" s="39">
        <f t="shared" si="0"/>
        <v>21207838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21207838</v>
      </c>
      <c r="X22" s="39">
        <f t="shared" si="0"/>
        <v>14365020</v>
      </c>
      <c r="Y22" s="39">
        <f t="shared" si="0"/>
        <v>6842818</v>
      </c>
      <c r="Z22" s="40">
        <f>+IF(X22&lt;&gt;0,+(Y22/X22)*100,0)</f>
        <v>47.635283487248884</v>
      </c>
      <c r="AA22" s="37">
        <f>SUM(AA5:AA21)</f>
        <v>57460080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7955953</v>
      </c>
      <c r="D25" s="6">
        <v>0</v>
      </c>
      <c r="E25" s="7">
        <v>11839446</v>
      </c>
      <c r="F25" s="8">
        <v>11839446</v>
      </c>
      <c r="G25" s="8">
        <v>692446</v>
      </c>
      <c r="H25" s="8">
        <v>780904</v>
      </c>
      <c r="I25" s="8">
        <v>728628</v>
      </c>
      <c r="J25" s="8">
        <v>2201978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2201978</v>
      </c>
      <c r="X25" s="8">
        <v>2959863</v>
      </c>
      <c r="Y25" s="8">
        <v>-757885</v>
      </c>
      <c r="Z25" s="2">
        <v>-25.61</v>
      </c>
      <c r="AA25" s="6">
        <v>11839446</v>
      </c>
    </row>
    <row r="26" spans="1:27" ht="13.5">
      <c r="A26" s="29" t="s">
        <v>52</v>
      </c>
      <c r="B26" s="28"/>
      <c r="C26" s="6">
        <v>2978251</v>
      </c>
      <c r="D26" s="6">
        <v>0</v>
      </c>
      <c r="E26" s="7">
        <v>3145000</v>
      </c>
      <c r="F26" s="8">
        <v>3145000</v>
      </c>
      <c r="G26" s="8">
        <v>241824</v>
      </c>
      <c r="H26" s="8">
        <v>241823</v>
      </c>
      <c r="I26" s="8">
        <v>242832</v>
      </c>
      <c r="J26" s="8">
        <v>726479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726479</v>
      </c>
      <c r="X26" s="8">
        <v>786249</v>
      </c>
      <c r="Y26" s="8">
        <v>-59770</v>
      </c>
      <c r="Z26" s="2">
        <v>-7.6</v>
      </c>
      <c r="AA26" s="6">
        <v>3145000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6256</v>
      </c>
      <c r="J27" s="8">
        <v>6256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6256</v>
      </c>
      <c r="X27" s="8">
        <v>0</v>
      </c>
      <c r="Y27" s="8">
        <v>6256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772419</v>
      </c>
      <c r="D28" s="6">
        <v>0</v>
      </c>
      <c r="E28" s="7">
        <v>429440</v>
      </c>
      <c r="F28" s="8">
        <v>429440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107361</v>
      </c>
      <c r="Y28" s="8">
        <v>-107361</v>
      </c>
      <c r="Z28" s="2">
        <v>-100</v>
      </c>
      <c r="AA28" s="6">
        <v>429440</v>
      </c>
    </row>
    <row r="29" spans="1:27" ht="13.5">
      <c r="A29" s="29" t="s">
        <v>55</v>
      </c>
      <c r="B29" s="28"/>
      <c r="C29" s="6">
        <v>704395</v>
      </c>
      <c r="D29" s="6">
        <v>0</v>
      </c>
      <c r="E29" s="7">
        <v>450000</v>
      </c>
      <c r="F29" s="8">
        <v>450000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112500</v>
      </c>
      <c r="Y29" s="8">
        <v>-112500</v>
      </c>
      <c r="Z29" s="2">
        <v>-100</v>
      </c>
      <c r="AA29" s="6">
        <v>450000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211206</v>
      </c>
      <c r="D32" s="6">
        <v>0</v>
      </c>
      <c r="E32" s="7">
        <v>0</v>
      </c>
      <c r="F32" s="8">
        <v>0</v>
      </c>
      <c r="G32" s="8">
        <v>8555</v>
      </c>
      <c r="H32" s="8">
        <v>0</v>
      </c>
      <c r="I32" s="8">
        <v>0</v>
      </c>
      <c r="J32" s="8">
        <v>8555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8555</v>
      </c>
      <c r="X32" s="8">
        <v>0</v>
      </c>
      <c r="Y32" s="8">
        <v>8555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44512961</v>
      </c>
      <c r="D34" s="6">
        <v>0</v>
      </c>
      <c r="E34" s="7">
        <v>40667491</v>
      </c>
      <c r="F34" s="8">
        <v>40667491</v>
      </c>
      <c r="G34" s="8">
        <v>3200368</v>
      </c>
      <c r="H34" s="8">
        <v>4490453</v>
      </c>
      <c r="I34" s="8">
        <v>4551087</v>
      </c>
      <c r="J34" s="8">
        <v>12241908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12241908</v>
      </c>
      <c r="X34" s="8">
        <v>10166874</v>
      </c>
      <c r="Y34" s="8">
        <v>2075034</v>
      </c>
      <c r="Z34" s="2">
        <v>20.41</v>
      </c>
      <c r="AA34" s="6">
        <v>40667491</v>
      </c>
    </row>
    <row r="35" spans="1:27" ht="13.5">
      <c r="A35" s="27" t="s">
        <v>61</v>
      </c>
      <c r="B35" s="33"/>
      <c r="C35" s="6">
        <v>53558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57188743</v>
      </c>
      <c r="D36" s="37">
        <f>SUM(D25:D35)</f>
        <v>0</v>
      </c>
      <c r="E36" s="38">
        <f t="shared" si="1"/>
        <v>56531377</v>
      </c>
      <c r="F36" s="39">
        <f t="shared" si="1"/>
        <v>56531377</v>
      </c>
      <c r="G36" s="39">
        <f t="shared" si="1"/>
        <v>4143193</v>
      </c>
      <c r="H36" s="39">
        <f t="shared" si="1"/>
        <v>5513180</v>
      </c>
      <c r="I36" s="39">
        <f t="shared" si="1"/>
        <v>5528803</v>
      </c>
      <c r="J36" s="39">
        <f t="shared" si="1"/>
        <v>15185176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15185176</v>
      </c>
      <c r="X36" s="39">
        <f t="shared" si="1"/>
        <v>14132847</v>
      </c>
      <c r="Y36" s="39">
        <f t="shared" si="1"/>
        <v>1052329</v>
      </c>
      <c r="Z36" s="40">
        <f>+IF(X36&lt;&gt;0,+(Y36/X36)*100,0)</f>
        <v>7.44598027559486</v>
      </c>
      <c r="AA36" s="37">
        <f>SUM(AA25:AA35)</f>
        <v>56531377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3345406</v>
      </c>
      <c r="D38" s="50">
        <f>+D22-D36</f>
        <v>0</v>
      </c>
      <c r="E38" s="51">
        <f t="shared" si="2"/>
        <v>928703</v>
      </c>
      <c r="F38" s="52">
        <f t="shared" si="2"/>
        <v>928703</v>
      </c>
      <c r="G38" s="52">
        <f t="shared" si="2"/>
        <v>4280133</v>
      </c>
      <c r="H38" s="52">
        <f t="shared" si="2"/>
        <v>6899335</v>
      </c>
      <c r="I38" s="52">
        <f t="shared" si="2"/>
        <v>-5156806</v>
      </c>
      <c r="J38" s="52">
        <f t="shared" si="2"/>
        <v>6022662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6022662</v>
      </c>
      <c r="X38" s="52">
        <f>IF(F22=F36,0,X22-X36)</f>
        <v>232173</v>
      </c>
      <c r="Y38" s="52">
        <f t="shared" si="2"/>
        <v>5790489</v>
      </c>
      <c r="Z38" s="53">
        <f>+IF(X38&lt;&gt;0,+(Y38/X38)*100,0)</f>
        <v>2494.04065072166</v>
      </c>
      <c r="AA38" s="50">
        <f>+AA22-AA36</f>
        <v>928703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3345406</v>
      </c>
      <c r="D42" s="59">
        <f>SUM(D38:D41)</f>
        <v>0</v>
      </c>
      <c r="E42" s="60">
        <f t="shared" si="3"/>
        <v>928703</v>
      </c>
      <c r="F42" s="61">
        <f t="shared" si="3"/>
        <v>928703</v>
      </c>
      <c r="G42" s="61">
        <f t="shared" si="3"/>
        <v>4280133</v>
      </c>
      <c r="H42" s="61">
        <f t="shared" si="3"/>
        <v>6899335</v>
      </c>
      <c r="I42" s="61">
        <f t="shared" si="3"/>
        <v>-5156806</v>
      </c>
      <c r="J42" s="61">
        <f t="shared" si="3"/>
        <v>6022662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6022662</v>
      </c>
      <c r="X42" s="61">
        <f t="shared" si="3"/>
        <v>232173</v>
      </c>
      <c r="Y42" s="61">
        <f t="shared" si="3"/>
        <v>5790489</v>
      </c>
      <c r="Z42" s="62">
        <f>+IF(X42&lt;&gt;0,+(Y42/X42)*100,0)</f>
        <v>2494.04065072166</v>
      </c>
      <c r="AA42" s="59">
        <f>SUM(AA38:AA41)</f>
        <v>928703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3345406</v>
      </c>
      <c r="D44" s="67">
        <f>+D42-D43</f>
        <v>0</v>
      </c>
      <c r="E44" s="68">
        <f t="shared" si="4"/>
        <v>928703</v>
      </c>
      <c r="F44" s="69">
        <f t="shared" si="4"/>
        <v>928703</v>
      </c>
      <c r="G44" s="69">
        <f t="shared" si="4"/>
        <v>4280133</v>
      </c>
      <c r="H44" s="69">
        <f t="shared" si="4"/>
        <v>6899335</v>
      </c>
      <c r="I44" s="69">
        <f t="shared" si="4"/>
        <v>-5156806</v>
      </c>
      <c r="J44" s="69">
        <f t="shared" si="4"/>
        <v>6022662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6022662</v>
      </c>
      <c r="X44" s="69">
        <f t="shared" si="4"/>
        <v>232173</v>
      </c>
      <c r="Y44" s="69">
        <f t="shared" si="4"/>
        <v>5790489</v>
      </c>
      <c r="Z44" s="70">
        <f>+IF(X44&lt;&gt;0,+(Y44/X44)*100,0)</f>
        <v>2494.04065072166</v>
      </c>
      <c r="AA44" s="67">
        <f>+AA42-AA43</f>
        <v>928703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3345406</v>
      </c>
      <c r="D46" s="59">
        <f>SUM(D44:D45)</f>
        <v>0</v>
      </c>
      <c r="E46" s="60">
        <f t="shared" si="5"/>
        <v>928703</v>
      </c>
      <c r="F46" s="61">
        <f t="shared" si="5"/>
        <v>928703</v>
      </c>
      <c r="G46" s="61">
        <f t="shared" si="5"/>
        <v>4280133</v>
      </c>
      <c r="H46" s="61">
        <f t="shared" si="5"/>
        <v>6899335</v>
      </c>
      <c r="I46" s="61">
        <f t="shared" si="5"/>
        <v>-5156806</v>
      </c>
      <c r="J46" s="61">
        <f t="shared" si="5"/>
        <v>6022662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6022662</v>
      </c>
      <c r="X46" s="61">
        <f t="shared" si="5"/>
        <v>232173</v>
      </c>
      <c r="Y46" s="61">
        <f t="shared" si="5"/>
        <v>5790489</v>
      </c>
      <c r="Z46" s="62">
        <f>+IF(X46&lt;&gt;0,+(Y46/X46)*100,0)</f>
        <v>2494.04065072166</v>
      </c>
      <c r="AA46" s="59">
        <f>SUM(AA44:AA45)</f>
        <v>928703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3345406</v>
      </c>
      <c r="D48" s="75">
        <f>SUM(D46:D47)</f>
        <v>0</v>
      </c>
      <c r="E48" s="76">
        <f t="shared" si="6"/>
        <v>928703</v>
      </c>
      <c r="F48" s="77">
        <f t="shared" si="6"/>
        <v>928703</v>
      </c>
      <c r="G48" s="77">
        <f t="shared" si="6"/>
        <v>4280133</v>
      </c>
      <c r="H48" s="78">
        <f t="shared" si="6"/>
        <v>6899335</v>
      </c>
      <c r="I48" s="78">
        <f t="shared" si="6"/>
        <v>-5156806</v>
      </c>
      <c r="J48" s="78">
        <f t="shared" si="6"/>
        <v>6022662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6022662</v>
      </c>
      <c r="X48" s="78">
        <f t="shared" si="6"/>
        <v>232173</v>
      </c>
      <c r="Y48" s="78">
        <f t="shared" si="6"/>
        <v>5790489</v>
      </c>
      <c r="Z48" s="79">
        <f>+IF(X48&lt;&gt;0,+(Y48/X48)*100,0)</f>
        <v>2494.04065072166</v>
      </c>
      <c r="AA48" s="80">
        <f>SUM(AA46:AA47)</f>
        <v>928703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6768955363</v>
      </c>
      <c r="D5" s="6">
        <v>0</v>
      </c>
      <c r="E5" s="7">
        <v>7889368667</v>
      </c>
      <c r="F5" s="8">
        <v>7889368667</v>
      </c>
      <c r="G5" s="8">
        <v>1678747699</v>
      </c>
      <c r="H5" s="8">
        <v>671134106</v>
      </c>
      <c r="I5" s="8">
        <v>542055145</v>
      </c>
      <c r="J5" s="8">
        <v>2891936950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2891936950</v>
      </c>
      <c r="X5" s="8">
        <v>2853356000</v>
      </c>
      <c r="Y5" s="8">
        <v>38580950</v>
      </c>
      <c r="Z5" s="2">
        <v>1.35</v>
      </c>
      <c r="AA5" s="6">
        <v>7889368667</v>
      </c>
    </row>
    <row r="6" spans="1:27" ht="13.5">
      <c r="A6" s="27" t="s">
        <v>33</v>
      </c>
      <c r="B6" s="28"/>
      <c r="C6" s="6">
        <v>13362988</v>
      </c>
      <c r="D6" s="6">
        <v>0</v>
      </c>
      <c r="E6" s="7">
        <v>28444806</v>
      </c>
      <c r="F6" s="8">
        <v>28444806</v>
      </c>
      <c r="G6" s="8">
        <v>2054732</v>
      </c>
      <c r="H6" s="8">
        <v>1065893</v>
      </c>
      <c r="I6" s="8">
        <v>1754676</v>
      </c>
      <c r="J6" s="8">
        <v>4875301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4875301</v>
      </c>
      <c r="X6" s="8">
        <v>6782403</v>
      </c>
      <c r="Y6" s="8">
        <v>-1907102</v>
      </c>
      <c r="Z6" s="2">
        <v>-28.12</v>
      </c>
      <c r="AA6" s="6">
        <v>28444806</v>
      </c>
    </row>
    <row r="7" spans="1:27" ht="13.5">
      <c r="A7" s="29" t="s">
        <v>34</v>
      </c>
      <c r="B7" s="28"/>
      <c r="C7" s="6">
        <v>12435084586</v>
      </c>
      <c r="D7" s="6">
        <v>0</v>
      </c>
      <c r="E7" s="7">
        <v>14790279130</v>
      </c>
      <c r="F7" s="8">
        <v>14790279131</v>
      </c>
      <c r="G7" s="8">
        <v>1266739671</v>
      </c>
      <c r="H7" s="8">
        <v>1283667667</v>
      </c>
      <c r="I7" s="8">
        <v>1290538446</v>
      </c>
      <c r="J7" s="8">
        <v>3840945784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3840945784</v>
      </c>
      <c r="X7" s="8">
        <v>3824509312</v>
      </c>
      <c r="Y7" s="8">
        <v>16436472</v>
      </c>
      <c r="Z7" s="2">
        <v>0.43</v>
      </c>
      <c r="AA7" s="6">
        <v>14790279131</v>
      </c>
    </row>
    <row r="8" spans="1:27" ht="13.5">
      <c r="A8" s="29" t="s">
        <v>35</v>
      </c>
      <c r="B8" s="28"/>
      <c r="C8" s="6">
        <v>3005085568</v>
      </c>
      <c r="D8" s="6">
        <v>0</v>
      </c>
      <c r="E8" s="7">
        <v>3744130476</v>
      </c>
      <c r="F8" s="8">
        <v>3695112132</v>
      </c>
      <c r="G8" s="8">
        <v>251902728</v>
      </c>
      <c r="H8" s="8">
        <v>234713519</v>
      </c>
      <c r="I8" s="8">
        <v>253949821</v>
      </c>
      <c r="J8" s="8">
        <v>740566068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740566068</v>
      </c>
      <c r="X8" s="8">
        <v>901243490</v>
      </c>
      <c r="Y8" s="8">
        <v>-160677422</v>
      </c>
      <c r="Z8" s="2">
        <v>-17.83</v>
      </c>
      <c r="AA8" s="6">
        <v>3695112132</v>
      </c>
    </row>
    <row r="9" spans="1:27" ht="13.5">
      <c r="A9" s="29" t="s">
        <v>36</v>
      </c>
      <c r="B9" s="28"/>
      <c r="C9" s="6">
        <v>1677173053</v>
      </c>
      <c r="D9" s="6">
        <v>0</v>
      </c>
      <c r="E9" s="7">
        <v>1999542191</v>
      </c>
      <c r="F9" s="8">
        <v>1984560533</v>
      </c>
      <c r="G9" s="8">
        <v>369207149</v>
      </c>
      <c r="H9" s="8">
        <v>135058629</v>
      </c>
      <c r="I9" s="8">
        <v>124792647</v>
      </c>
      <c r="J9" s="8">
        <v>629058425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629058425</v>
      </c>
      <c r="X9" s="8">
        <v>692599164</v>
      </c>
      <c r="Y9" s="8">
        <v>-63540739</v>
      </c>
      <c r="Z9" s="2">
        <v>-9.17</v>
      </c>
      <c r="AA9" s="6">
        <v>1984560533</v>
      </c>
    </row>
    <row r="10" spans="1:27" ht="13.5">
      <c r="A10" s="29" t="s">
        <v>37</v>
      </c>
      <c r="B10" s="28"/>
      <c r="C10" s="6">
        <v>1228827532</v>
      </c>
      <c r="D10" s="6">
        <v>0</v>
      </c>
      <c r="E10" s="7">
        <v>1506049568</v>
      </c>
      <c r="F10" s="30">
        <v>1506094569</v>
      </c>
      <c r="G10" s="30">
        <v>281420456</v>
      </c>
      <c r="H10" s="30">
        <v>108433995</v>
      </c>
      <c r="I10" s="30">
        <v>110816659</v>
      </c>
      <c r="J10" s="30">
        <v>500671110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500671110</v>
      </c>
      <c r="X10" s="30">
        <v>533173619</v>
      </c>
      <c r="Y10" s="30">
        <v>-32502509</v>
      </c>
      <c r="Z10" s="31">
        <v>-6.1</v>
      </c>
      <c r="AA10" s="32">
        <v>1506094569</v>
      </c>
    </row>
    <row r="11" spans="1:27" ht="13.5">
      <c r="A11" s="29" t="s">
        <v>38</v>
      </c>
      <c r="B11" s="33"/>
      <c r="C11" s="6">
        <v>409241625</v>
      </c>
      <c r="D11" s="6">
        <v>0</v>
      </c>
      <c r="E11" s="7">
        <v>260883155</v>
      </c>
      <c r="F11" s="8">
        <v>260861996</v>
      </c>
      <c r="G11" s="8">
        <v>40081236</v>
      </c>
      <c r="H11" s="8">
        <v>9653833</v>
      </c>
      <c r="I11" s="8">
        <v>24455885</v>
      </c>
      <c r="J11" s="8">
        <v>74190954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74190954</v>
      </c>
      <c r="X11" s="8">
        <v>100936602</v>
      </c>
      <c r="Y11" s="8">
        <v>-26745648</v>
      </c>
      <c r="Z11" s="2">
        <v>-26.5</v>
      </c>
      <c r="AA11" s="6">
        <v>260861996</v>
      </c>
    </row>
    <row r="12" spans="1:27" ht="13.5">
      <c r="A12" s="29" t="s">
        <v>39</v>
      </c>
      <c r="B12" s="33"/>
      <c r="C12" s="6">
        <v>417402446</v>
      </c>
      <c r="D12" s="6">
        <v>0</v>
      </c>
      <c r="E12" s="7">
        <v>500697248</v>
      </c>
      <c r="F12" s="8">
        <v>500710620</v>
      </c>
      <c r="G12" s="8">
        <v>55895513</v>
      </c>
      <c r="H12" s="8">
        <v>35877374</v>
      </c>
      <c r="I12" s="8">
        <v>41391057</v>
      </c>
      <c r="J12" s="8">
        <v>133163944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133163944</v>
      </c>
      <c r="X12" s="8">
        <v>131047616</v>
      </c>
      <c r="Y12" s="8">
        <v>2116328</v>
      </c>
      <c r="Z12" s="2">
        <v>1.61</v>
      </c>
      <c r="AA12" s="6">
        <v>500710620</v>
      </c>
    </row>
    <row r="13" spans="1:27" ht="13.5">
      <c r="A13" s="27" t="s">
        <v>40</v>
      </c>
      <c r="B13" s="33"/>
      <c r="C13" s="6">
        <v>602859311</v>
      </c>
      <c r="D13" s="6">
        <v>0</v>
      </c>
      <c r="E13" s="7">
        <v>450982313</v>
      </c>
      <c r="F13" s="8">
        <v>450982313</v>
      </c>
      <c r="G13" s="8">
        <v>26514686</v>
      </c>
      <c r="H13" s="8">
        <v>75848167</v>
      </c>
      <c r="I13" s="8">
        <v>55257851</v>
      </c>
      <c r="J13" s="8">
        <v>157620704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157620704</v>
      </c>
      <c r="X13" s="8">
        <v>102665374</v>
      </c>
      <c r="Y13" s="8">
        <v>54955330</v>
      </c>
      <c r="Z13" s="2">
        <v>53.53</v>
      </c>
      <c r="AA13" s="6">
        <v>450982313</v>
      </c>
    </row>
    <row r="14" spans="1:27" ht="13.5">
      <c r="A14" s="27" t="s">
        <v>41</v>
      </c>
      <c r="B14" s="33"/>
      <c r="C14" s="6">
        <v>256053938</v>
      </c>
      <c r="D14" s="6">
        <v>0</v>
      </c>
      <c r="E14" s="7">
        <v>271050821</v>
      </c>
      <c r="F14" s="8">
        <v>275050821</v>
      </c>
      <c r="G14" s="8">
        <v>20436910</v>
      </c>
      <c r="H14" s="8">
        <v>21900231</v>
      </c>
      <c r="I14" s="8">
        <v>26200772</v>
      </c>
      <c r="J14" s="8">
        <v>68537913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68537913</v>
      </c>
      <c r="X14" s="8">
        <v>68822323</v>
      </c>
      <c r="Y14" s="8">
        <v>-284410</v>
      </c>
      <c r="Z14" s="2">
        <v>-0.41</v>
      </c>
      <c r="AA14" s="6">
        <v>275050821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1136223370</v>
      </c>
      <c r="D16" s="6">
        <v>0</v>
      </c>
      <c r="E16" s="7">
        <v>351731637</v>
      </c>
      <c r="F16" s="8">
        <v>1092312672</v>
      </c>
      <c r="G16" s="8">
        <v>28962204</v>
      </c>
      <c r="H16" s="8">
        <v>28837254</v>
      </c>
      <c r="I16" s="8">
        <v>29644682</v>
      </c>
      <c r="J16" s="8">
        <v>87444140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87444140</v>
      </c>
      <c r="X16" s="8">
        <v>83825594</v>
      </c>
      <c r="Y16" s="8">
        <v>3618546</v>
      </c>
      <c r="Z16" s="2">
        <v>4.32</v>
      </c>
      <c r="AA16" s="6">
        <v>1092312672</v>
      </c>
    </row>
    <row r="17" spans="1:27" ht="13.5">
      <c r="A17" s="27" t="s">
        <v>44</v>
      </c>
      <c r="B17" s="33"/>
      <c r="C17" s="6">
        <v>84314250</v>
      </c>
      <c r="D17" s="6">
        <v>0</v>
      </c>
      <c r="E17" s="7">
        <v>107708498</v>
      </c>
      <c r="F17" s="8">
        <v>107676686</v>
      </c>
      <c r="G17" s="8">
        <v>6910708</v>
      </c>
      <c r="H17" s="8">
        <v>9730422</v>
      </c>
      <c r="I17" s="8">
        <v>8736207</v>
      </c>
      <c r="J17" s="8">
        <v>25377337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25377337</v>
      </c>
      <c r="X17" s="8">
        <v>25655558</v>
      </c>
      <c r="Y17" s="8">
        <v>-278221</v>
      </c>
      <c r="Z17" s="2">
        <v>-1.08</v>
      </c>
      <c r="AA17" s="6">
        <v>107676686</v>
      </c>
    </row>
    <row r="18" spans="1:27" ht="13.5">
      <c r="A18" s="29" t="s">
        <v>45</v>
      </c>
      <c r="B18" s="28"/>
      <c r="C18" s="6">
        <v>370269519</v>
      </c>
      <c r="D18" s="6">
        <v>0</v>
      </c>
      <c r="E18" s="7">
        <v>390962963</v>
      </c>
      <c r="F18" s="8">
        <v>443663250</v>
      </c>
      <c r="G18" s="8">
        <v>43834538</v>
      </c>
      <c r="H18" s="8">
        <v>28274218</v>
      </c>
      <c r="I18" s="8">
        <v>34592306</v>
      </c>
      <c r="J18" s="8">
        <v>106701062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106701062</v>
      </c>
      <c r="X18" s="8">
        <v>86728212</v>
      </c>
      <c r="Y18" s="8">
        <v>19972850</v>
      </c>
      <c r="Z18" s="2">
        <v>23.03</v>
      </c>
      <c r="AA18" s="6">
        <v>443663250</v>
      </c>
    </row>
    <row r="19" spans="1:27" ht="13.5">
      <c r="A19" s="27" t="s">
        <v>46</v>
      </c>
      <c r="B19" s="33"/>
      <c r="C19" s="6">
        <v>4554956332</v>
      </c>
      <c r="D19" s="6">
        <v>0</v>
      </c>
      <c r="E19" s="7">
        <v>5993876133</v>
      </c>
      <c r="F19" s="8">
        <v>6005151281</v>
      </c>
      <c r="G19" s="8">
        <v>1128829643</v>
      </c>
      <c r="H19" s="8">
        <v>198916409</v>
      </c>
      <c r="I19" s="8">
        <v>101251703</v>
      </c>
      <c r="J19" s="8">
        <v>1428997755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1428997755</v>
      </c>
      <c r="X19" s="8">
        <v>1543047444</v>
      </c>
      <c r="Y19" s="8">
        <v>-114049689</v>
      </c>
      <c r="Z19" s="2">
        <v>-7.39</v>
      </c>
      <c r="AA19" s="6">
        <v>6005151281</v>
      </c>
    </row>
    <row r="20" spans="1:27" ht="13.5">
      <c r="A20" s="27" t="s">
        <v>47</v>
      </c>
      <c r="B20" s="33"/>
      <c r="C20" s="6">
        <v>2906302541</v>
      </c>
      <c r="D20" s="6">
        <v>0</v>
      </c>
      <c r="E20" s="7">
        <v>2770338007</v>
      </c>
      <c r="F20" s="30">
        <v>2793665986</v>
      </c>
      <c r="G20" s="30">
        <v>49642411</v>
      </c>
      <c r="H20" s="30">
        <v>735417049</v>
      </c>
      <c r="I20" s="30">
        <v>56479521</v>
      </c>
      <c r="J20" s="30">
        <v>841538981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841538981</v>
      </c>
      <c r="X20" s="30">
        <v>632138015</v>
      </c>
      <c r="Y20" s="30">
        <v>209400966</v>
      </c>
      <c r="Z20" s="31">
        <v>33.13</v>
      </c>
      <c r="AA20" s="32">
        <v>2793665986</v>
      </c>
    </row>
    <row r="21" spans="1:27" ht="13.5">
      <c r="A21" s="27" t="s">
        <v>48</v>
      </c>
      <c r="B21" s="33"/>
      <c r="C21" s="6">
        <v>88970968</v>
      </c>
      <c r="D21" s="6">
        <v>0</v>
      </c>
      <c r="E21" s="7">
        <v>144988715</v>
      </c>
      <c r="F21" s="8">
        <v>144138714</v>
      </c>
      <c r="G21" s="8">
        <v>1647628</v>
      </c>
      <c r="H21" s="8">
        <v>1178370</v>
      </c>
      <c r="I21" s="34">
        <v>161772</v>
      </c>
      <c r="J21" s="8">
        <v>2987770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2987770</v>
      </c>
      <c r="X21" s="8">
        <v>33882985</v>
      </c>
      <c r="Y21" s="8">
        <v>-30895215</v>
      </c>
      <c r="Z21" s="2">
        <v>-91.18</v>
      </c>
      <c r="AA21" s="6">
        <v>144138714</v>
      </c>
    </row>
    <row r="22" spans="1:27" ht="24.75" customHeight="1">
      <c r="A22" s="35" t="s">
        <v>49</v>
      </c>
      <c r="B22" s="36"/>
      <c r="C22" s="37">
        <f aca="true" t="shared" si="0" ref="C22:Y22">SUM(C5:C21)</f>
        <v>35955083390</v>
      </c>
      <c r="D22" s="37">
        <f>SUM(D5:D21)</f>
        <v>0</v>
      </c>
      <c r="E22" s="38">
        <f t="shared" si="0"/>
        <v>41201034328</v>
      </c>
      <c r="F22" s="39">
        <f t="shared" si="0"/>
        <v>41968074177</v>
      </c>
      <c r="G22" s="39">
        <f t="shared" si="0"/>
        <v>5252827912</v>
      </c>
      <c r="H22" s="39">
        <f t="shared" si="0"/>
        <v>3579707136</v>
      </c>
      <c r="I22" s="39">
        <f t="shared" si="0"/>
        <v>2702079150</v>
      </c>
      <c r="J22" s="39">
        <f t="shared" si="0"/>
        <v>11534614198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11534614198</v>
      </c>
      <c r="X22" s="39">
        <f t="shared" si="0"/>
        <v>11620413711</v>
      </c>
      <c r="Y22" s="39">
        <f t="shared" si="0"/>
        <v>-85799513</v>
      </c>
      <c r="Z22" s="40">
        <f>+IF(X22&lt;&gt;0,+(Y22/X22)*100,0)</f>
        <v>-0.7383516209821456</v>
      </c>
      <c r="AA22" s="37">
        <f>SUM(AA5:AA21)</f>
        <v>41968074177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11399169964</v>
      </c>
      <c r="D25" s="6">
        <v>0</v>
      </c>
      <c r="E25" s="7">
        <v>12909211800</v>
      </c>
      <c r="F25" s="8">
        <v>12904971196</v>
      </c>
      <c r="G25" s="8">
        <v>889002939</v>
      </c>
      <c r="H25" s="8">
        <v>1014747717</v>
      </c>
      <c r="I25" s="8">
        <v>1024452885</v>
      </c>
      <c r="J25" s="8">
        <v>2928203541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2928203541</v>
      </c>
      <c r="X25" s="8">
        <v>3144748099</v>
      </c>
      <c r="Y25" s="8">
        <v>-216544558</v>
      </c>
      <c r="Z25" s="2">
        <v>-6.89</v>
      </c>
      <c r="AA25" s="6">
        <v>12904971196</v>
      </c>
    </row>
    <row r="26" spans="1:27" ht="13.5">
      <c r="A26" s="29" t="s">
        <v>52</v>
      </c>
      <c r="B26" s="28"/>
      <c r="C26" s="6">
        <v>283744115</v>
      </c>
      <c r="D26" s="6">
        <v>0</v>
      </c>
      <c r="E26" s="7">
        <v>354855747</v>
      </c>
      <c r="F26" s="8">
        <v>354853870</v>
      </c>
      <c r="G26" s="8">
        <v>26718233</v>
      </c>
      <c r="H26" s="8">
        <v>26937077</v>
      </c>
      <c r="I26" s="8">
        <v>27028468</v>
      </c>
      <c r="J26" s="8">
        <v>80683778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80683778</v>
      </c>
      <c r="X26" s="8">
        <v>86661101</v>
      </c>
      <c r="Y26" s="8">
        <v>-5977323</v>
      </c>
      <c r="Z26" s="2">
        <v>-6.9</v>
      </c>
      <c r="AA26" s="6">
        <v>354853870</v>
      </c>
    </row>
    <row r="27" spans="1:27" ht="13.5">
      <c r="A27" s="29" t="s">
        <v>53</v>
      </c>
      <c r="B27" s="28"/>
      <c r="C27" s="6">
        <v>1741336763</v>
      </c>
      <c r="D27" s="6">
        <v>0</v>
      </c>
      <c r="E27" s="7">
        <v>1233160350</v>
      </c>
      <c r="F27" s="8">
        <v>1973960605</v>
      </c>
      <c r="G27" s="8">
        <v>92073989</v>
      </c>
      <c r="H27" s="8">
        <v>98704501</v>
      </c>
      <c r="I27" s="8">
        <v>89520244</v>
      </c>
      <c r="J27" s="8">
        <v>280298734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280298734</v>
      </c>
      <c r="X27" s="8">
        <v>281049240</v>
      </c>
      <c r="Y27" s="8">
        <v>-750506</v>
      </c>
      <c r="Z27" s="2">
        <v>-0.27</v>
      </c>
      <c r="AA27" s="6">
        <v>1973960605</v>
      </c>
    </row>
    <row r="28" spans="1:27" ht="13.5">
      <c r="A28" s="29" t="s">
        <v>54</v>
      </c>
      <c r="B28" s="28"/>
      <c r="C28" s="6">
        <v>2608547376</v>
      </c>
      <c r="D28" s="6">
        <v>0</v>
      </c>
      <c r="E28" s="7">
        <v>3294958743</v>
      </c>
      <c r="F28" s="8">
        <v>3294774209</v>
      </c>
      <c r="G28" s="8">
        <v>176122950</v>
      </c>
      <c r="H28" s="8">
        <v>188063912</v>
      </c>
      <c r="I28" s="8">
        <v>248166253</v>
      </c>
      <c r="J28" s="8">
        <v>612353115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612353115</v>
      </c>
      <c r="X28" s="8">
        <v>733185923</v>
      </c>
      <c r="Y28" s="8">
        <v>-120832808</v>
      </c>
      <c r="Z28" s="2">
        <v>-16.48</v>
      </c>
      <c r="AA28" s="6">
        <v>3294774209</v>
      </c>
    </row>
    <row r="29" spans="1:27" ht="13.5">
      <c r="A29" s="29" t="s">
        <v>55</v>
      </c>
      <c r="B29" s="28"/>
      <c r="C29" s="6">
        <v>1112109737</v>
      </c>
      <c r="D29" s="6">
        <v>0</v>
      </c>
      <c r="E29" s="7">
        <v>1277676598</v>
      </c>
      <c r="F29" s="8">
        <v>1270682673</v>
      </c>
      <c r="G29" s="8">
        <v>64556636</v>
      </c>
      <c r="H29" s="8">
        <v>80045244</v>
      </c>
      <c r="I29" s="8">
        <v>80191082</v>
      </c>
      <c r="J29" s="8">
        <v>224792962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224792962</v>
      </c>
      <c r="X29" s="8">
        <v>266862469</v>
      </c>
      <c r="Y29" s="8">
        <v>-42069507</v>
      </c>
      <c r="Z29" s="2">
        <v>-15.76</v>
      </c>
      <c r="AA29" s="6">
        <v>1270682673</v>
      </c>
    </row>
    <row r="30" spans="1:27" ht="13.5">
      <c r="A30" s="29" t="s">
        <v>56</v>
      </c>
      <c r="B30" s="28"/>
      <c r="C30" s="6">
        <v>8866900794</v>
      </c>
      <c r="D30" s="6">
        <v>0</v>
      </c>
      <c r="E30" s="7">
        <v>10453698752</v>
      </c>
      <c r="F30" s="8">
        <v>10450748753</v>
      </c>
      <c r="G30" s="8">
        <v>101807958</v>
      </c>
      <c r="H30" s="8">
        <v>1269720861</v>
      </c>
      <c r="I30" s="8">
        <v>1202930701</v>
      </c>
      <c r="J30" s="8">
        <v>2574459520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2574459520</v>
      </c>
      <c r="X30" s="8">
        <v>2668999013</v>
      </c>
      <c r="Y30" s="8">
        <v>-94539493</v>
      </c>
      <c r="Z30" s="2">
        <v>-3.54</v>
      </c>
      <c r="AA30" s="6">
        <v>10450748753</v>
      </c>
    </row>
    <row r="31" spans="1:27" ht="13.5">
      <c r="A31" s="29" t="s">
        <v>57</v>
      </c>
      <c r="B31" s="28"/>
      <c r="C31" s="6">
        <v>432528566</v>
      </c>
      <c r="D31" s="6">
        <v>0</v>
      </c>
      <c r="E31" s="7">
        <v>593321195</v>
      </c>
      <c r="F31" s="8">
        <v>587447874</v>
      </c>
      <c r="G31" s="8">
        <v>29542257</v>
      </c>
      <c r="H31" s="8">
        <v>39612988</v>
      </c>
      <c r="I31" s="8">
        <v>36193584</v>
      </c>
      <c r="J31" s="8">
        <v>105348829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105348829</v>
      </c>
      <c r="X31" s="8">
        <v>124148977</v>
      </c>
      <c r="Y31" s="8">
        <v>-18800148</v>
      </c>
      <c r="Z31" s="2">
        <v>-15.14</v>
      </c>
      <c r="AA31" s="6">
        <v>587447874</v>
      </c>
    </row>
    <row r="32" spans="1:27" ht="13.5">
      <c r="A32" s="29" t="s">
        <v>58</v>
      </c>
      <c r="B32" s="28"/>
      <c r="C32" s="6">
        <v>3778055417</v>
      </c>
      <c r="D32" s="6">
        <v>0</v>
      </c>
      <c r="E32" s="7">
        <v>4679402177</v>
      </c>
      <c r="F32" s="8">
        <v>4701045312</v>
      </c>
      <c r="G32" s="8">
        <v>67320129</v>
      </c>
      <c r="H32" s="8">
        <v>237626523</v>
      </c>
      <c r="I32" s="8">
        <v>304558505</v>
      </c>
      <c r="J32" s="8">
        <v>609505157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609505157</v>
      </c>
      <c r="X32" s="8">
        <v>715538386</v>
      </c>
      <c r="Y32" s="8">
        <v>-106033229</v>
      </c>
      <c r="Z32" s="2">
        <v>-14.82</v>
      </c>
      <c r="AA32" s="6">
        <v>4701045312</v>
      </c>
    </row>
    <row r="33" spans="1:27" ht="13.5">
      <c r="A33" s="29" t="s">
        <v>59</v>
      </c>
      <c r="B33" s="28"/>
      <c r="C33" s="6">
        <v>242308880</v>
      </c>
      <c r="D33" s="6">
        <v>0</v>
      </c>
      <c r="E33" s="7">
        <v>208311471</v>
      </c>
      <c r="F33" s="8">
        <v>241329030</v>
      </c>
      <c r="G33" s="8">
        <v>36829131</v>
      </c>
      <c r="H33" s="8">
        <v>5780661</v>
      </c>
      <c r="I33" s="8">
        <v>31116303</v>
      </c>
      <c r="J33" s="8">
        <v>73726095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73726095</v>
      </c>
      <c r="X33" s="8">
        <v>51207298</v>
      </c>
      <c r="Y33" s="8">
        <v>22518797</v>
      </c>
      <c r="Z33" s="2">
        <v>43.98</v>
      </c>
      <c r="AA33" s="6">
        <v>241329030</v>
      </c>
    </row>
    <row r="34" spans="1:27" ht="13.5">
      <c r="A34" s="29" t="s">
        <v>60</v>
      </c>
      <c r="B34" s="28"/>
      <c r="C34" s="6">
        <v>5751204737</v>
      </c>
      <c r="D34" s="6">
        <v>0</v>
      </c>
      <c r="E34" s="7">
        <v>6746085192</v>
      </c>
      <c r="F34" s="8">
        <v>6793627337</v>
      </c>
      <c r="G34" s="8">
        <v>353441832</v>
      </c>
      <c r="H34" s="8">
        <v>494875315</v>
      </c>
      <c r="I34" s="8">
        <v>512555424</v>
      </c>
      <c r="J34" s="8">
        <v>1360872571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1360872571</v>
      </c>
      <c r="X34" s="8">
        <v>1549036920</v>
      </c>
      <c r="Y34" s="8">
        <v>-188164349</v>
      </c>
      <c r="Z34" s="2">
        <v>-12.15</v>
      </c>
      <c r="AA34" s="6">
        <v>6793627337</v>
      </c>
    </row>
    <row r="35" spans="1:27" ht="13.5">
      <c r="A35" s="27" t="s">
        <v>61</v>
      </c>
      <c r="B35" s="33"/>
      <c r="C35" s="6">
        <v>77866266</v>
      </c>
      <c r="D35" s="6">
        <v>0</v>
      </c>
      <c r="E35" s="7">
        <v>3641113</v>
      </c>
      <c r="F35" s="8">
        <v>3641113</v>
      </c>
      <c r="G35" s="8">
        <v>0</v>
      </c>
      <c r="H35" s="8">
        <v>0</v>
      </c>
      <c r="I35" s="8">
        <v>9727</v>
      </c>
      <c r="J35" s="8">
        <v>9727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9727</v>
      </c>
      <c r="X35" s="8">
        <v>18027</v>
      </c>
      <c r="Y35" s="8">
        <v>-8300</v>
      </c>
      <c r="Z35" s="2">
        <v>-46.04</v>
      </c>
      <c r="AA35" s="6">
        <v>3641113</v>
      </c>
    </row>
    <row r="36" spans="1:27" ht="12.75">
      <c r="A36" s="44" t="s">
        <v>62</v>
      </c>
      <c r="B36" s="36"/>
      <c r="C36" s="37">
        <f aca="true" t="shared" si="1" ref="C36:Y36">SUM(C25:C35)</f>
        <v>36293772615</v>
      </c>
      <c r="D36" s="37">
        <f>SUM(D25:D35)</f>
        <v>0</v>
      </c>
      <c r="E36" s="38">
        <f t="shared" si="1"/>
        <v>41754323138</v>
      </c>
      <c r="F36" s="39">
        <f t="shared" si="1"/>
        <v>42577081972</v>
      </c>
      <c r="G36" s="39">
        <f t="shared" si="1"/>
        <v>1837416054</v>
      </c>
      <c r="H36" s="39">
        <f t="shared" si="1"/>
        <v>3456114799</v>
      </c>
      <c r="I36" s="39">
        <f t="shared" si="1"/>
        <v>3556723176</v>
      </c>
      <c r="J36" s="39">
        <f t="shared" si="1"/>
        <v>8850254029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8850254029</v>
      </c>
      <c r="X36" s="39">
        <f t="shared" si="1"/>
        <v>9621455453</v>
      </c>
      <c r="Y36" s="39">
        <f t="shared" si="1"/>
        <v>-771201424</v>
      </c>
      <c r="Z36" s="40">
        <f>+IF(X36&lt;&gt;0,+(Y36/X36)*100,0)</f>
        <v>-8.015434128103113</v>
      </c>
      <c r="AA36" s="37">
        <f>SUM(AA25:AA35)</f>
        <v>42577081972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-338689225</v>
      </c>
      <c r="D38" s="50">
        <f>+D22-D36</f>
        <v>0</v>
      </c>
      <c r="E38" s="51">
        <f t="shared" si="2"/>
        <v>-553288810</v>
      </c>
      <c r="F38" s="52">
        <f t="shared" si="2"/>
        <v>-609007795</v>
      </c>
      <c r="G38" s="52">
        <f t="shared" si="2"/>
        <v>3415411858</v>
      </c>
      <c r="H38" s="52">
        <f t="shared" si="2"/>
        <v>123592337</v>
      </c>
      <c r="I38" s="52">
        <f t="shared" si="2"/>
        <v>-854644026</v>
      </c>
      <c r="J38" s="52">
        <f t="shared" si="2"/>
        <v>2684360169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2684360169</v>
      </c>
      <c r="X38" s="52">
        <f>IF(F22=F36,0,X22-X36)</f>
        <v>1998958258</v>
      </c>
      <c r="Y38" s="52">
        <f t="shared" si="2"/>
        <v>685401911</v>
      </c>
      <c r="Z38" s="53">
        <f>+IF(X38&lt;&gt;0,+(Y38/X38)*100,0)</f>
        <v>34.28795515148771</v>
      </c>
      <c r="AA38" s="50">
        <f>+AA22-AA36</f>
        <v>-609007795</v>
      </c>
    </row>
    <row r="39" spans="1:27" ht="13.5">
      <c r="A39" s="27" t="s">
        <v>64</v>
      </c>
      <c r="B39" s="33"/>
      <c r="C39" s="6">
        <v>2914777944</v>
      </c>
      <c r="D39" s="6">
        <v>0</v>
      </c>
      <c r="E39" s="7">
        <v>3741246862</v>
      </c>
      <c r="F39" s="8">
        <v>4070846652</v>
      </c>
      <c r="G39" s="8">
        <v>17632937</v>
      </c>
      <c r="H39" s="8">
        <v>124885705</v>
      </c>
      <c r="I39" s="8">
        <v>242457616</v>
      </c>
      <c r="J39" s="8">
        <v>384976258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384976258</v>
      </c>
      <c r="X39" s="8">
        <v>739128455</v>
      </c>
      <c r="Y39" s="8">
        <v>-354152197</v>
      </c>
      <c r="Z39" s="2">
        <v>-47.91</v>
      </c>
      <c r="AA39" s="6">
        <v>4070846652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13055602</v>
      </c>
      <c r="Y40" s="30">
        <v>-13055602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-53522297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7052</v>
      </c>
      <c r="Y41" s="55">
        <v>-7052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2522566422</v>
      </c>
      <c r="D42" s="59">
        <f>SUM(D38:D41)</f>
        <v>0</v>
      </c>
      <c r="E42" s="60">
        <f t="shared" si="3"/>
        <v>3187958052</v>
      </c>
      <c r="F42" s="61">
        <f t="shared" si="3"/>
        <v>3461838857</v>
      </c>
      <c r="G42" s="61">
        <f t="shared" si="3"/>
        <v>3433044795</v>
      </c>
      <c r="H42" s="61">
        <f t="shared" si="3"/>
        <v>248478042</v>
      </c>
      <c r="I42" s="61">
        <f t="shared" si="3"/>
        <v>-612186410</v>
      </c>
      <c r="J42" s="61">
        <f t="shared" si="3"/>
        <v>3069336427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3069336427</v>
      </c>
      <c r="X42" s="61">
        <f t="shared" si="3"/>
        <v>2751149367</v>
      </c>
      <c r="Y42" s="61">
        <f t="shared" si="3"/>
        <v>318187060</v>
      </c>
      <c r="Z42" s="62">
        <f>+IF(X42&lt;&gt;0,+(Y42/X42)*100,0)</f>
        <v>11.565604682052147</v>
      </c>
      <c r="AA42" s="59">
        <f>SUM(AA38:AA41)</f>
        <v>3461838857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2522566422</v>
      </c>
      <c r="D44" s="67">
        <f>+D42-D43</f>
        <v>0</v>
      </c>
      <c r="E44" s="68">
        <f t="shared" si="4"/>
        <v>3187958052</v>
      </c>
      <c r="F44" s="69">
        <f t="shared" si="4"/>
        <v>3461838857</v>
      </c>
      <c r="G44" s="69">
        <f t="shared" si="4"/>
        <v>3433044795</v>
      </c>
      <c r="H44" s="69">
        <f t="shared" si="4"/>
        <v>248478042</v>
      </c>
      <c r="I44" s="69">
        <f t="shared" si="4"/>
        <v>-612186410</v>
      </c>
      <c r="J44" s="69">
        <f t="shared" si="4"/>
        <v>3069336427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3069336427</v>
      </c>
      <c r="X44" s="69">
        <f t="shared" si="4"/>
        <v>2751149367</v>
      </c>
      <c r="Y44" s="69">
        <f t="shared" si="4"/>
        <v>318187060</v>
      </c>
      <c r="Z44" s="70">
        <f>+IF(X44&lt;&gt;0,+(Y44/X44)*100,0)</f>
        <v>11.565604682052147</v>
      </c>
      <c r="AA44" s="67">
        <f>+AA42-AA43</f>
        <v>3461838857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2522566422</v>
      </c>
      <c r="D46" s="59">
        <f>SUM(D44:D45)</f>
        <v>0</v>
      </c>
      <c r="E46" s="60">
        <f t="shared" si="5"/>
        <v>3187958052</v>
      </c>
      <c r="F46" s="61">
        <f t="shared" si="5"/>
        <v>3461838857</v>
      </c>
      <c r="G46" s="61">
        <f t="shared" si="5"/>
        <v>3433044795</v>
      </c>
      <c r="H46" s="61">
        <f t="shared" si="5"/>
        <v>248478042</v>
      </c>
      <c r="I46" s="61">
        <f t="shared" si="5"/>
        <v>-612186410</v>
      </c>
      <c r="J46" s="61">
        <f t="shared" si="5"/>
        <v>3069336427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3069336427</v>
      </c>
      <c r="X46" s="61">
        <f t="shared" si="5"/>
        <v>2751149367</v>
      </c>
      <c r="Y46" s="61">
        <f t="shared" si="5"/>
        <v>318187060</v>
      </c>
      <c r="Z46" s="62">
        <f>+IF(X46&lt;&gt;0,+(Y46/X46)*100,0)</f>
        <v>11.565604682052147</v>
      </c>
      <c r="AA46" s="59">
        <f>SUM(AA44:AA45)</f>
        <v>3461838857</v>
      </c>
    </row>
    <row r="47" spans="1:27" ht="13.5">
      <c r="A47" s="72" t="s">
        <v>72</v>
      </c>
      <c r="B47" s="33"/>
      <c r="C47" s="54">
        <v>1</v>
      </c>
      <c r="D47" s="54">
        <v>0</v>
      </c>
      <c r="E47" s="63">
        <v>0</v>
      </c>
      <c r="F47" s="64">
        <v>0</v>
      </c>
      <c r="G47" s="8">
        <v>-1</v>
      </c>
      <c r="H47" s="8">
        <v>-1</v>
      </c>
      <c r="I47" s="34">
        <v>-1</v>
      </c>
      <c r="J47" s="8">
        <v>-3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-3</v>
      </c>
      <c r="X47" s="8">
        <v>0</v>
      </c>
      <c r="Y47" s="8">
        <v>-3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2522566423</v>
      </c>
      <c r="D48" s="75">
        <f>SUM(D46:D47)</f>
        <v>0</v>
      </c>
      <c r="E48" s="76">
        <f t="shared" si="6"/>
        <v>3187958052</v>
      </c>
      <c r="F48" s="77">
        <f t="shared" si="6"/>
        <v>3461838857</v>
      </c>
      <c r="G48" s="77">
        <f t="shared" si="6"/>
        <v>3433044794</v>
      </c>
      <c r="H48" s="78">
        <f t="shared" si="6"/>
        <v>248478041</v>
      </c>
      <c r="I48" s="78">
        <f t="shared" si="6"/>
        <v>-612186411</v>
      </c>
      <c r="J48" s="78">
        <f t="shared" si="6"/>
        <v>3069336424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3069336424</v>
      </c>
      <c r="X48" s="78">
        <f t="shared" si="6"/>
        <v>2751149367</v>
      </c>
      <c r="Y48" s="78">
        <f t="shared" si="6"/>
        <v>318187057</v>
      </c>
      <c r="Z48" s="79">
        <f>+IF(X48&lt;&gt;0,+(Y48/X48)*100,0)</f>
        <v>11.565604573006812</v>
      </c>
      <c r="AA48" s="80">
        <f>SUM(AA46:AA47)</f>
        <v>3461838857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45226662</v>
      </c>
      <c r="D5" s="6">
        <v>0</v>
      </c>
      <c r="E5" s="7">
        <v>51739555</v>
      </c>
      <c r="F5" s="8">
        <v>51739555</v>
      </c>
      <c r="G5" s="8">
        <v>13269792</v>
      </c>
      <c r="H5" s="8">
        <v>3191791</v>
      </c>
      <c r="I5" s="8">
        <v>3245408</v>
      </c>
      <c r="J5" s="8">
        <v>19706991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19706991</v>
      </c>
      <c r="X5" s="8">
        <v>21730612</v>
      </c>
      <c r="Y5" s="8">
        <v>-2023621</v>
      </c>
      <c r="Z5" s="2">
        <v>-9.31</v>
      </c>
      <c r="AA5" s="6">
        <v>51739555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70920005</v>
      </c>
      <c r="D7" s="6">
        <v>0</v>
      </c>
      <c r="E7" s="7">
        <v>80201400</v>
      </c>
      <c r="F7" s="8">
        <v>80201400</v>
      </c>
      <c r="G7" s="8">
        <v>6753541</v>
      </c>
      <c r="H7" s="8">
        <v>7424457</v>
      </c>
      <c r="I7" s="8">
        <v>6574830</v>
      </c>
      <c r="J7" s="8">
        <v>20752828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20752828</v>
      </c>
      <c r="X7" s="8">
        <v>19231851</v>
      </c>
      <c r="Y7" s="8">
        <v>1520977</v>
      </c>
      <c r="Z7" s="2">
        <v>7.91</v>
      </c>
      <c r="AA7" s="6">
        <v>80201400</v>
      </c>
    </row>
    <row r="8" spans="1:27" ht="13.5">
      <c r="A8" s="29" t="s">
        <v>35</v>
      </c>
      <c r="B8" s="28"/>
      <c r="C8" s="6">
        <v>19585731</v>
      </c>
      <c r="D8" s="6">
        <v>0</v>
      </c>
      <c r="E8" s="7">
        <v>19985846</v>
      </c>
      <c r="F8" s="8">
        <v>19985846</v>
      </c>
      <c r="G8" s="8">
        <v>1316423</v>
      </c>
      <c r="H8" s="8">
        <v>1346508</v>
      </c>
      <c r="I8" s="8">
        <v>1376914</v>
      </c>
      <c r="J8" s="8">
        <v>4039845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4039845</v>
      </c>
      <c r="X8" s="8">
        <v>3166224</v>
      </c>
      <c r="Y8" s="8">
        <v>873621</v>
      </c>
      <c r="Z8" s="2">
        <v>27.59</v>
      </c>
      <c r="AA8" s="6">
        <v>19985846</v>
      </c>
    </row>
    <row r="9" spans="1:27" ht="13.5">
      <c r="A9" s="29" t="s">
        <v>36</v>
      </c>
      <c r="B9" s="28"/>
      <c r="C9" s="6">
        <v>8427345</v>
      </c>
      <c r="D9" s="6">
        <v>0</v>
      </c>
      <c r="E9" s="7">
        <v>8718500</v>
      </c>
      <c r="F9" s="8">
        <v>8718500</v>
      </c>
      <c r="G9" s="8">
        <v>756665</v>
      </c>
      <c r="H9" s="8">
        <v>802273</v>
      </c>
      <c r="I9" s="8">
        <v>907345</v>
      </c>
      <c r="J9" s="8">
        <v>2466283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2466283</v>
      </c>
      <c r="X9" s="8">
        <v>1642875</v>
      </c>
      <c r="Y9" s="8">
        <v>823408</v>
      </c>
      <c r="Z9" s="2">
        <v>50.12</v>
      </c>
      <c r="AA9" s="6">
        <v>8718500</v>
      </c>
    </row>
    <row r="10" spans="1:27" ht="13.5">
      <c r="A10" s="29" t="s">
        <v>37</v>
      </c>
      <c r="B10" s="28"/>
      <c r="C10" s="6">
        <v>14078808</v>
      </c>
      <c r="D10" s="6">
        <v>0</v>
      </c>
      <c r="E10" s="7">
        <v>14619000</v>
      </c>
      <c r="F10" s="30">
        <v>14619000</v>
      </c>
      <c r="G10" s="30">
        <v>1263017</v>
      </c>
      <c r="H10" s="30">
        <v>1337813</v>
      </c>
      <c r="I10" s="30">
        <v>1346393</v>
      </c>
      <c r="J10" s="30">
        <v>3947223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3947223</v>
      </c>
      <c r="X10" s="30">
        <v>3000249</v>
      </c>
      <c r="Y10" s="30">
        <v>946974</v>
      </c>
      <c r="Z10" s="31">
        <v>31.56</v>
      </c>
      <c r="AA10" s="32">
        <v>14619000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150000</v>
      </c>
      <c r="F11" s="8">
        <v>150000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2387502</v>
      </c>
      <c r="Y11" s="8">
        <v>-2387502</v>
      </c>
      <c r="Z11" s="2">
        <v>-100</v>
      </c>
      <c r="AA11" s="6">
        <v>150000</v>
      </c>
    </row>
    <row r="12" spans="1:27" ht="13.5">
      <c r="A12" s="29" t="s">
        <v>39</v>
      </c>
      <c r="B12" s="33"/>
      <c r="C12" s="6">
        <v>3199895</v>
      </c>
      <c r="D12" s="6">
        <v>0</v>
      </c>
      <c r="E12" s="7">
        <v>3207000</v>
      </c>
      <c r="F12" s="8">
        <v>3207000</v>
      </c>
      <c r="G12" s="8">
        <v>187379</v>
      </c>
      <c r="H12" s="8">
        <v>325982</v>
      </c>
      <c r="I12" s="8">
        <v>475284</v>
      </c>
      <c r="J12" s="8">
        <v>988645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988645</v>
      </c>
      <c r="X12" s="8">
        <v>801747</v>
      </c>
      <c r="Y12" s="8">
        <v>186898</v>
      </c>
      <c r="Z12" s="2">
        <v>23.31</v>
      </c>
      <c r="AA12" s="6">
        <v>3207000</v>
      </c>
    </row>
    <row r="13" spans="1:27" ht="13.5">
      <c r="A13" s="27" t="s">
        <v>40</v>
      </c>
      <c r="B13" s="33"/>
      <c r="C13" s="6">
        <v>1285000</v>
      </c>
      <c r="D13" s="6">
        <v>0</v>
      </c>
      <c r="E13" s="7">
        <v>1000000</v>
      </c>
      <c r="F13" s="8">
        <v>1000000</v>
      </c>
      <c r="G13" s="8">
        <v>117772</v>
      </c>
      <c r="H13" s="8">
        <v>129691</v>
      </c>
      <c r="I13" s="8">
        <v>142294</v>
      </c>
      <c r="J13" s="8">
        <v>389757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389757</v>
      </c>
      <c r="X13" s="8">
        <v>249999</v>
      </c>
      <c r="Y13" s="8">
        <v>139758</v>
      </c>
      <c r="Z13" s="2">
        <v>55.9</v>
      </c>
      <c r="AA13" s="6">
        <v>1000000</v>
      </c>
    </row>
    <row r="14" spans="1:27" ht="13.5">
      <c r="A14" s="27" t="s">
        <v>41</v>
      </c>
      <c r="B14" s="33"/>
      <c r="C14" s="6">
        <v>3247079</v>
      </c>
      <c r="D14" s="6">
        <v>0</v>
      </c>
      <c r="E14" s="7">
        <v>2889000</v>
      </c>
      <c r="F14" s="8">
        <v>2889000</v>
      </c>
      <c r="G14" s="8">
        <v>232522</v>
      </c>
      <c r="H14" s="8">
        <v>258462</v>
      </c>
      <c r="I14" s="8">
        <v>291796</v>
      </c>
      <c r="J14" s="8">
        <v>782780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782780</v>
      </c>
      <c r="X14" s="8">
        <v>722250</v>
      </c>
      <c r="Y14" s="8">
        <v>60530</v>
      </c>
      <c r="Z14" s="2">
        <v>8.38</v>
      </c>
      <c r="AA14" s="6">
        <v>2889000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2810424</v>
      </c>
      <c r="D16" s="6">
        <v>0</v>
      </c>
      <c r="E16" s="7">
        <v>1005000</v>
      </c>
      <c r="F16" s="8">
        <v>1005000</v>
      </c>
      <c r="G16" s="8">
        <v>766</v>
      </c>
      <c r="H16" s="8">
        <v>142287</v>
      </c>
      <c r="I16" s="8">
        <v>73022</v>
      </c>
      <c r="J16" s="8">
        <v>216075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216075</v>
      </c>
      <c r="X16" s="8">
        <v>251250</v>
      </c>
      <c r="Y16" s="8">
        <v>-35175</v>
      </c>
      <c r="Z16" s="2">
        <v>-14</v>
      </c>
      <c r="AA16" s="6">
        <v>1005000</v>
      </c>
    </row>
    <row r="17" spans="1:27" ht="13.5">
      <c r="A17" s="27" t="s">
        <v>44</v>
      </c>
      <c r="B17" s="33"/>
      <c r="C17" s="6">
        <v>1907374</v>
      </c>
      <c r="D17" s="6">
        <v>0</v>
      </c>
      <c r="E17" s="7">
        <v>1300000</v>
      </c>
      <c r="F17" s="8">
        <v>1300000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325002</v>
      </c>
      <c r="Y17" s="8">
        <v>-325002</v>
      </c>
      <c r="Z17" s="2">
        <v>-100</v>
      </c>
      <c r="AA17" s="6">
        <v>1300000</v>
      </c>
    </row>
    <row r="18" spans="1:27" ht="13.5">
      <c r="A18" s="29" t="s">
        <v>45</v>
      </c>
      <c r="B18" s="28"/>
      <c r="C18" s="6">
        <v>1803158</v>
      </c>
      <c r="D18" s="6">
        <v>0</v>
      </c>
      <c r="E18" s="7">
        <v>1957780</v>
      </c>
      <c r="F18" s="8">
        <v>1957780</v>
      </c>
      <c r="G18" s="8">
        <v>141690</v>
      </c>
      <c r="H18" s="8">
        <v>155067</v>
      </c>
      <c r="I18" s="8">
        <v>208312</v>
      </c>
      <c r="J18" s="8">
        <v>505069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505069</v>
      </c>
      <c r="X18" s="8">
        <v>489444</v>
      </c>
      <c r="Y18" s="8">
        <v>15625</v>
      </c>
      <c r="Z18" s="2">
        <v>3.19</v>
      </c>
      <c r="AA18" s="6">
        <v>1957780</v>
      </c>
    </row>
    <row r="19" spans="1:27" ht="13.5">
      <c r="A19" s="27" t="s">
        <v>46</v>
      </c>
      <c r="B19" s="33"/>
      <c r="C19" s="6">
        <v>32866470</v>
      </c>
      <c r="D19" s="6">
        <v>0</v>
      </c>
      <c r="E19" s="7">
        <v>37007000</v>
      </c>
      <c r="F19" s="8">
        <v>37007000</v>
      </c>
      <c r="G19" s="8">
        <v>10881000</v>
      </c>
      <c r="H19" s="8">
        <v>459000</v>
      </c>
      <c r="I19" s="8">
        <v>0</v>
      </c>
      <c r="J19" s="8">
        <v>11340000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11340000</v>
      </c>
      <c r="X19" s="8">
        <v>6001821</v>
      </c>
      <c r="Y19" s="8">
        <v>5338179</v>
      </c>
      <c r="Z19" s="2">
        <v>88.94</v>
      </c>
      <c r="AA19" s="6">
        <v>37007000</v>
      </c>
    </row>
    <row r="20" spans="1:27" ht="13.5">
      <c r="A20" s="27" t="s">
        <v>47</v>
      </c>
      <c r="B20" s="33"/>
      <c r="C20" s="6">
        <v>3726458</v>
      </c>
      <c r="D20" s="6">
        <v>0</v>
      </c>
      <c r="E20" s="7">
        <v>2538390</v>
      </c>
      <c r="F20" s="30">
        <v>2538390</v>
      </c>
      <c r="G20" s="30">
        <v>178397</v>
      </c>
      <c r="H20" s="30">
        <v>210761</v>
      </c>
      <c r="I20" s="30">
        <v>256989</v>
      </c>
      <c r="J20" s="30">
        <v>646147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646147</v>
      </c>
      <c r="X20" s="30">
        <v>634590</v>
      </c>
      <c r="Y20" s="30">
        <v>11557</v>
      </c>
      <c r="Z20" s="31">
        <v>1.82</v>
      </c>
      <c r="AA20" s="32">
        <v>2538390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209084409</v>
      </c>
      <c r="D22" s="37">
        <f>SUM(D5:D21)</f>
        <v>0</v>
      </c>
      <c r="E22" s="38">
        <f t="shared" si="0"/>
        <v>226318471</v>
      </c>
      <c r="F22" s="39">
        <f t="shared" si="0"/>
        <v>226318471</v>
      </c>
      <c r="G22" s="39">
        <f t="shared" si="0"/>
        <v>35098964</v>
      </c>
      <c r="H22" s="39">
        <f t="shared" si="0"/>
        <v>15784092</v>
      </c>
      <c r="I22" s="39">
        <f t="shared" si="0"/>
        <v>14898587</v>
      </c>
      <c r="J22" s="39">
        <f t="shared" si="0"/>
        <v>65781643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65781643</v>
      </c>
      <c r="X22" s="39">
        <f t="shared" si="0"/>
        <v>60635416</v>
      </c>
      <c r="Y22" s="39">
        <f t="shared" si="0"/>
        <v>5146227</v>
      </c>
      <c r="Z22" s="40">
        <f>+IF(X22&lt;&gt;0,+(Y22/X22)*100,0)</f>
        <v>8.48716367345447</v>
      </c>
      <c r="AA22" s="37">
        <f>SUM(AA5:AA21)</f>
        <v>226318471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77010324</v>
      </c>
      <c r="D25" s="6">
        <v>0</v>
      </c>
      <c r="E25" s="7">
        <v>89315510</v>
      </c>
      <c r="F25" s="8">
        <v>89315510</v>
      </c>
      <c r="G25" s="8">
        <v>6898897</v>
      </c>
      <c r="H25" s="8">
        <v>6293606</v>
      </c>
      <c r="I25" s="8">
        <v>6741715</v>
      </c>
      <c r="J25" s="8">
        <v>19934218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19934218</v>
      </c>
      <c r="X25" s="8">
        <v>21244896</v>
      </c>
      <c r="Y25" s="8">
        <v>-1310678</v>
      </c>
      <c r="Z25" s="2">
        <v>-6.17</v>
      </c>
      <c r="AA25" s="6">
        <v>89315510</v>
      </c>
    </row>
    <row r="26" spans="1:27" ht="13.5">
      <c r="A26" s="29" t="s">
        <v>52</v>
      </c>
      <c r="B26" s="28"/>
      <c r="C26" s="6">
        <v>4734966</v>
      </c>
      <c r="D26" s="6">
        <v>0</v>
      </c>
      <c r="E26" s="7">
        <v>4714000</v>
      </c>
      <c r="F26" s="8">
        <v>4714000</v>
      </c>
      <c r="G26" s="8">
        <v>398294</v>
      </c>
      <c r="H26" s="8">
        <v>393336</v>
      </c>
      <c r="I26" s="8">
        <v>390269</v>
      </c>
      <c r="J26" s="8">
        <v>1181899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1181899</v>
      </c>
      <c r="X26" s="8">
        <v>1178499</v>
      </c>
      <c r="Y26" s="8">
        <v>3400</v>
      </c>
      <c r="Z26" s="2">
        <v>0.29</v>
      </c>
      <c r="AA26" s="6">
        <v>4714000</v>
      </c>
    </row>
    <row r="27" spans="1:27" ht="13.5">
      <c r="A27" s="29" t="s">
        <v>53</v>
      </c>
      <c r="B27" s="28"/>
      <c r="C27" s="6">
        <v>4471752</v>
      </c>
      <c r="D27" s="6">
        <v>0</v>
      </c>
      <c r="E27" s="7">
        <v>1902745</v>
      </c>
      <c r="F27" s="8">
        <v>1902745</v>
      </c>
      <c r="G27" s="8">
        <v>317124</v>
      </c>
      <c r="H27" s="8">
        <v>0</v>
      </c>
      <c r="I27" s="8">
        <v>158562</v>
      </c>
      <c r="J27" s="8">
        <v>475686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475686</v>
      </c>
      <c r="X27" s="8">
        <v>475686</v>
      </c>
      <c r="Y27" s="8">
        <v>0</v>
      </c>
      <c r="Z27" s="2">
        <v>0</v>
      </c>
      <c r="AA27" s="6">
        <v>1902745</v>
      </c>
    </row>
    <row r="28" spans="1:27" ht="13.5">
      <c r="A28" s="29" t="s">
        <v>54</v>
      </c>
      <c r="B28" s="28"/>
      <c r="C28" s="6">
        <v>14935312</v>
      </c>
      <c r="D28" s="6">
        <v>0</v>
      </c>
      <c r="E28" s="7">
        <v>17460000</v>
      </c>
      <c r="F28" s="8">
        <v>17460000</v>
      </c>
      <c r="G28" s="8">
        <v>2910000</v>
      </c>
      <c r="H28" s="8">
        <v>0</v>
      </c>
      <c r="I28" s="8">
        <v>1455000</v>
      </c>
      <c r="J28" s="8">
        <v>4365000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4365000</v>
      </c>
      <c r="X28" s="8">
        <v>4364997</v>
      </c>
      <c r="Y28" s="8">
        <v>3</v>
      </c>
      <c r="Z28" s="2">
        <v>0</v>
      </c>
      <c r="AA28" s="6">
        <v>17460000</v>
      </c>
    </row>
    <row r="29" spans="1:27" ht="13.5">
      <c r="A29" s="29" t="s">
        <v>55</v>
      </c>
      <c r="B29" s="28"/>
      <c r="C29" s="6">
        <v>9589906</v>
      </c>
      <c r="D29" s="6">
        <v>0</v>
      </c>
      <c r="E29" s="7">
        <v>10189460</v>
      </c>
      <c r="F29" s="8">
        <v>10189460</v>
      </c>
      <c r="G29" s="8">
        <v>620743</v>
      </c>
      <c r="H29" s="8">
        <v>0</v>
      </c>
      <c r="I29" s="8">
        <v>376703</v>
      </c>
      <c r="J29" s="8">
        <v>997446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997446</v>
      </c>
      <c r="X29" s="8">
        <v>2547366</v>
      </c>
      <c r="Y29" s="8">
        <v>-1549920</v>
      </c>
      <c r="Z29" s="2">
        <v>-60.84</v>
      </c>
      <c r="AA29" s="6">
        <v>10189460</v>
      </c>
    </row>
    <row r="30" spans="1:27" ht="13.5">
      <c r="A30" s="29" t="s">
        <v>56</v>
      </c>
      <c r="B30" s="28"/>
      <c r="C30" s="6">
        <v>54464890</v>
      </c>
      <c r="D30" s="6">
        <v>0</v>
      </c>
      <c r="E30" s="7">
        <v>61025000</v>
      </c>
      <c r="F30" s="8">
        <v>61025000</v>
      </c>
      <c r="G30" s="8">
        <v>6664096</v>
      </c>
      <c r="H30" s="8">
        <v>728788</v>
      </c>
      <c r="I30" s="8">
        <v>12113657</v>
      </c>
      <c r="J30" s="8">
        <v>19506541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19506541</v>
      </c>
      <c r="X30" s="8">
        <v>21969000</v>
      </c>
      <c r="Y30" s="8">
        <v>-2462459</v>
      </c>
      <c r="Z30" s="2">
        <v>-11.21</v>
      </c>
      <c r="AA30" s="6">
        <v>61025000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7464732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2560962</v>
      </c>
      <c r="D33" s="6">
        <v>0</v>
      </c>
      <c r="E33" s="7">
        <v>3070000</v>
      </c>
      <c r="F33" s="8">
        <v>3070000</v>
      </c>
      <c r="G33" s="8">
        <v>383750</v>
      </c>
      <c r="H33" s="8">
        <v>27500</v>
      </c>
      <c r="I33" s="8">
        <v>428500</v>
      </c>
      <c r="J33" s="8">
        <v>839750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839750</v>
      </c>
      <c r="X33" s="8">
        <v>767499</v>
      </c>
      <c r="Y33" s="8">
        <v>72251</v>
      </c>
      <c r="Z33" s="2">
        <v>9.41</v>
      </c>
      <c r="AA33" s="6">
        <v>3070000</v>
      </c>
    </row>
    <row r="34" spans="1:27" ht="13.5">
      <c r="A34" s="29" t="s">
        <v>60</v>
      </c>
      <c r="B34" s="28"/>
      <c r="C34" s="6">
        <v>35395742</v>
      </c>
      <c r="D34" s="6">
        <v>0</v>
      </c>
      <c r="E34" s="7">
        <v>43879160</v>
      </c>
      <c r="F34" s="8">
        <v>43879160</v>
      </c>
      <c r="G34" s="8">
        <v>3464804</v>
      </c>
      <c r="H34" s="8">
        <v>2514571</v>
      </c>
      <c r="I34" s="8">
        <v>3275179</v>
      </c>
      <c r="J34" s="8">
        <v>9254554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9254554</v>
      </c>
      <c r="X34" s="8">
        <v>10969803</v>
      </c>
      <c r="Y34" s="8">
        <v>-1715249</v>
      </c>
      <c r="Z34" s="2">
        <v>-15.64</v>
      </c>
      <c r="AA34" s="6">
        <v>43879160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210628586</v>
      </c>
      <c r="D36" s="37">
        <f>SUM(D25:D35)</f>
        <v>0</v>
      </c>
      <c r="E36" s="38">
        <f t="shared" si="1"/>
        <v>231555875</v>
      </c>
      <c r="F36" s="39">
        <f t="shared" si="1"/>
        <v>231555875</v>
      </c>
      <c r="G36" s="39">
        <f t="shared" si="1"/>
        <v>21657708</v>
      </c>
      <c r="H36" s="39">
        <f t="shared" si="1"/>
        <v>9957801</v>
      </c>
      <c r="I36" s="39">
        <f t="shared" si="1"/>
        <v>24939585</v>
      </c>
      <c r="J36" s="39">
        <f t="shared" si="1"/>
        <v>56555094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56555094</v>
      </c>
      <c r="X36" s="39">
        <f t="shared" si="1"/>
        <v>63517746</v>
      </c>
      <c r="Y36" s="39">
        <f t="shared" si="1"/>
        <v>-6962652</v>
      </c>
      <c r="Z36" s="40">
        <f>+IF(X36&lt;&gt;0,+(Y36/X36)*100,0)</f>
        <v>-10.961742880485716</v>
      </c>
      <c r="AA36" s="37">
        <f>SUM(AA25:AA35)</f>
        <v>231555875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-1544177</v>
      </c>
      <c r="D38" s="50">
        <f>+D22-D36</f>
        <v>0</v>
      </c>
      <c r="E38" s="51">
        <f t="shared" si="2"/>
        <v>-5237404</v>
      </c>
      <c r="F38" s="52">
        <f t="shared" si="2"/>
        <v>-5237404</v>
      </c>
      <c r="G38" s="52">
        <f t="shared" si="2"/>
        <v>13441256</v>
      </c>
      <c r="H38" s="52">
        <f t="shared" si="2"/>
        <v>5826291</v>
      </c>
      <c r="I38" s="52">
        <f t="shared" si="2"/>
        <v>-10040998</v>
      </c>
      <c r="J38" s="52">
        <f t="shared" si="2"/>
        <v>9226549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9226549</v>
      </c>
      <c r="X38" s="52">
        <f>IF(F22=F36,0,X22-X36)</f>
        <v>-2882330</v>
      </c>
      <c r="Y38" s="52">
        <f t="shared" si="2"/>
        <v>12108879</v>
      </c>
      <c r="Z38" s="53">
        <f>+IF(X38&lt;&gt;0,+(Y38/X38)*100,0)</f>
        <v>-420.10730901735747</v>
      </c>
      <c r="AA38" s="50">
        <f>+AA22-AA36</f>
        <v>-5237404</v>
      </c>
    </row>
    <row r="39" spans="1:27" ht="13.5">
      <c r="A39" s="27" t="s">
        <v>64</v>
      </c>
      <c r="B39" s="33"/>
      <c r="C39" s="6">
        <v>23308637</v>
      </c>
      <c r="D39" s="6">
        <v>0</v>
      </c>
      <c r="E39" s="7">
        <v>37606000</v>
      </c>
      <c r="F39" s="8">
        <v>37606000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9408249</v>
      </c>
      <c r="Y39" s="8">
        <v>-9408249</v>
      </c>
      <c r="Z39" s="2">
        <v>-100</v>
      </c>
      <c r="AA39" s="6">
        <v>37606000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21764460</v>
      </c>
      <c r="D42" s="59">
        <f>SUM(D38:D41)</f>
        <v>0</v>
      </c>
      <c r="E42" s="60">
        <f t="shared" si="3"/>
        <v>32368596</v>
      </c>
      <c r="F42" s="61">
        <f t="shared" si="3"/>
        <v>32368596</v>
      </c>
      <c r="G42" s="61">
        <f t="shared" si="3"/>
        <v>13441256</v>
      </c>
      <c r="H42" s="61">
        <f t="shared" si="3"/>
        <v>5826291</v>
      </c>
      <c r="I42" s="61">
        <f t="shared" si="3"/>
        <v>-10040998</v>
      </c>
      <c r="J42" s="61">
        <f t="shared" si="3"/>
        <v>9226549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9226549</v>
      </c>
      <c r="X42" s="61">
        <f t="shared" si="3"/>
        <v>6525919</v>
      </c>
      <c r="Y42" s="61">
        <f t="shared" si="3"/>
        <v>2700630</v>
      </c>
      <c r="Z42" s="62">
        <f>+IF(X42&lt;&gt;0,+(Y42/X42)*100,0)</f>
        <v>41.38313699572428</v>
      </c>
      <c r="AA42" s="59">
        <f>SUM(AA38:AA41)</f>
        <v>32368596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21764460</v>
      </c>
      <c r="D44" s="67">
        <f>+D42-D43</f>
        <v>0</v>
      </c>
      <c r="E44" s="68">
        <f t="shared" si="4"/>
        <v>32368596</v>
      </c>
      <c r="F44" s="69">
        <f t="shared" si="4"/>
        <v>32368596</v>
      </c>
      <c r="G44" s="69">
        <f t="shared" si="4"/>
        <v>13441256</v>
      </c>
      <c r="H44" s="69">
        <f t="shared" si="4"/>
        <v>5826291</v>
      </c>
      <c r="I44" s="69">
        <f t="shared" si="4"/>
        <v>-10040998</v>
      </c>
      <c r="J44" s="69">
        <f t="shared" si="4"/>
        <v>9226549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9226549</v>
      </c>
      <c r="X44" s="69">
        <f t="shared" si="4"/>
        <v>6525919</v>
      </c>
      <c r="Y44" s="69">
        <f t="shared" si="4"/>
        <v>2700630</v>
      </c>
      <c r="Z44" s="70">
        <f>+IF(X44&lt;&gt;0,+(Y44/X44)*100,0)</f>
        <v>41.38313699572428</v>
      </c>
      <c r="AA44" s="67">
        <f>+AA42-AA43</f>
        <v>32368596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21764460</v>
      </c>
      <c r="D46" s="59">
        <f>SUM(D44:D45)</f>
        <v>0</v>
      </c>
      <c r="E46" s="60">
        <f t="shared" si="5"/>
        <v>32368596</v>
      </c>
      <c r="F46" s="61">
        <f t="shared" si="5"/>
        <v>32368596</v>
      </c>
      <c r="G46" s="61">
        <f t="shared" si="5"/>
        <v>13441256</v>
      </c>
      <c r="H46" s="61">
        <f t="shared" si="5"/>
        <v>5826291</v>
      </c>
      <c r="I46" s="61">
        <f t="shared" si="5"/>
        <v>-10040998</v>
      </c>
      <c r="J46" s="61">
        <f t="shared" si="5"/>
        <v>9226549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9226549</v>
      </c>
      <c r="X46" s="61">
        <f t="shared" si="5"/>
        <v>6525919</v>
      </c>
      <c r="Y46" s="61">
        <f t="shared" si="5"/>
        <v>2700630</v>
      </c>
      <c r="Z46" s="62">
        <f>+IF(X46&lt;&gt;0,+(Y46/X46)*100,0)</f>
        <v>41.38313699572428</v>
      </c>
      <c r="AA46" s="59">
        <f>SUM(AA44:AA45)</f>
        <v>32368596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21764460</v>
      </c>
      <c r="D48" s="75">
        <f>SUM(D46:D47)</f>
        <v>0</v>
      </c>
      <c r="E48" s="76">
        <f t="shared" si="6"/>
        <v>32368596</v>
      </c>
      <c r="F48" s="77">
        <f t="shared" si="6"/>
        <v>32368596</v>
      </c>
      <c r="G48" s="77">
        <f t="shared" si="6"/>
        <v>13441256</v>
      </c>
      <c r="H48" s="78">
        <f t="shared" si="6"/>
        <v>5826291</v>
      </c>
      <c r="I48" s="78">
        <f t="shared" si="6"/>
        <v>-10040998</v>
      </c>
      <c r="J48" s="78">
        <f t="shared" si="6"/>
        <v>9226549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9226549</v>
      </c>
      <c r="X48" s="78">
        <f t="shared" si="6"/>
        <v>6525919</v>
      </c>
      <c r="Y48" s="78">
        <f t="shared" si="6"/>
        <v>2700630</v>
      </c>
      <c r="Z48" s="79">
        <f>+IF(X48&lt;&gt;0,+(Y48/X48)*100,0)</f>
        <v>41.38313699572428</v>
      </c>
      <c r="AA48" s="80">
        <f>SUM(AA46:AA47)</f>
        <v>32368596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154380485</v>
      </c>
      <c r="F5" s="8">
        <v>154380485</v>
      </c>
      <c r="G5" s="8">
        <v>14249609</v>
      </c>
      <c r="H5" s="8">
        <v>42367802</v>
      </c>
      <c r="I5" s="8">
        <v>9134503</v>
      </c>
      <c r="J5" s="8">
        <v>65751914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65751914</v>
      </c>
      <c r="X5" s="8">
        <v>38595126</v>
      </c>
      <c r="Y5" s="8">
        <v>27156788</v>
      </c>
      <c r="Z5" s="2">
        <v>70.36</v>
      </c>
      <c r="AA5" s="6">
        <v>154380485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5500000</v>
      </c>
      <c r="F6" s="8">
        <v>5500000</v>
      </c>
      <c r="G6" s="8">
        <v>241493</v>
      </c>
      <c r="H6" s="8">
        <v>114458</v>
      </c>
      <c r="I6" s="8">
        <v>250245</v>
      </c>
      <c r="J6" s="8">
        <v>606196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606196</v>
      </c>
      <c r="X6" s="8">
        <v>1374999</v>
      </c>
      <c r="Y6" s="8">
        <v>-768803</v>
      </c>
      <c r="Z6" s="2">
        <v>-55.91</v>
      </c>
      <c r="AA6" s="6">
        <v>5500000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264375343</v>
      </c>
      <c r="F7" s="8">
        <v>264375343</v>
      </c>
      <c r="G7" s="8">
        <v>22297445</v>
      </c>
      <c r="H7" s="8">
        <v>23018257</v>
      </c>
      <c r="I7" s="8">
        <v>22558484</v>
      </c>
      <c r="J7" s="8">
        <v>67874186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67874186</v>
      </c>
      <c r="X7" s="8">
        <v>78703000</v>
      </c>
      <c r="Y7" s="8">
        <v>-10828814</v>
      </c>
      <c r="Z7" s="2">
        <v>-13.76</v>
      </c>
      <c r="AA7" s="6">
        <v>264375343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97000000</v>
      </c>
      <c r="F8" s="8">
        <v>97000000</v>
      </c>
      <c r="G8" s="8">
        <v>8661449</v>
      </c>
      <c r="H8" s="8">
        <v>8335399</v>
      </c>
      <c r="I8" s="8">
        <v>8332509</v>
      </c>
      <c r="J8" s="8">
        <v>25329357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25329357</v>
      </c>
      <c r="X8" s="8">
        <v>23000000</v>
      </c>
      <c r="Y8" s="8">
        <v>2329357</v>
      </c>
      <c r="Z8" s="2">
        <v>10.13</v>
      </c>
      <c r="AA8" s="6">
        <v>97000000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46465000</v>
      </c>
      <c r="F9" s="8">
        <v>46465000</v>
      </c>
      <c r="G9" s="8">
        <v>3602065</v>
      </c>
      <c r="H9" s="8">
        <v>7529808</v>
      </c>
      <c r="I9" s="8">
        <v>2019161</v>
      </c>
      <c r="J9" s="8">
        <v>13151034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13151034</v>
      </c>
      <c r="X9" s="8">
        <v>11616000</v>
      </c>
      <c r="Y9" s="8">
        <v>1535034</v>
      </c>
      <c r="Z9" s="2">
        <v>13.21</v>
      </c>
      <c r="AA9" s="6">
        <v>46465000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42552265</v>
      </c>
      <c r="F10" s="30">
        <v>42552265</v>
      </c>
      <c r="G10" s="30">
        <v>3264781</v>
      </c>
      <c r="H10" s="30">
        <v>3915869</v>
      </c>
      <c r="I10" s="30">
        <v>3253453</v>
      </c>
      <c r="J10" s="30">
        <v>10434103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10434103</v>
      </c>
      <c r="X10" s="30">
        <v>10722846</v>
      </c>
      <c r="Y10" s="30">
        <v>-288743</v>
      </c>
      <c r="Z10" s="31">
        <v>-2.69</v>
      </c>
      <c r="AA10" s="32">
        <v>42552265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11472309</v>
      </c>
      <c r="F12" s="8">
        <v>11472309</v>
      </c>
      <c r="G12" s="8">
        <v>697997</v>
      </c>
      <c r="H12" s="8">
        <v>969495</v>
      </c>
      <c r="I12" s="8">
        <v>1189748</v>
      </c>
      <c r="J12" s="8">
        <v>2857240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2857240</v>
      </c>
      <c r="X12" s="8">
        <v>2868030</v>
      </c>
      <c r="Y12" s="8">
        <v>-10790</v>
      </c>
      <c r="Z12" s="2">
        <v>-0.38</v>
      </c>
      <c r="AA12" s="6">
        <v>11472309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20500000</v>
      </c>
      <c r="F13" s="8">
        <v>20500000</v>
      </c>
      <c r="G13" s="8">
        <v>1901838</v>
      </c>
      <c r="H13" s="8">
        <v>2215965</v>
      </c>
      <c r="I13" s="8">
        <v>2251940</v>
      </c>
      <c r="J13" s="8">
        <v>6369743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6369743</v>
      </c>
      <c r="X13" s="8">
        <v>5124999</v>
      </c>
      <c r="Y13" s="8">
        <v>1244744</v>
      </c>
      <c r="Z13" s="2">
        <v>24.29</v>
      </c>
      <c r="AA13" s="6">
        <v>20500000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2462575</v>
      </c>
      <c r="F14" s="8">
        <v>2462575</v>
      </c>
      <c r="G14" s="8">
        <v>345830</v>
      </c>
      <c r="H14" s="8">
        <v>486252</v>
      </c>
      <c r="I14" s="8">
        <v>566838</v>
      </c>
      <c r="J14" s="8">
        <v>1398920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1398920</v>
      </c>
      <c r="X14" s="8">
        <v>600432</v>
      </c>
      <c r="Y14" s="8">
        <v>798488</v>
      </c>
      <c r="Z14" s="2">
        <v>132.99</v>
      </c>
      <c r="AA14" s="6">
        <v>2462575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3020820</v>
      </c>
      <c r="F16" s="8">
        <v>3020820</v>
      </c>
      <c r="G16" s="8">
        <v>191390</v>
      </c>
      <c r="H16" s="8">
        <v>126617</v>
      </c>
      <c r="I16" s="8">
        <v>171618</v>
      </c>
      <c r="J16" s="8">
        <v>489625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489625</v>
      </c>
      <c r="X16" s="8">
        <v>755202</v>
      </c>
      <c r="Y16" s="8">
        <v>-265577</v>
      </c>
      <c r="Z16" s="2">
        <v>-35.17</v>
      </c>
      <c r="AA16" s="6">
        <v>3020820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1334760</v>
      </c>
      <c r="F17" s="8">
        <v>1334760</v>
      </c>
      <c r="G17" s="8">
        <v>79495</v>
      </c>
      <c r="H17" s="8">
        <v>93101</v>
      </c>
      <c r="I17" s="8">
        <v>103250</v>
      </c>
      <c r="J17" s="8">
        <v>275846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275846</v>
      </c>
      <c r="X17" s="8">
        <v>333678</v>
      </c>
      <c r="Y17" s="8">
        <v>-57832</v>
      </c>
      <c r="Z17" s="2">
        <v>-17.33</v>
      </c>
      <c r="AA17" s="6">
        <v>1334760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3055570</v>
      </c>
      <c r="F18" s="8">
        <v>3055570</v>
      </c>
      <c r="G18" s="8">
        <v>282465</v>
      </c>
      <c r="H18" s="8">
        <v>269349</v>
      </c>
      <c r="I18" s="8">
        <v>310071</v>
      </c>
      <c r="J18" s="8">
        <v>861885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861885</v>
      </c>
      <c r="X18" s="8">
        <v>762498</v>
      </c>
      <c r="Y18" s="8">
        <v>99387</v>
      </c>
      <c r="Z18" s="2">
        <v>13.03</v>
      </c>
      <c r="AA18" s="6">
        <v>3055570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76453450</v>
      </c>
      <c r="F19" s="8">
        <v>77825046</v>
      </c>
      <c r="G19" s="8">
        <v>18367167</v>
      </c>
      <c r="H19" s="8">
        <v>3179</v>
      </c>
      <c r="I19" s="8">
        <v>0</v>
      </c>
      <c r="J19" s="8">
        <v>18370346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18370346</v>
      </c>
      <c r="X19" s="8">
        <v>24078000</v>
      </c>
      <c r="Y19" s="8">
        <v>-5707654</v>
      </c>
      <c r="Z19" s="2">
        <v>-23.7</v>
      </c>
      <c r="AA19" s="6">
        <v>77825046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13182348</v>
      </c>
      <c r="F20" s="30">
        <v>13182348</v>
      </c>
      <c r="G20" s="30">
        <v>691774</v>
      </c>
      <c r="H20" s="30">
        <v>2778753</v>
      </c>
      <c r="I20" s="30">
        <v>736713</v>
      </c>
      <c r="J20" s="30">
        <v>4207240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4207240</v>
      </c>
      <c r="X20" s="30">
        <v>3295500</v>
      </c>
      <c r="Y20" s="30">
        <v>911740</v>
      </c>
      <c r="Z20" s="31">
        <v>27.67</v>
      </c>
      <c r="AA20" s="32">
        <v>13182348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741754925</v>
      </c>
      <c r="F22" s="39">
        <f t="shared" si="0"/>
        <v>743126521</v>
      </c>
      <c r="G22" s="39">
        <f t="shared" si="0"/>
        <v>74874798</v>
      </c>
      <c r="H22" s="39">
        <f t="shared" si="0"/>
        <v>92224304</v>
      </c>
      <c r="I22" s="39">
        <f t="shared" si="0"/>
        <v>50878533</v>
      </c>
      <c r="J22" s="39">
        <f t="shared" si="0"/>
        <v>217977635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217977635</v>
      </c>
      <c r="X22" s="39">
        <f t="shared" si="0"/>
        <v>201830310</v>
      </c>
      <c r="Y22" s="39">
        <f t="shared" si="0"/>
        <v>16147325</v>
      </c>
      <c r="Z22" s="40">
        <f>+IF(X22&lt;&gt;0,+(Y22/X22)*100,0)</f>
        <v>8.00044601824176</v>
      </c>
      <c r="AA22" s="37">
        <f>SUM(AA5:AA21)</f>
        <v>743126521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238637774</v>
      </c>
      <c r="F25" s="8">
        <v>238637774</v>
      </c>
      <c r="G25" s="8">
        <v>17670241</v>
      </c>
      <c r="H25" s="8">
        <v>11671636</v>
      </c>
      <c r="I25" s="8">
        <v>24517328</v>
      </c>
      <c r="J25" s="8">
        <v>53859205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53859205</v>
      </c>
      <c r="X25" s="8">
        <v>58847100</v>
      </c>
      <c r="Y25" s="8">
        <v>-4987895</v>
      </c>
      <c r="Z25" s="2">
        <v>-8.48</v>
      </c>
      <c r="AA25" s="6">
        <v>238637774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8985910</v>
      </c>
      <c r="F26" s="8">
        <v>8985910</v>
      </c>
      <c r="G26" s="8">
        <v>680599</v>
      </c>
      <c r="H26" s="8">
        <v>689524</v>
      </c>
      <c r="I26" s="8">
        <v>693829</v>
      </c>
      <c r="J26" s="8">
        <v>2063952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2063952</v>
      </c>
      <c r="X26" s="8">
        <v>2247000</v>
      </c>
      <c r="Y26" s="8">
        <v>-183048</v>
      </c>
      <c r="Z26" s="2">
        <v>-8.15</v>
      </c>
      <c r="AA26" s="6">
        <v>8985910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20446867</v>
      </c>
      <c r="F27" s="8">
        <v>20446867</v>
      </c>
      <c r="G27" s="8">
        <v>0</v>
      </c>
      <c r="H27" s="8">
        <v>3407811</v>
      </c>
      <c r="I27" s="8">
        <v>0</v>
      </c>
      <c r="J27" s="8">
        <v>3407811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3407811</v>
      </c>
      <c r="X27" s="8">
        <v>4973403</v>
      </c>
      <c r="Y27" s="8">
        <v>-1565592</v>
      </c>
      <c r="Z27" s="2">
        <v>-31.48</v>
      </c>
      <c r="AA27" s="6">
        <v>20446867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121649834</v>
      </c>
      <c r="F28" s="8">
        <v>121649834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30102492</v>
      </c>
      <c r="Y28" s="8">
        <v>-30102492</v>
      </c>
      <c r="Z28" s="2">
        <v>-100</v>
      </c>
      <c r="AA28" s="6">
        <v>121649834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10283698</v>
      </c>
      <c r="F29" s="8">
        <v>10283698</v>
      </c>
      <c r="G29" s="8">
        <v>0</v>
      </c>
      <c r="H29" s="8">
        <v>1678987</v>
      </c>
      <c r="I29" s="8">
        <v>841741</v>
      </c>
      <c r="J29" s="8">
        <v>2520728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2520728</v>
      </c>
      <c r="X29" s="8">
        <v>2570904</v>
      </c>
      <c r="Y29" s="8">
        <v>-50176</v>
      </c>
      <c r="Z29" s="2">
        <v>-1.95</v>
      </c>
      <c r="AA29" s="6">
        <v>10283698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247302000</v>
      </c>
      <c r="F30" s="8">
        <v>247302000</v>
      </c>
      <c r="G30" s="8">
        <v>0</v>
      </c>
      <c r="H30" s="8">
        <v>24782473</v>
      </c>
      <c r="I30" s="8">
        <v>25939115</v>
      </c>
      <c r="J30" s="8">
        <v>50721588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50721588</v>
      </c>
      <c r="X30" s="8">
        <v>67000000</v>
      </c>
      <c r="Y30" s="8">
        <v>-16278412</v>
      </c>
      <c r="Z30" s="2">
        <v>-24.3</v>
      </c>
      <c r="AA30" s="6">
        <v>247302000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2109640</v>
      </c>
      <c r="F33" s="8">
        <v>2109640</v>
      </c>
      <c r="G33" s="8">
        <v>0</v>
      </c>
      <c r="H33" s="8">
        <v>703213</v>
      </c>
      <c r="I33" s="8">
        <v>0</v>
      </c>
      <c r="J33" s="8">
        <v>703213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703213</v>
      </c>
      <c r="X33" s="8">
        <v>1269000</v>
      </c>
      <c r="Y33" s="8">
        <v>-565787</v>
      </c>
      <c r="Z33" s="2">
        <v>-44.59</v>
      </c>
      <c r="AA33" s="6">
        <v>2109640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180165633</v>
      </c>
      <c r="F34" s="8">
        <v>181537229</v>
      </c>
      <c r="G34" s="8">
        <v>2156880</v>
      </c>
      <c r="H34" s="8">
        <v>14108638</v>
      </c>
      <c r="I34" s="8">
        <v>6306922</v>
      </c>
      <c r="J34" s="8">
        <v>22572440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22572440</v>
      </c>
      <c r="X34" s="8">
        <v>45039000</v>
      </c>
      <c r="Y34" s="8">
        <v>-22466560</v>
      </c>
      <c r="Z34" s="2">
        <v>-49.88</v>
      </c>
      <c r="AA34" s="6">
        <v>181537229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829581356</v>
      </c>
      <c r="F36" s="39">
        <f t="shared" si="1"/>
        <v>830952952</v>
      </c>
      <c r="G36" s="39">
        <f t="shared" si="1"/>
        <v>20507720</v>
      </c>
      <c r="H36" s="39">
        <f t="shared" si="1"/>
        <v>57042282</v>
      </c>
      <c r="I36" s="39">
        <f t="shared" si="1"/>
        <v>58298935</v>
      </c>
      <c r="J36" s="39">
        <f t="shared" si="1"/>
        <v>135848937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135848937</v>
      </c>
      <c r="X36" s="39">
        <f t="shared" si="1"/>
        <v>212048899</v>
      </c>
      <c r="Y36" s="39">
        <f t="shared" si="1"/>
        <v>-76199962</v>
      </c>
      <c r="Z36" s="40">
        <f>+IF(X36&lt;&gt;0,+(Y36/X36)*100,0)</f>
        <v>-35.93508967004823</v>
      </c>
      <c r="AA36" s="37">
        <f>SUM(AA25:AA35)</f>
        <v>830952952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-87826431</v>
      </c>
      <c r="F38" s="52">
        <f t="shared" si="2"/>
        <v>-87826431</v>
      </c>
      <c r="G38" s="52">
        <f t="shared" si="2"/>
        <v>54367078</v>
      </c>
      <c r="H38" s="52">
        <f t="shared" si="2"/>
        <v>35182022</v>
      </c>
      <c r="I38" s="52">
        <f t="shared" si="2"/>
        <v>-7420402</v>
      </c>
      <c r="J38" s="52">
        <f t="shared" si="2"/>
        <v>82128698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82128698</v>
      </c>
      <c r="X38" s="52">
        <f>IF(F22=F36,0,X22-X36)</f>
        <v>-10218589</v>
      </c>
      <c r="Y38" s="52">
        <f t="shared" si="2"/>
        <v>92347287</v>
      </c>
      <c r="Z38" s="53">
        <f>+IF(X38&lt;&gt;0,+(Y38/X38)*100,0)</f>
        <v>-903.7185760186655</v>
      </c>
      <c r="AA38" s="50">
        <f>+AA22-AA36</f>
        <v>-87826431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46019550</v>
      </c>
      <c r="F39" s="8">
        <v>48480061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8111000</v>
      </c>
      <c r="Y39" s="8">
        <v>-8111000</v>
      </c>
      <c r="Z39" s="2">
        <v>-100</v>
      </c>
      <c r="AA39" s="6">
        <v>48480061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-41806881</v>
      </c>
      <c r="F42" s="61">
        <f t="shared" si="3"/>
        <v>-39346370</v>
      </c>
      <c r="G42" s="61">
        <f t="shared" si="3"/>
        <v>54367078</v>
      </c>
      <c r="H42" s="61">
        <f t="shared" si="3"/>
        <v>35182022</v>
      </c>
      <c r="I42" s="61">
        <f t="shared" si="3"/>
        <v>-7420402</v>
      </c>
      <c r="J42" s="61">
        <f t="shared" si="3"/>
        <v>82128698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82128698</v>
      </c>
      <c r="X42" s="61">
        <f t="shared" si="3"/>
        <v>-2107589</v>
      </c>
      <c r="Y42" s="61">
        <f t="shared" si="3"/>
        <v>84236287</v>
      </c>
      <c r="Z42" s="62">
        <f>+IF(X42&lt;&gt;0,+(Y42/X42)*100,0)</f>
        <v>-3996.8080588767543</v>
      </c>
      <c r="AA42" s="59">
        <f>SUM(AA38:AA41)</f>
        <v>-39346370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-41806881</v>
      </c>
      <c r="F44" s="69">
        <f t="shared" si="4"/>
        <v>-39346370</v>
      </c>
      <c r="G44" s="69">
        <f t="shared" si="4"/>
        <v>54367078</v>
      </c>
      <c r="H44" s="69">
        <f t="shared" si="4"/>
        <v>35182022</v>
      </c>
      <c r="I44" s="69">
        <f t="shared" si="4"/>
        <v>-7420402</v>
      </c>
      <c r="J44" s="69">
        <f t="shared" si="4"/>
        <v>82128698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82128698</v>
      </c>
      <c r="X44" s="69">
        <f t="shared" si="4"/>
        <v>-2107589</v>
      </c>
      <c r="Y44" s="69">
        <f t="shared" si="4"/>
        <v>84236287</v>
      </c>
      <c r="Z44" s="70">
        <f>+IF(X44&lt;&gt;0,+(Y44/X44)*100,0)</f>
        <v>-3996.8080588767543</v>
      </c>
      <c r="AA44" s="67">
        <f>+AA42-AA43</f>
        <v>-39346370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-41806881</v>
      </c>
      <c r="F46" s="61">
        <f t="shared" si="5"/>
        <v>-39346370</v>
      </c>
      <c r="G46" s="61">
        <f t="shared" si="5"/>
        <v>54367078</v>
      </c>
      <c r="H46" s="61">
        <f t="shared" si="5"/>
        <v>35182022</v>
      </c>
      <c r="I46" s="61">
        <f t="shared" si="5"/>
        <v>-7420402</v>
      </c>
      <c r="J46" s="61">
        <f t="shared" si="5"/>
        <v>82128698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82128698</v>
      </c>
      <c r="X46" s="61">
        <f t="shared" si="5"/>
        <v>-2107589</v>
      </c>
      <c r="Y46" s="61">
        <f t="shared" si="5"/>
        <v>84236287</v>
      </c>
      <c r="Z46" s="62">
        <f>+IF(X46&lt;&gt;0,+(Y46/X46)*100,0)</f>
        <v>-3996.8080588767543</v>
      </c>
      <c r="AA46" s="59">
        <f>SUM(AA44:AA45)</f>
        <v>-39346370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-41806881</v>
      </c>
      <c r="F48" s="77">
        <f t="shared" si="6"/>
        <v>-39346370</v>
      </c>
      <c r="G48" s="77">
        <f t="shared" si="6"/>
        <v>54367078</v>
      </c>
      <c r="H48" s="78">
        <f t="shared" si="6"/>
        <v>35182022</v>
      </c>
      <c r="I48" s="78">
        <f t="shared" si="6"/>
        <v>-7420402</v>
      </c>
      <c r="J48" s="78">
        <f t="shared" si="6"/>
        <v>82128698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82128698</v>
      </c>
      <c r="X48" s="78">
        <f t="shared" si="6"/>
        <v>-2107589</v>
      </c>
      <c r="Y48" s="78">
        <f t="shared" si="6"/>
        <v>84236287</v>
      </c>
      <c r="Z48" s="79">
        <f>+IF(X48&lt;&gt;0,+(Y48/X48)*100,0)</f>
        <v>-3996.8080588767543</v>
      </c>
      <c r="AA48" s="80">
        <f>SUM(AA46:AA47)</f>
        <v>-39346370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70536912</v>
      </c>
      <c r="D5" s="6">
        <v>0</v>
      </c>
      <c r="E5" s="7">
        <v>75587172</v>
      </c>
      <c r="F5" s="8">
        <v>75587172</v>
      </c>
      <c r="G5" s="8">
        <v>9401335</v>
      </c>
      <c r="H5" s="8">
        <v>7630351</v>
      </c>
      <c r="I5" s="8">
        <v>4815870</v>
      </c>
      <c r="J5" s="8">
        <v>21847556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21847556</v>
      </c>
      <c r="X5" s="8">
        <v>18896792</v>
      </c>
      <c r="Y5" s="8">
        <v>2950764</v>
      </c>
      <c r="Z5" s="2">
        <v>15.62</v>
      </c>
      <c r="AA5" s="6">
        <v>75587172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173458143</v>
      </c>
      <c r="D7" s="6">
        <v>0</v>
      </c>
      <c r="E7" s="7">
        <v>189052652</v>
      </c>
      <c r="F7" s="8">
        <v>189052652</v>
      </c>
      <c r="G7" s="8">
        <v>14964311</v>
      </c>
      <c r="H7" s="8">
        <v>16808195</v>
      </c>
      <c r="I7" s="8">
        <v>15649262</v>
      </c>
      <c r="J7" s="8">
        <v>47421768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47421768</v>
      </c>
      <c r="X7" s="8">
        <v>47263162</v>
      </c>
      <c r="Y7" s="8">
        <v>158606</v>
      </c>
      <c r="Z7" s="2">
        <v>0.34</v>
      </c>
      <c r="AA7" s="6">
        <v>189052652</v>
      </c>
    </row>
    <row r="8" spans="1:27" ht="13.5">
      <c r="A8" s="29" t="s">
        <v>35</v>
      </c>
      <c r="B8" s="28"/>
      <c r="C8" s="6">
        <v>32613084</v>
      </c>
      <c r="D8" s="6">
        <v>0</v>
      </c>
      <c r="E8" s="7">
        <v>34803101</v>
      </c>
      <c r="F8" s="8">
        <v>34803101</v>
      </c>
      <c r="G8" s="8">
        <v>2862432</v>
      </c>
      <c r="H8" s="8">
        <v>2108037</v>
      </c>
      <c r="I8" s="8">
        <v>2064802</v>
      </c>
      <c r="J8" s="8">
        <v>7035271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7035271</v>
      </c>
      <c r="X8" s="8">
        <v>7504692</v>
      </c>
      <c r="Y8" s="8">
        <v>-469421</v>
      </c>
      <c r="Z8" s="2">
        <v>-6.26</v>
      </c>
      <c r="AA8" s="6">
        <v>34803101</v>
      </c>
    </row>
    <row r="9" spans="1:27" ht="13.5">
      <c r="A9" s="29" t="s">
        <v>36</v>
      </c>
      <c r="B9" s="28"/>
      <c r="C9" s="6">
        <v>25373072</v>
      </c>
      <c r="D9" s="6">
        <v>0</v>
      </c>
      <c r="E9" s="7">
        <v>26836785</v>
      </c>
      <c r="F9" s="8">
        <v>26836785</v>
      </c>
      <c r="G9" s="8">
        <v>1994367</v>
      </c>
      <c r="H9" s="8">
        <v>1827799</v>
      </c>
      <c r="I9" s="8">
        <v>1890347</v>
      </c>
      <c r="J9" s="8">
        <v>5712513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5712513</v>
      </c>
      <c r="X9" s="8">
        <v>6709197</v>
      </c>
      <c r="Y9" s="8">
        <v>-996684</v>
      </c>
      <c r="Z9" s="2">
        <v>-14.86</v>
      </c>
      <c r="AA9" s="6">
        <v>26836785</v>
      </c>
    </row>
    <row r="10" spans="1:27" ht="13.5">
      <c r="A10" s="29" t="s">
        <v>37</v>
      </c>
      <c r="B10" s="28"/>
      <c r="C10" s="6">
        <v>19536465</v>
      </c>
      <c r="D10" s="6">
        <v>0</v>
      </c>
      <c r="E10" s="7">
        <v>20209922</v>
      </c>
      <c r="F10" s="30">
        <v>20209922</v>
      </c>
      <c r="G10" s="30">
        <v>1747628</v>
      </c>
      <c r="H10" s="30">
        <v>1392441</v>
      </c>
      <c r="I10" s="30">
        <v>1370335</v>
      </c>
      <c r="J10" s="30">
        <v>4510404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4510404</v>
      </c>
      <c r="X10" s="30">
        <v>5052480</v>
      </c>
      <c r="Y10" s="30">
        <v>-542076</v>
      </c>
      <c r="Z10" s="31">
        <v>-10.73</v>
      </c>
      <c r="AA10" s="32">
        <v>20209922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3239177</v>
      </c>
      <c r="D12" s="6">
        <v>0</v>
      </c>
      <c r="E12" s="7">
        <v>3251636</v>
      </c>
      <c r="F12" s="8">
        <v>3251636</v>
      </c>
      <c r="G12" s="8">
        <v>204890</v>
      </c>
      <c r="H12" s="8">
        <v>168950</v>
      </c>
      <c r="I12" s="8">
        <v>290489</v>
      </c>
      <c r="J12" s="8">
        <v>664329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664329</v>
      </c>
      <c r="X12" s="8">
        <v>812910</v>
      </c>
      <c r="Y12" s="8">
        <v>-148581</v>
      </c>
      <c r="Z12" s="2">
        <v>-18.28</v>
      </c>
      <c r="AA12" s="6">
        <v>3251636</v>
      </c>
    </row>
    <row r="13" spans="1:27" ht="13.5">
      <c r="A13" s="27" t="s">
        <v>40</v>
      </c>
      <c r="B13" s="33"/>
      <c r="C13" s="6">
        <v>12933876</v>
      </c>
      <c r="D13" s="6">
        <v>0</v>
      </c>
      <c r="E13" s="7">
        <v>9894295</v>
      </c>
      <c r="F13" s="8">
        <v>9894295</v>
      </c>
      <c r="G13" s="8">
        <v>41019</v>
      </c>
      <c r="H13" s="8">
        <v>20599</v>
      </c>
      <c r="I13" s="8">
        <v>19207</v>
      </c>
      <c r="J13" s="8">
        <v>80825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80825</v>
      </c>
      <c r="X13" s="8">
        <v>2473575</v>
      </c>
      <c r="Y13" s="8">
        <v>-2392750</v>
      </c>
      <c r="Z13" s="2">
        <v>-96.73</v>
      </c>
      <c r="AA13" s="6">
        <v>9894295</v>
      </c>
    </row>
    <row r="14" spans="1:27" ht="13.5">
      <c r="A14" s="27" t="s">
        <v>41</v>
      </c>
      <c r="B14" s="33"/>
      <c r="C14" s="6">
        <v>1813429</v>
      </c>
      <c r="D14" s="6">
        <v>0</v>
      </c>
      <c r="E14" s="7">
        <v>1339763</v>
      </c>
      <c r="F14" s="8">
        <v>1339763</v>
      </c>
      <c r="G14" s="8">
        <v>149507</v>
      </c>
      <c r="H14" s="8">
        <v>145096</v>
      </c>
      <c r="I14" s="8">
        <v>143808</v>
      </c>
      <c r="J14" s="8">
        <v>438411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438411</v>
      </c>
      <c r="X14" s="8">
        <v>334941</v>
      </c>
      <c r="Y14" s="8">
        <v>103470</v>
      </c>
      <c r="Z14" s="2">
        <v>30.89</v>
      </c>
      <c r="AA14" s="6">
        <v>1339763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23734391</v>
      </c>
      <c r="D16" s="6">
        <v>0</v>
      </c>
      <c r="E16" s="7">
        <v>4040515</v>
      </c>
      <c r="F16" s="8">
        <v>4040515</v>
      </c>
      <c r="G16" s="8">
        <v>615615</v>
      </c>
      <c r="H16" s="8">
        <v>428297</v>
      </c>
      <c r="I16" s="8">
        <v>457629</v>
      </c>
      <c r="J16" s="8">
        <v>1501541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1501541</v>
      </c>
      <c r="X16" s="8">
        <v>1010130</v>
      </c>
      <c r="Y16" s="8">
        <v>491411</v>
      </c>
      <c r="Z16" s="2">
        <v>48.65</v>
      </c>
      <c r="AA16" s="6">
        <v>4040515</v>
      </c>
    </row>
    <row r="17" spans="1:27" ht="13.5">
      <c r="A17" s="27" t="s">
        <v>44</v>
      </c>
      <c r="B17" s="33"/>
      <c r="C17" s="6">
        <v>3488091</v>
      </c>
      <c r="D17" s="6">
        <v>0</v>
      </c>
      <c r="E17" s="7">
        <v>3157256</v>
      </c>
      <c r="F17" s="8">
        <v>3157256</v>
      </c>
      <c r="G17" s="8">
        <v>368239</v>
      </c>
      <c r="H17" s="8">
        <v>347530</v>
      </c>
      <c r="I17" s="8">
        <v>325358</v>
      </c>
      <c r="J17" s="8">
        <v>1041127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1041127</v>
      </c>
      <c r="X17" s="8">
        <v>789315</v>
      </c>
      <c r="Y17" s="8">
        <v>251812</v>
      </c>
      <c r="Z17" s="2">
        <v>31.9</v>
      </c>
      <c r="AA17" s="6">
        <v>3157256</v>
      </c>
    </row>
    <row r="18" spans="1:27" ht="13.5">
      <c r="A18" s="29" t="s">
        <v>45</v>
      </c>
      <c r="B18" s="28"/>
      <c r="C18" s="6">
        <v>2725004</v>
      </c>
      <c r="D18" s="6">
        <v>0</v>
      </c>
      <c r="E18" s="7">
        <v>2665832</v>
      </c>
      <c r="F18" s="8">
        <v>2665832</v>
      </c>
      <c r="G18" s="8">
        <v>285939</v>
      </c>
      <c r="H18" s="8">
        <v>264761</v>
      </c>
      <c r="I18" s="8">
        <v>286387</v>
      </c>
      <c r="J18" s="8">
        <v>837087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837087</v>
      </c>
      <c r="X18" s="8">
        <v>666459</v>
      </c>
      <c r="Y18" s="8">
        <v>170628</v>
      </c>
      <c r="Z18" s="2">
        <v>25.6</v>
      </c>
      <c r="AA18" s="6">
        <v>2665832</v>
      </c>
    </row>
    <row r="19" spans="1:27" ht="13.5">
      <c r="A19" s="27" t="s">
        <v>46</v>
      </c>
      <c r="B19" s="33"/>
      <c r="C19" s="6">
        <v>67090545</v>
      </c>
      <c r="D19" s="6">
        <v>0</v>
      </c>
      <c r="E19" s="7">
        <v>53426906</v>
      </c>
      <c r="F19" s="8">
        <v>53426906</v>
      </c>
      <c r="G19" s="8">
        <v>17058000</v>
      </c>
      <c r="H19" s="8">
        <v>0</v>
      </c>
      <c r="I19" s="8">
        <v>0</v>
      </c>
      <c r="J19" s="8">
        <v>17058000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17058000</v>
      </c>
      <c r="X19" s="8">
        <v>18134136</v>
      </c>
      <c r="Y19" s="8">
        <v>-1076136</v>
      </c>
      <c r="Z19" s="2">
        <v>-5.93</v>
      </c>
      <c r="AA19" s="6">
        <v>53426906</v>
      </c>
    </row>
    <row r="20" spans="1:27" ht="13.5">
      <c r="A20" s="27" t="s">
        <v>47</v>
      </c>
      <c r="B20" s="33"/>
      <c r="C20" s="6">
        <v>18716678</v>
      </c>
      <c r="D20" s="6">
        <v>0</v>
      </c>
      <c r="E20" s="7">
        <v>11669896</v>
      </c>
      <c r="F20" s="30">
        <v>11669896</v>
      </c>
      <c r="G20" s="30">
        <v>668924</v>
      </c>
      <c r="H20" s="30">
        <v>1525458</v>
      </c>
      <c r="I20" s="30">
        <v>1170279</v>
      </c>
      <c r="J20" s="30">
        <v>3364661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3364661</v>
      </c>
      <c r="X20" s="30">
        <v>2917473</v>
      </c>
      <c r="Y20" s="30">
        <v>447188</v>
      </c>
      <c r="Z20" s="31">
        <v>15.33</v>
      </c>
      <c r="AA20" s="32">
        <v>11669896</v>
      </c>
    </row>
    <row r="21" spans="1:27" ht="13.5">
      <c r="A21" s="27" t="s">
        <v>48</v>
      </c>
      <c r="B21" s="33"/>
      <c r="C21" s="6">
        <v>586195</v>
      </c>
      <c r="D21" s="6">
        <v>0</v>
      </c>
      <c r="E21" s="7">
        <v>200000</v>
      </c>
      <c r="F21" s="8">
        <v>200000</v>
      </c>
      <c r="G21" s="8">
        <v>0</v>
      </c>
      <c r="H21" s="8">
        <v>0</v>
      </c>
      <c r="I21" s="34">
        <v>18020</v>
      </c>
      <c r="J21" s="8">
        <v>18020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18020</v>
      </c>
      <c r="X21" s="8">
        <v>0</v>
      </c>
      <c r="Y21" s="8">
        <v>18020</v>
      </c>
      <c r="Z21" s="2">
        <v>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455845062</v>
      </c>
      <c r="D22" s="37">
        <f>SUM(D5:D21)</f>
        <v>0</v>
      </c>
      <c r="E22" s="38">
        <f t="shared" si="0"/>
        <v>436135731</v>
      </c>
      <c r="F22" s="39">
        <f t="shared" si="0"/>
        <v>436135731</v>
      </c>
      <c r="G22" s="39">
        <f t="shared" si="0"/>
        <v>50362206</v>
      </c>
      <c r="H22" s="39">
        <f t="shared" si="0"/>
        <v>32667514</v>
      </c>
      <c r="I22" s="39">
        <f t="shared" si="0"/>
        <v>28501793</v>
      </c>
      <c r="J22" s="39">
        <f t="shared" si="0"/>
        <v>111531513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111531513</v>
      </c>
      <c r="X22" s="39">
        <f t="shared" si="0"/>
        <v>112565262</v>
      </c>
      <c r="Y22" s="39">
        <f t="shared" si="0"/>
        <v>-1033749</v>
      </c>
      <c r="Z22" s="40">
        <f>+IF(X22&lt;&gt;0,+(Y22/X22)*100,0)</f>
        <v>-0.9183552559936298</v>
      </c>
      <c r="AA22" s="37">
        <f>SUM(AA5:AA21)</f>
        <v>436135731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128760380</v>
      </c>
      <c r="D25" s="6">
        <v>0</v>
      </c>
      <c r="E25" s="7">
        <v>141198654</v>
      </c>
      <c r="F25" s="8">
        <v>141198654</v>
      </c>
      <c r="G25" s="8">
        <v>8934295</v>
      </c>
      <c r="H25" s="8">
        <v>9842399</v>
      </c>
      <c r="I25" s="8">
        <v>9957332</v>
      </c>
      <c r="J25" s="8">
        <v>28734026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28734026</v>
      </c>
      <c r="X25" s="8">
        <v>35083391</v>
      </c>
      <c r="Y25" s="8">
        <v>-6349365</v>
      </c>
      <c r="Z25" s="2">
        <v>-18.1</v>
      </c>
      <c r="AA25" s="6">
        <v>141198654</v>
      </c>
    </row>
    <row r="26" spans="1:27" ht="13.5">
      <c r="A26" s="29" t="s">
        <v>52</v>
      </c>
      <c r="B26" s="28"/>
      <c r="C26" s="6">
        <v>7702905</v>
      </c>
      <c r="D26" s="6">
        <v>0</v>
      </c>
      <c r="E26" s="7">
        <v>7254040</v>
      </c>
      <c r="F26" s="8">
        <v>7254040</v>
      </c>
      <c r="G26" s="8">
        <v>627691</v>
      </c>
      <c r="H26" s="8">
        <v>627691</v>
      </c>
      <c r="I26" s="8">
        <v>658875</v>
      </c>
      <c r="J26" s="8">
        <v>1914257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1914257</v>
      </c>
      <c r="X26" s="8">
        <v>1781754</v>
      </c>
      <c r="Y26" s="8">
        <v>132503</v>
      </c>
      <c r="Z26" s="2">
        <v>7.44</v>
      </c>
      <c r="AA26" s="6">
        <v>7254040</v>
      </c>
    </row>
    <row r="27" spans="1:27" ht="13.5">
      <c r="A27" s="29" t="s">
        <v>53</v>
      </c>
      <c r="B27" s="28"/>
      <c r="C27" s="6">
        <v>18912918</v>
      </c>
      <c r="D27" s="6">
        <v>0</v>
      </c>
      <c r="E27" s="7">
        <v>12112650</v>
      </c>
      <c r="F27" s="8">
        <v>12112650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12112650</v>
      </c>
    </row>
    <row r="28" spans="1:27" ht="13.5">
      <c r="A28" s="29" t="s">
        <v>54</v>
      </c>
      <c r="B28" s="28"/>
      <c r="C28" s="6">
        <v>69923153</v>
      </c>
      <c r="D28" s="6">
        <v>0</v>
      </c>
      <c r="E28" s="7">
        <v>76644995</v>
      </c>
      <c r="F28" s="8">
        <v>76644995</v>
      </c>
      <c r="G28" s="8">
        <v>0</v>
      </c>
      <c r="H28" s="8">
        <v>6233841</v>
      </c>
      <c r="I28" s="8">
        <v>6233841</v>
      </c>
      <c r="J28" s="8">
        <v>12467682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12467682</v>
      </c>
      <c r="X28" s="8">
        <v>19161249</v>
      </c>
      <c r="Y28" s="8">
        <v>-6693567</v>
      </c>
      <c r="Z28" s="2">
        <v>-34.93</v>
      </c>
      <c r="AA28" s="6">
        <v>76644995</v>
      </c>
    </row>
    <row r="29" spans="1:27" ht="13.5">
      <c r="A29" s="29" t="s">
        <v>55</v>
      </c>
      <c r="B29" s="28"/>
      <c r="C29" s="6">
        <v>15107406</v>
      </c>
      <c r="D29" s="6">
        <v>0</v>
      </c>
      <c r="E29" s="7">
        <v>14643982</v>
      </c>
      <c r="F29" s="8">
        <v>14643982</v>
      </c>
      <c r="G29" s="8">
        <v>0</v>
      </c>
      <c r="H29" s="8">
        <v>2932</v>
      </c>
      <c r="I29" s="8">
        <v>2855</v>
      </c>
      <c r="J29" s="8">
        <v>5787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5787</v>
      </c>
      <c r="X29" s="8">
        <v>7407</v>
      </c>
      <c r="Y29" s="8">
        <v>-1620</v>
      </c>
      <c r="Z29" s="2">
        <v>-21.87</v>
      </c>
      <c r="AA29" s="6">
        <v>14643982</v>
      </c>
    </row>
    <row r="30" spans="1:27" ht="13.5">
      <c r="A30" s="29" t="s">
        <v>56</v>
      </c>
      <c r="B30" s="28"/>
      <c r="C30" s="6">
        <v>145166216</v>
      </c>
      <c r="D30" s="6">
        <v>0</v>
      </c>
      <c r="E30" s="7">
        <v>161610432</v>
      </c>
      <c r="F30" s="8">
        <v>161610432</v>
      </c>
      <c r="G30" s="8">
        <v>2957162</v>
      </c>
      <c r="H30" s="8">
        <v>18730159</v>
      </c>
      <c r="I30" s="8">
        <v>14300015</v>
      </c>
      <c r="J30" s="8">
        <v>35987336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35987336</v>
      </c>
      <c r="X30" s="8">
        <v>39741673</v>
      </c>
      <c r="Y30" s="8">
        <v>-3754337</v>
      </c>
      <c r="Z30" s="2">
        <v>-9.45</v>
      </c>
      <c r="AA30" s="6">
        <v>161610432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3352499</v>
      </c>
      <c r="D32" s="6">
        <v>0</v>
      </c>
      <c r="E32" s="7">
        <v>4025935</v>
      </c>
      <c r="F32" s="8">
        <v>4025935</v>
      </c>
      <c r="G32" s="8">
        <v>247843</v>
      </c>
      <c r="H32" s="8">
        <v>237334</v>
      </c>
      <c r="I32" s="8">
        <v>279540</v>
      </c>
      <c r="J32" s="8">
        <v>764717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764717</v>
      </c>
      <c r="X32" s="8">
        <v>1006485</v>
      </c>
      <c r="Y32" s="8">
        <v>-241768</v>
      </c>
      <c r="Z32" s="2">
        <v>-24.02</v>
      </c>
      <c r="AA32" s="6">
        <v>4025935</v>
      </c>
    </row>
    <row r="33" spans="1:27" ht="13.5">
      <c r="A33" s="29" t="s">
        <v>59</v>
      </c>
      <c r="B33" s="28"/>
      <c r="C33" s="6">
        <v>1974647</v>
      </c>
      <c r="D33" s="6">
        <v>0</v>
      </c>
      <c r="E33" s="7">
        <v>2083420</v>
      </c>
      <c r="F33" s="8">
        <v>2083420</v>
      </c>
      <c r="G33" s="8">
        <v>72103</v>
      </c>
      <c r="H33" s="8">
        <v>283384</v>
      </c>
      <c r="I33" s="8">
        <v>20948</v>
      </c>
      <c r="J33" s="8">
        <v>376435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376435</v>
      </c>
      <c r="X33" s="8">
        <v>520854</v>
      </c>
      <c r="Y33" s="8">
        <v>-144419</v>
      </c>
      <c r="Z33" s="2">
        <v>-27.73</v>
      </c>
      <c r="AA33" s="6">
        <v>2083420</v>
      </c>
    </row>
    <row r="34" spans="1:27" ht="13.5">
      <c r="A34" s="29" t="s">
        <v>60</v>
      </c>
      <c r="B34" s="28"/>
      <c r="C34" s="6">
        <v>78834988</v>
      </c>
      <c r="D34" s="6">
        <v>0</v>
      </c>
      <c r="E34" s="7">
        <v>74513385</v>
      </c>
      <c r="F34" s="8">
        <v>74513385</v>
      </c>
      <c r="G34" s="8">
        <v>2197069</v>
      </c>
      <c r="H34" s="8">
        <v>4445159</v>
      </c>
      <c r="I34" s="8">
        <v>3752864</v>
      </c>
      <c r="J34" s="8">
        <v>10395092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10395092</v>
      </c>
      <c r="X34" s="8">
        <v>18628575</v>
      </c>
      <c r="Y34" s="8">
        <v>-8233483</v>
      </c>
      <c r="Z34" s="2">
        <v>-44.2</v>
      </c>
      <c r="AA34" s="6">
        <v>74513385</v>
      </c>
    </row>
    <row r="35" spans="1:27" ht="13.5">
      <c r="A35" s="27" t="s">
        <v>61</v>
      </c>
      <c r="B35" s="33"/>
      <c r="C35" s="6">
        <v>9122078</v>
      </c>
      <c r="D35" s="6">
        <v>0</v>
      </c>
      <c r="E35" s="7">
        <v>2144153</v>
      </c>
      <c r="F35" s="8">
        <v>2144153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2144153</v>
      </c>
    </row>
    <row r="36" spans="1:27" ht="12.75">
      <c r="A36" s="44" t="s">
        <v>62</v>
      </c>
      <c r="B36" s="36"/>
      <c r="C36" s="37">
        <f aca="true" t="shared" si="1" ref="C36:Y36">SUM(C25:C35)</f>
        <v>478857190</v>
      </c>
      <c r="D36" s="37">
        <f>SUM(D25:D35)</f>
        <v>0</v>
      </c>
      <c r="E36" s="38">
        <f t="shared" si="1"/>
        <v>496231646</v>
      </c>
      <c r="F36" s="39">
        <f t="shared" si="1"/>
        <v>496231646</v>
      </c>
      <c r="G36" s="39">
        <f t="shared" si="1"/>
        <v>15036163</v>
      </c>
      <c r="H36" s="39">
        <f t="shared" si="1"/>
        <v>40402899</v>
      </c>
      <c r="I36" s="39">
        <f t="shared" si="1"/>
        <v>35206270</v>
      </c>
      <c r="J36" s="39">
        <f t="shared" si="1"/>
        <v>90645332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90645332</v>
      </c>
      <c r="X36" s="39">
        <f t="shared" si="1"/>
        <v>115931388</v>
      </c>
      <c r="Y36" s="39">
        <f t="shared" si="1"/>
        <v>-25286056</v>
      </c>
      <c r="Z36" s="40">
        <f>+IF(X36&lt;&gt;0,+(Y36/X36)*100,0)</f>
        <v>-21.81122510152298</v>
      </c>
      <c r="AA36" s="37">
        <f>SUM(AA25:AA35)</f>
        <v>496231646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-23012128</v>
      </c>
      <c r="D38" s="50">
        <f>+D22-D36</f>
        <v>0</v>
      </c>
      <c r="E38" s="51">
        <f t="shared" si="2"/>
        <v>-60095915</v>
      </c>
      <c r="F38" s="52">
        <f t="shared" si="2"/>
        <v>-60095915</v>
      </c>
      <c r="G38" s="52">
        <f t="shared" si="2"/>
        <v>35326043</v>
      </c>
      <c r="H38" s="52">
        <f t="shared" si="2"/>
        <v>-7735385</v>
      </c>
      <c r="I38" s="52">
        <f t="shared" si="2"/>
        <v>-6704477</v>
      </c>
      <c r="J38" s="52">
        <f t="shared" si="2"/>
        <v>20886181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20886181</v>
      </c>
      <c r="X38" s="52">
        <f>IF(F22=F36,0,X22-X36)</f>
        <v>-3366126</v>
      </c>
      <c r="Y38" s="52">
        <f t="shared" si="2"/>
        <v>24252307</v>
      </c>
      <c r="Z38" s="53">
        <f>+IF(X38&lt;&gt;0,+(Y38/X38)*100,0)</f>
        <v>-720.481259465629</v>
      </c>
      <c r="AA38" s="50">
        <f>+AA22-AA36</f>
        <v>-60095915</v>
      </c>
    </row>
    <row r="39" spans="1:27" ht="13.5">
      <c r="A39" s="27" t="s">
        <v>64</v>
      </c>
      <c r="B39" s="33"/>
      <c r="C39" s="6">
        <v>41255862</v>
      </c>
      <c r="D39" s="6">
        <v>0</v>
      </c>
      <c r="E39" s="7">
        <v>29166400</v>
      </c>
      <c r="F39" s="8">
        <v>29166400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29166400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375000</v>
      </c>
      <c r="Y40" s="30">
        <v>-375000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-2000000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16243734</v>
      </c>
      <c r="D42" s="59">
        <f>SUM(D38:D41)</f>
        <v>0</v>
      </c>
      <c r="E42" s="60">
        <f t="shared" si="3"/>
        <v>-30929515</v>
      </c>
      <c r="F42" s="61">
        <f t="shared" si="3"/>
        <v>-30929515</v>
      </c>
      <c r="G42" s="61">
        <f t="shared" si="3"/>
        <v>35326043</v>
      </c>
      <c r="H42" s="61">
        <f t="shared" si="3"/>
        <v>-7735385</v>
      </c>
      <c r="I42" s="61">
        <f t="shared" si="3"/>
        <v>-6704477</v>
      </c>
      <c r="J42" s="61">
        <f t="shared" si="3"/>
        <v>20886181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20886181</v>
      </c>
      <c r="X42" s="61">
        <f t="shared" si="3"/>
        <v>-2991126</v>
      </c>
      <c r="Y42" s="61">
        <f t="shared" si="3"/>
        <v>23877307</v>
      </c>
      <c r="Z42" s="62">
        <f>+IF(X42&lt;&gt;0,+(Y42/X42)*100,0)</f>
        <v>-798.2715204909456</v>
      </c>
      <c r="AA42" s="59">
        <f>SUM(AA38:AA41)</f>
        <v>-30929515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16243734</v>
      </c>
      <c r="D44" s="67">
        <f>+D42-D43</f>
        <v>0</v>
      </c>
      <c r="E44" s="68">
        <f t="shared" si="4"/>
        <v>-30929515</v>
      </c>
      <c r="F44" s="69">
        <f t="shared" si="4"/>
        <v>-30929515</v>
      </c>
      <c r="G44" s="69">
        <f t="shared" si="4"/>
        <v>35326043</v>
      </c>
      <c r="H44" s="69">
        <f t="shared" si="4"/>
        <v>-7735385</v>
      </c>
      <c r="I44" s="69">
        <f t="shared" si="4"/>
        <v>-6704477</v>
      </c>
      <c r="J44" s="69">
        <f t="shared" si="4"/>
        <v>20886181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20886181</v>
      </c>
      <c r="X44" s="69">
        <f t="shared" si="4"/>
        <v>-2991126</v>
      </c>
      <c r="Y44" s="69">
        <f t="shared" si="4"/>
        <v>23877307</v>
      </c>
      <c r="Z44" s="70">
        <f>+IF(X44&lt;&gt;0,+(Y44/X44)*100,0)</f>
        <v>-798.2715204909456</v>
      </c>
      <c r="AA44" s="67">
        <f>+AA42-AA43</f>
        <v>-30929515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16243734</v>
      </c>
      <c r="D46" s="59">
        <f>SUM(D44:D45)</f>
        <v>0</v>
      </c>
      <c r="E46" s="60">
        <f t="shared" si="5"/>
        <v>-30929515</v>
      </c>
      <c r="F46" s="61">
        <f t="shared" si="5"/>
        <v>-30929515</v>
      </c>
      <c r="G46" s="61">
        <f t="shared" si="5"/>
        <v>35326043</v>
      </c>
      <c r="H46" s="61">
        <f t="shared" si="5"/>
        <v>-7735385</v>
      </c>
      <c r="I46" s="61">
        <f t="shared" si="5"/>
        <v>-6704477</v>
      </c>
      <c r="J46" s="61">
        <f t="shared" si="5"/>
        <v>20886181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20886181</v>
      </c>
      <c r="X46" s="61">
        <f t="shared" si="5"/>
        <v>-2991126</v>
      </c>
      <c r="Y46" s="61">
        <f t="shared" si="5"/>
        <v>23877307</v>
      </c>
      <c r="Z46" s="62">
        <f>+IF(X46&lt;&gt;0,+(Y46/X46)*100,0)</f>
        <v>-798.2715204909456</v>
      </c>
      <c r="AA46" s="59">
        <f>SUM(AA44:AA45)</f>
        <v>-30929515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16243734</v>
      </c>
      <c r="D48" s="75">
        <f>SUM(D46:D47)</f>
        <v>0</v>
      </c>
      <c r="E48" s="76">
        <f t="shared" si="6"/>
        <v>-30929515</v>
      </c>
      <c r="F48" s="77">
        <f t="shared" si="6"/>
        <v>-30929515</v>
      </c>
      <c r="G48" s="77">
        <f t="shared" si="6"/>
        <v>35326043</v>
      </c>
      <c r="H48" s="78">
        <f t="shared" si="6"/>
        <v>-7735385</v>
      </c>
      <c r="I48" s="78">
        <f t="shared" si="6"/>
        <v>-6704477</v>
      </c>
      <c r="J48" s="78">
        <f t="shared" si="6"/>
        <v>20886181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20886181</v>
      </c>
      <c r="X48" s="78">
        <f t="shared" si="6"/>
        <v>-2991126</v>
      </c>
      <c r="Y48" s="78">
        <f t="shared" si="6"/>
        <v>23877307</v>
      </c>
      <c r="Z48" s="79">
        <f>+IF(X48&lt;&gt;0,+(Y48/X48)*100,0)</f>
        <v>-798.2715204909456</v>
      </c>
      <c r="AA48" s="80">
        <f>SUM(AA46:AA47)</f>
        <v>-30929515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91865709</v>
      </c>
      <c r="D8" s="6">
        <v>0</v>
      </c>
      <c r="E8" s="7">
        <v>104278750</v>
      </c>
      <c r="F8" s="8">
        <v>104278750</v>
      </c>
      <c r="G8" s="8">
        <v>4213607</v>
      </c>
      <c r="H8" s="8">
        <v>7264705</v>
      </c>
      <c r="I8" s="8">
        <v>6897031</v>
      </c>
      <c r="J8" s="8">
        <v>18375343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18375343</v>
      </c>
      <c r="X8" s="8">
        <v>16684640</v>
      </c>
      <c r="Y8" s="8">
        <v>1690703</v>
      </c>
      <c r="Z8" s="2">
        <v>10.13</v>
      </c>
      <c r="AA8" s="6">
        <v>104278750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764639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5445406</v>
      </c>
      <c r="D12" s="6">
        <v>0</v>
      </c>
      <c r="E12" s="7">
        <v>3044200</v>
      </c>
      <c r="F12" s="8">
        <v>3044200</v>
      </c>
      <c r="G12" s="8">
        <v>276803</v>
      </c>
      <c r="H12" s="8">
        <v>496195</v>
      </c>
      <c r="I12" s="8">
        <v>507961</v>
      </c>
      <c r="J12" s="8">
        <v>1280959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1280959</v>
      </c>
      <c r="X12" s="8">
        <v>487072</v>
      </c>
      <c r="Y12" s="8">
        <v>793887</v>
      </c>
      <c r="Z12" s="2">
        <v>162.99</v>
      </c>
      <c r="AA12" s="6">
        <v>3044200</v>
      </c>
    </row>
    <row r="13" spans="1:27" ht="13.5">
      <c r="A13" s="27" t="s">
        <v>40</v>
      </c>
      <c r="B13" s="33"/>
      <c r="C13" s="6">
        <v>10024930</v>
      </c>
      <c r="D13" s="6">
        <v>0</v>
      </c>
      <c r="E13" s="7">
        <v>8250000</v>
      </c>
      <c r="F13" s="8">
        <v>8250000</v>
      </c>
      <c r="G13" s="8">
        <v>22399</v>
      </c>
      <c r="H13" s="8">
        <v>52535</v>
      </c>
      <c r="I13" s="8">
        <v>0</v>
      </c>
      <c r="J13" s="8">
        <v>74934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74934</v>
      </c>
      <c r="X13" s="8">
        <v>1320000</v>
      </c>
      <c r="Y13" s="8">
        <v>-1245066</v>
      </c>
      <c r="Z13" s="2">
        <v>-94.32</v>
      </c>
      <c r="AA13" s="6">
        <v>8250000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53400</v>
      </c>
      <c r="F14" s="8">
        <v>53400</v>
      </c>
      <c r="G14" s="8">
        <v>1623</v>
      </c>
      <c r="H14" s="8">
        <v>2661</v>
      </c>
      <c r="I14" s="8">
        <v>3234</v>
      </c>
      <c r="J14" s="8">
        <v>7518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7518</v>
      </c>
      <c r="X14" s="8">
        <v>8544</v>
      </c>
      <c r="Y14" s="8">
        <v>-1026</v>
      </c>
      <c r="Z14" s="2">
        <v>-12.01</v>
      </c>
      <c r="AA14" s="6">
        <v>53400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74750</v>
      </c>
      <c r="D17" s="6">
        <v>0</v>
      </c>
      <c r="E17" s="7">
        <v>59200</v>
      </c>
      <c r="F17" s="8">
        <v>59200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9472</v>
      </c>
      <c r="Y17" s="8">
        <v>-9472</v>
      </c>
      <c r="Z17" s="2">
        <v>-100</v>
      </c>
      <c r="AA17" s="6">
        <v>59200</v>
      </c>
    </row>
    <row r="18" spans="1:27" ht="13.5">
      <c r="A18" s="29" t="s">
        <v>45</v>
      </c>
      <c r="B18" s="28"/>
      <c r="C18" s="6">
        <v>91895674</v>
      </c>
      <c r="D18" s="6">
        <v>0</v>
      </c>
      <c r="E18" s="7">
        <v>75094000</v>
      </c>
      <c r="F18" s="8">
        <v>75094000</v>
      </c>
      <c r="G18" s="8">
        <v>10449879</v>
      </c>
      <c r="H18" s="8">
        <v>7563000</v>
      </c>
      <c r="I18" s="8">
        <v>12000000</v>
      </c>
      <c r="J18" s="8">
        <v>30012879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30012879</v>
      </c>
      <c r="X18" s="8">
        <v>12015040</v>
      </c>
      <c r="Y18" s="8">
        <v>17997839</v>
      </c>
      <c r="Z18" s="2">
        <v>149.79</v>
      </c>
      <c r="AA18" s="6">
        <v>75094000</v>
      </c>
    </row>
    <row r="19" spans="1:27" ht="13.5">
      <c r="A19" s="27" t="s">
        <v>46</v>
      </c>
      <c r="B19" s="33"/>
      <c r="C19" s="6">
        <v>77567471</v>
      </c>
      <c r="D19" s="6">
        <v>0</v>
      </c>
      <c r="E19" s="7">
        <v>81632000</v>
      </c>
      <c r="F19" s="8">
        <v>81632000</v>
      </c>
      <c r="G19" s="8">
        <v>30422375</v>
      </c>
      <c r="H19" s="8">
        <v>48212</v>
      </c>
      <c r="I19" s="8">
        <v>186247</v>
      </c>
      <c r="J19" s="8">
        <v>30656834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30656834</v>
      </c>
      <c r="X19" s="8">
        <v>27210667</v>
      </c>
      <c r="Y19" s="8">
        <v>3446167</v>
      </c>
      <c r="Z19" s="2">
        <v>12.66</v>
      </c>
      <c r="AA19" s="6">
        <v>81632000</v>
      </c>
    </row>
    <row r="20" spans="1:27" ht="13.5">
      <c r="A20" s="27" t="s">
        <v>47</v>
      </c>
      <c r="B20" s="33"/>
      <c r="C20" s="6">
        <v>27073725</v>
      </c>
      <c r="D20" s="6">
        <v>0</v>
      </c>
      <c r="E20" s="7">
        <v>9862520</v>
      </c>
      <c r="F20" s="30">
        <v>9862520</v>
      </c>
      <c r="G20" s="30">
        <v>340682</v>
      </c>
      <c r="H20" s="30">
        <v>590757</v>
      </c>
      <c r="I20" s="30">
        <v>554377</v>
      </c>
      <c r="J20" s="30">
        <v>1485816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1485816</v>
      </c>
      <c r="X20" s="30">
        <v>1578080</v>
      </c>
      <c r="Y20" s="30">
        <v>-92264</v>
      </c>
      <c r="Z20" s="31">
        <v>-5.85</v>
      </c>
      <c r="AA20" s="32">
        <v>9862520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304712304</v>
      </c>
      <c r="D22" s="37">
        <f>SUM(D5:D21)</f>
        <v>0</v>
      </c>
      <c r="E22" s="38">
        <f t="shared" si="0"/>
        <v>282274070</v>
      </c>
      <c r="F22" s="39">
        <f t="shared" si="0"/>
        <v>282274070</v>
      </c>
      <c r="G22" s="39">
        <f t="shared" si="0"/>
        <v>45727368</v>
      </c>
      <c r="H22" s="39">
        <f t="shared" si="0"/>
        <v>16018065</v>
      </c>
      <c r="I22" s="39">
        <f t="shared" si="0"/>
        <v>20148850</v>
      </c>
      <c r="J22" s="39">
        <f t="shared" si="0"/>
        <v>81894283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81894283</v>
      </c>
      <c r="X22" s="39">
        <f t="shared" si="0"/>
        <v>59313515</v>
      </c>
      <c r="Y22" s="39">
        <f t="shared" si="0"/>
        <v>22580768</v>
      </c>
      <c r="Z22" s="40">
        <f>+IF(X22&lt;&gt;0,+(Y22/X22)*100,0)</f>
        <v>38.07019024247678</v>
      </c>
      <c r="AA22" s="37">
        <f>SUM(AA5:AA21)</f>
        <v>282274070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76225219</v>
      </c>
      <c r="D25" s="6">
        <v>0</v>
      </c>
      <c r="E25" s="7">
        <v>85387340</v>
      </c>
      <c r="F25" s="8">
        <v>85387340</v>
      </c>
      <c r="G25" s="8">
        <v>6646526</v>
      </c>
      <c r="H25" s="8">
        <v>6382915</v>
      </c>
      <c r="I25" s="8">
        <v>6635547</v>
      </c>
      <c r="J25" s="8">
        <v>19664988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19664988</v>
      </c>
      <c r="X25" s="8">
        <v>13661920</v>
      </c>
      <c r="Y25" s="8">
        <v>6003068</v>
      </c>
      <c r="Z25" s="2">
        <v>43.94</v>
      </c>
      <c r="AA25" s="6">
        <v>85387340</v>
      </c>
    </row>
    <row r="26" spans="1:27" ht="13.5">
      <c r="A26" s="29" t="s">
        <v>52</v>
      </c>
      <c r="B26" s="28"/>
      <c r="C26" s="6">
        <v>4310364</v>
      </c>
      <c r="D26" s="6">
        <v>0</v>
      </c>
      <c r="E26" s="7">
        <v>4357670</v>
      </c>
      <c r="F26" s="8">
        <v>4357670</v>
      </c>
      <c r="G26" s="8">
        <v>319628</v>
      </c>
      <c r="H26" s="8">
        <v>310926</v>
      </c>
      <c r="I26" s="8">
        <v>316325</v>
      </c>
      <c r="J26" s="8">
        <v>946879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946879</v>
      </c>
      <c r="X26" s="8">
        <v>697280</v>
      </c>
      <c r="Y26" s="8">
        <v>249599</v>
      </c>
      <c r="Z26" s="2">
        <v>35.8</v>
      </c>
      <c r="AA26" s="6">
        <v>4357670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12520890</v>
      </c>
      <c r="D28" s="6">
        <v>0</v>
      </c>
      <c r="E28" s="7">
        <v>16583820</v>
      </c>
      <c r="F28" s="8">
        <v>16583820</v>
      </c>
      <c r="G28" s="8">
        <v>0</v>
      </c>
      <c r="H28" s="8">
        <v>2209378</v>
      </c>
      <c r="I28" s="8">
        <v>1068194</v>
      </c>
      <c r="J28" s="8">
        <v>3277572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3277572</v>
      </c>
      <c r="X28" s="8">
        <v>2653440</v>
      </c>
      <c r="Y28" s="8">
        <v>624132</v>
      </c>
      <c r="Z28" s="2">
        <v>23.52</v>
      </c>
      <c r="AA28" s="6">
        <v>16583820</v>
      </c>
    </row>
    <row r="29" spans="1:27" ht="13.5">
      <c r="A29" s="29" t="s">
        <v>55</v>
      </c>
      <c r="B29" s="28"/>
      <c r="C29" s="6">
        <v>11726379</v>
      </c>
      <c r="D29" s="6">
        <v>0</v>
      </c>
      <c r="E29" s="7">
        <v>11847010</v>
      </c>
      <c r="F29" s="8">
        <v>11847010</v>
      </c>
      <c r="G29" s="8">
        <v>258917</v>
      </c>
      <c r="H29" s="8">
        <v>0</v>
      </c>
      <c r="I29" s="8">
        <v>0</v>
      </c>
      <c r="J29" s="8">
        <v>258917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258917</v>
      </c>
      <c r="X29" s="8">
        <v>0</v>
      </c>
      <c r="Y29" s="8">
        <v>258917</v>
      </c>
      <c r="Z29" s="2">
        <v>0</v>
      </c>
      <c r="AA29" s="6">
        <v>11847010</v>
      </c>
    </row>
    <row r="30" spans="1:27" ht="13.5">
      <c r="A30" s="29" t="s">
        <v>56</v>
      </c>
      <c r="B30" s="28"/>
      <c r="C30" s="6">
        <v>9968999</v>
      </c>
      <c r="D30" s="6">
        <v>0</v>
      </c>
      <c r="E30" s="7">
        <v>9800000</v>
      </c>
      <c r="F30" s="8">
        <v>9800000</v>
      </c>
      <c r="G30" s="8">
        <v>804466</v>
      </c>
      <c r="H30" s="8">
        <v>0</v>
      </c>
      <c r="I30" s="8">
        <v>803498</v>
      </c>
      <c r="J30" s="8">
        <v>1607964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1607964</v>
      </c>
      <c r="X30" s="8">
        <v>1568000</v>
      </c>
      <c r="Y30" s="8">
        <v>39964</v>
      </c>
      <c r="Z30" s="2">
        <v>2.55</v>
      </c>
      <c r="AA30" s="6">
        <v>9800000</v>
      </c>
    </row>
    <row r="31" spans="1:27" ht="13.5">
      <c r="A31" s="29" t="s">
        <v>57</v>
      </c>
      <c r="B31" s="28"/>
      <c r="C31" s="6">
        <v>26403893</v>
      </c>
      <c r="D31" s="6">
        <v>0</v>
      </c>
      <c r="E31" s="7">
        <v>71959300</v>
      </c>
      <c r="F31" s="8">
        <v>71959300</v>
      </c>
      <c r="G31" s="8">
        <v>739374</v>
      </c>
      <c r="H31" s="8">
        <v>773461</v>
      </c>
      <c r="I31" s="8">
        <v>1315446</v>
      </c>
      <c r="J31" s="8">
        <v>2828281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2828281</v>
      </c>
      <c r="X31" s="8">
        <v>11513440</v>
      </c>
      <c r="Y31" s="8">
        <v>-8685159</v>
      </c>
      <c r="Z31" s="2">
        <v>-75.43</v>
      </c>
      <c r="AA31" s="6">
        <v>71959300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137245982</v>
      </c>
      <c r="D34" s="6">
        <v>0</v>
      </c>
      <c r="E34" s="7">
        <v>84738110</v>
      </c>
      <c r="F34" s="8">
        <v>84738110</v>
      </c>
      <c r="G34" s="8">
        <v>10867697</v>
      </c>
      <c r="H34" s="8">
        <v>8955979</v>
      </c>
      <c r="I34" s="8">
        <v>8699140</v>
      </c>
      <c r="J34" s="8">
        <v>28522816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28522816</v>
      </c>
      <c r="X34" s="8">
        <v>13558080</v>
      </c>
      <c r="Y34" s="8">
        <v>14964736</v>
      </c>
      <c r="Z34" s="2">
        <v>110.38</v>
      </c>
      <c r="AA34" s="6">
        <v>84738110</v>
      </c>
    </row>
    <row r="35" spans="1:27" ht="13.5">
      <c r="A35" s="27" t="s">
        <v>61</v>
      </c>
      <c r="B35" s="33"/>
      <c r="C35" s="6">
        <v>702456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279104182</v>
      </c>
      <c r="D36" s="37">
        <f>SUM(D25:D35)</f>
        <v>0</v>
      </c>
      <c r="E36" s="38">
        <f t="shared" si="1"/>
        <v>284673250</v>
      </c>
      <c r="F36" s="39">
        <f t="shared" si="1"/>
        <v>284673250</v>
      </c>
      <c r="G36" s="39">
        <f t="shared" si="1"/>
        <v>19636608</v>
      </c>
      <c r="H36" s="39">
        <f t="shared" si="1"/>
        <v>18632659</v>
      </c>
      <c r="I36" s="39">
        <f t="shared" si="1"/>
        <v>18838150</v>
      </c>
      <c r="J36" s="39">
        <f t="shared" si="1"/>
        <v>57107417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57107417</v>
      </c>
      <c r="X36" s="39">
        <f t="shared" si="1"/>
        <v>43652160</v>
      </c>
      <c r="Y36" s="39">
        <f t="shared" si="1"/>
        <v>13455257</v>
      </c>
      <c r="Z36" s="40">
        <f>+IF(X36&lt;&gt;0,+(Y36/X36)*100,0)</f>
        <v>30.823805740655214</v>
      </c>
      <c r="AA36" s="37">
        <f>SUM(AA25:AA35)</f>
        <v>284673250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25608122</v>
      </c>
      <c r="D38" s="50">
        <f>+D22-D36</f>
        <v>0</v>
      </c>
      <c r="E38" s="51">
        <f t="shared" si="2"/>
        <v>-2399180</v>
      </c>
      <c r="F38" s="52">
        <f t="shared" si="2"/>
        <v>-2399180</v>
      </c>
      <c r="G38" s="52">
        <f t="shared" si="2"/>
        <v>26090760</v>
      </c>
      <c r="H38" s="52">
        <f t="shared" si="2"/>
        <v>-2614594</v>
      </c>
      <c r="I38" s="52">
        <f t="shared" si="2"/>
        <v>1310700</v>
      </c>
      <c r="J38" s="52">
        <f t="shared" si="2"/>
        <v>24786866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24786866</v>
      </c>
      <c r="X38" s="52">
        <f>IF(F22=F36,0,X22-X36)</f>
        <v>15661355</v>
      </c>
      <c r="Y38" s="52">
        <f t="shared" si="2"/>
        <v>9125511</v>
      </c>
      <c r="Z38" s="53">
        <f>+IF(X38&lt;&gt;0,+(Y38/X38)*100,0)</f>
        <v>58.26769778221617</v>
      </c>
      <c r="AA38" s="50">
        <f>+AA22-AA36</f>
        <v>-2399180</v>
      </c>
    </row>
    <row r="39" spans="1:27" ht="13.5">
      <c r="A39" s="27" t="s">
        <v>64</v>
      </c>
      <c r="B39" s="33"/>
      <c r="C39" s="6">
        <v>10304661</v>
      </c>
      <c r="D39" s="6">
        <v>0</v>
      </c>
      <c r="E39" s="7">
        <v>33500000</v>
      </c>
      <c r="F39" s="8">
        <v>33500000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10000000</v>
      </c>
      <c r="Y39" s="8">
        <v>-10000000</v>
      </c>
      <c r="Z39" s="2">
        <v>-100</v>
      </c>
      <c r="AA39" s="6">
        <v>33500000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35912783</v>
      </c>
      <c r="D42" s="59">
        <f>SUM(D38:D41)</f>
        <v>0</v>
      </c>
      <c r="E42" s="60">
        <f t="shared" si="3"/>
        <v>31100820</v>
      </c>
      <c r="F42" s="61">
        <f t="shared" si="3"/>
        <v>31100820</v>
      </c>
      <c r="G42" s="61">
        <f t="shared" si="3"/>
        <v>26090760</v>
      </c>
      <c r="H42" s="61">
        <f t="shared" si="3"/>
        <v>-2614594</v>
      </c>
      <c r="I42" s="61">
        <f t="shared" si="3"/>
        <v>1310700</v>
      </c>
      <c r="J42" s="61">
        <f t="shared" si="3"/>
        <v>24786866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24786866</v>
      </c>
      <c r="X42" s="61">
        <f t="shared" si="3"/>
        <v>25661355</v>
      </c>
      <c r="Y42" s="61">
        <f t="shared" si="3"/>
        <v>-874489</v>
      </c>
      <c r="Z42" s="62">
        <f>+IF(X42&lt;&gt;0,+(Y42/X42)*100,0)</f>
        <v>-3.407805238655558</v>
      </c>
      <c r="AA42" s="59">
        <f>SUM(AA38:AA41)</f>
        <v>31100820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35912783</v>
      </c>
      <c r="D44" s="67">
        <f>+D42-D43</f>
        <v>0</v>
      </c>
      <c r="E44" s="68">
        <f t="shared" si="4"/>
        <v>31100820</v>
      </c>
      <c r="F44" s="69">
        <f t="shared" si="4"/>
        <v>31100820</v>
      </c>
      <c r="G44" s="69">
        <f t="shared" si="4"/>
        <v>26090760</v>
      </c>
      <c r="H44" s="69">
        <f t="shared" si="4"/>
        <v>-2614594</v>
      </c>
      <c r="I44" s="69">
        <f t="shared" si="4"/>
        <v>1310700</v>
      </c>
      <c r="J44" s="69">
        <f t="shared" si="4"/>
        <v>24786866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24786866</v>
      </c>
      <c r="X44" s="69">
        <f t="shared" si="4"/>
        <v>25661355</v>
      </c>
      <c r="Y44" s="69">
        <f t="shared" si="4"/>
        <v>-874489</v>
      </c>
      <c r="Z44" s="70">
        <f>+IF(X44&lt;&gt;0,+(Y44/X44)*100,0)</f>
        <v>-3.407805238655558</v>
      </c>
      <c r="AA44" s="67">
        <f>+AA42-AA43</f>
        <v>31100820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35912783</v>
      </c>
      <c r="D46" s="59">
        <f>SUM(D44:D45)</f>
        <v>0</v>
      </c>
      <c r="E46" s="60">
        <f t="shared" si="5"/>
        <v>31100820</v>
      </c>
      <c r="F46" s="61">
        <f t="shared" si="5"/>
        <v>31100820</v>
      </c>
      <c r="G46" s="61">
        <f t="shared" si="5"/>
        <v>26090760</v>
      </c>
      <c r="H46" s="61">
        <f t="shared" si="5"/>
        <v>-2614594</v>
      </c>
      <c r="I46" s="61">
        <f t="shared" si="5"/>
        <v>1310700</v>
      </c>
      <c r="J46" s="61">
        <f t="shared" si="5"/>
        <v>24786866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24786866</v>
      </c>
      <c r="X46" s="61">
        <f t="shared" si="5"/>
        <v>25661355</v>
      </c>
      <c r="Y46" s="61">
        <f t="shared" si="5"/>
        <v>-874489</v>
      </c>
      <c r="Z46" s="62">
        <f>+IF(X46&lt;&gt;0,+(Y46/X46)*100,0)</f>
        <v>-3.407805238655558</v>
      </c>
      <c r="AA46" s="59">
        <f>SUM(AA44:AA45)</f>
        <v>31100820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35912783</v>
      </c>
      <c r="D48" s="75">
        <f>SUM(D46:D47)</f>
        <v>0</v>
      </c>
      <c r="E48" s="76">
        <f t="shared" si="6"/>
        <v>31100820</v>
      </c>
      <c r="F48" s="77">
        <f t="shared" si="6"/>
        <v>31100820</v>
      </c>
      <c r="G48" s="77">
        <f t="shared" si="6"/>
        <v>26090760</v>
      </c>
      <c r="H48" s="78">
        <f t="shared" si="6"/>
        <v>-2614594</v>
      </c>
      <c r="I48" s="78">
        <f t="shared" si="6"/>
        <v>1310700</v>
      </c>
      <c r="J48" s="78">
        <f t="shared" si="6"/>
        <v>24786866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24786866</v>
      </c>
      <c r="X48" s="78">
        <f t="shared" si="6"/>
        <v>25661355</v>
      </c>
      <c r="Y48" s="78">
        <f t="shared" si="6"/>
        <v>-874489</v>
      </c>
      <c r="Z48" s="79">
        <f>+IF(X48&lt;&gt;0,+(Y48/X48)*100,0)</f>
        <v>-3.407805238655558</v>
      </c>
      <c r="AA48" s="80">
        <f>SUM(AA46:AA47)</f>
        <v>31100820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47327134</v>
      </c>
      <c r="D5" s="6">
        <v>0</v>
      </c>
      <c r="E5" s="7">
        <v>49753330</v>
      </c>
      <c r="F5" s="8">
        <v>49753330</v>
      </c>
      <c r="G5" s="8">
        <v>51927078</v>
      </c>
      <c r="H5" s="8">
        <v>-477877</v>
      </c>
      <c r="I5" s="8">
        <v>-201167</v>
      </c>
      <c r="J5" s="8">
        <v>51248034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51248034</v>
      </c>
      <c r="X5" s="8">
        <v>7945300</v>
      </c>
      <c r="Y5" s="8">
        <v>43302734</v>
      </c>
      <c r="Z5" s="2">
        <v>545.01</v>
      </c>
      <c r="AA5" s="6">
        <v>49753330</v>
      </c>
    </row>
    <row r="6" spans="1:27" ht="13.5">
      <c r="A6" s="27" t="s">
        <v>33</v>
      </c>
      <c r="B6" s="28"/>
      <c r="C6" s="6">
        <v>1257609</v>
      </c>
      <c r="D6" s="6">
        <v>0</v>
      </c>
      <c r="E6" s="7">
        <v>819110</v>
      </c>
      <c r="F6" s="8">
        <v>819110</v>
      </c>
      <c r="G6" s="8">
        <v>106675</v>
      </c>
      <c r="H6" s="8">
        <v>91610</v>
      </c>
      <c r="I6" s="8">
        <v>104792</v>
      </c>
      <c r="J6" s="8">
        <v>303077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303077</v>
      </c>
      <c r="X6" s="8">
        <v>204777</v>
      </c>
      <c r="Y6" s="8">
        <v>98300</v>
      </c>
      <c r="Z6" s="2">
        <v>48</v>
      </c>
      <c r="AA6" s="6">
        <v>819110</v>
      </c>
    </row>
    <row r="7" spans="1:27" ht="13.5">
      <c r="A7" s="29" t="s">
        <v>34</v>
      </c>
      <c r="B7" s="28"/>
      <c r="C7" s="6">
        <v>156351992</v>
      </c>
      <c r="D7" s="6">
        <v>0</v>
      </c>
      <c r="E7" s="7">
        <v>183430440</v>
      </c>
      <c r="F7" s="8">
        <v>183430440</v>
      </c>
      <c r="G7" s="8">
        <v>15643998</v>
      </c>
      <c r="H7" s="8">
        <v>13879499</v>
      </c>
      <c r="I7" s="8">
        <v>14286911</v>
      </c>
      <c r="J7" s="8">
        <v>43810408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43810408</v>
      </c>
      <c r="X7" s="8">
        <v>50940001</v>
      </c>
      <c r="Y7" s="8">
        <v>-7129593</v>
      </c>
      <c r="Z7" s="2">
        <v>-14</v>
      </c>
      <c r="AA7" s="6">
        <v>183430440</v>
      </c>
    </row>
    <row r="8" spans="1:27" ht="13.5">
      <c r="A8" s="29" t="s">
        <v>35</v>
      </c>
      <c r="B8" s="28"/>
      <c r="C8" s="6">
        <v>33737191</v>
      </c>
      <c r="D8" s="6">
        <v>0</v>
      </c>
      <c r="E8" s="7">
        <v>32450326</v>
      </c>
      <c r="F8" s="8">
        <v>32450326</v>
      </c>
      <c r="G8" s="8">
        <v>2116702</v>
      </c>
      <c r="H8" s="8">
        <v>1829835</v>
      </c>
      <c r="I8" s="8">
        <v>2089091</v>
      </c>
      <c r="J8" s="8">
        <v>6035628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6035628</v>
      </c>
      <c r="X8" s="8">
        <v>8990352</v>
      </c>
      <c r="Y8" s="8">
        <v>-2954724</v>
      </c>
      <c r="Z8" s="2">
        <v>-32.87</v>
      </c>
      <c r="AA8" s="6">
        <v>32450326</v>
      </c>
    </row>
    <row r="9" spans="1:27" ht="13.5">
      <c r="A9" s="29" t="s">
        <v>36</v>
      </c>
      <c r="B9" s="28"/>
      <c r="C9" s="6">
        <v>16984152</v>
      </c>
      <c r="D9" s="6">
        <v>0</v>
      </c>
      <c r="E9" s="7">
        <v>15259682</v>
      </c>
      <c r="F9" s="8">
        <v>15259682</v>
      </c>
      <c r="G9" s="8">
        <v>1517005</v>
      </c>
      <c r="H9" s="8">
        <v>1835003</v>
      </c>
      <c r="I9" s="8">
        <v>2479501</v>
      </c>
      <c r="J9" s="8">
        <v>5831509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5831509</v>
      </c>
      <c r="X9" s="8">
        <v>5137284</v>
      </c>
      <c r="Y9" s="8">
        <v>694225</v>
      </c>
      <c r="Z9" s="2">
        <v>13.51</v>
      </c>
      <c r="AA9" s="6">
        <v>15259682</v>
      </c>
    </row>
    <row r="10" spans="1:27" ht="13.5">
      <c r="A10" s="29" t="s">
        <v>37</v>
      </c>
      <c r="B10" s="28"/>
      <c r="C10" s="6">
        <v>17220829</v>
      </c>
      <c r="D10" s="6">
        <v>0</v>
      </c>
      <c r="E10" s="7">
        <v>17550367</v>
      </c>
      <c r="F10" s="30">
        <v>17550367</v>
      </c>
      <c r="G10" s="30">
        <v>1533271</v>
      </c>
      <c r="H10" s="30">
        <v>1526695</v>
      </c>
      <c r="I10" s="30">
        <v>1773709</v>
      </c>
      <c r="J10" s="30">
        <v>4833675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4833675</v>
      </c>
      <c r="X10" s="30">
        <v>6131305</v>
      </c>
      <c r="Y10" s="30">
        <v>-1297630</v>
      </c>
      <c r="Z10" s="31">
        <v>-21.16</v>
      </c>
      <c r="AA10" s="32">
        <v>17550367</v>
      </c>
    </row>
    <row r="11" spans="1:27" ht="13.5">
      <c r="A11" s="29" t="s">
        <v>38</v>
      </c>
      <c r="B11" s="33"/>
      <c r="C11" s="6">
        <v>84809</v>
      </c>
      <c r="D11" s="6">
        <v>0</v>
      </c>
      <c r="E11" s="7">
        <v>459500</v>
      </c>
      <c r="F11" s="8">
        <v>459500</v>
      </c>
      <c r="G11" s="8">
        <v>1233</v>
      </c>
      <c r="H11" s="8">
        <v>6169</v>
      </c>
      <c r="I11" s="8">
        <v>6169</v>
      </c>
      <c r="J11" s="8">
        <v>13571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13571</v>
      </c>
      <c r="X11" s="8">
        <v>249047</v>
      </c>
      <c r="Y11" s="8">
        <v>-235476</v>
      </c>
      <c r="Z11" s="2">
        <v>-94.55</v>
      </c>
      <c r="AA11" s="6">
        <v>459500</v>
      </c>
    </row>
    <row r="12" spans="1:27" ht="13.5">
      <c r="A12" s="29" t="s">
        <v>39</v>
      </c>
      <c r="B12" s="33"/>
      <c r="C12" s="6">
        <v>7761693</v>
      </c>
      <c r="D12" s="6">
        <v>0</v>
      </c>
      <c r="E12" s="7">
        <v>7267490</v>
      </c>
      <c r="F12" s="8">
        <v>7267490</v>
      </c>
      <c r="G12" s="8">
        <v>581980</v>
      </c>
      <c r="H12" s="8">
        <v>753635</v>
      </c>
      <c r="I12" s="8">
        <v>519820</v>
      </c>
      <c r="J12" s="8">
        <v>1855435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1855435</v>
      </c>
      <c r="X12" s="8">
        <v>1814072</v>
      </c>
      <c r="Y12" s="8">
        <v>41363</v>
      </c>
      <c r="Z12" s="2">
        <v>2.28</v>
      </c>
      <c r="AA12" s="6">
        <v>7267490</v>
      </c>
    </row>
    <row r="13" spans="1:27" ht="13.5">
      <c r="A13" s="27" t="s">
        <v>40</v>
      </c>
      <c r="B13" s="33"/>
      <c r="C13" s="6">
        <v>3268070</v>
      </c>
      <c r="D13" s="6">
        <v>0</v>
      </c>
      <c r="E13" s="7">
        <v>2199230</v>
      </c>
      <c r="F13" s="8">
        <v>2199230</v>
      </c>
      <c r="G13" s="8">
        <v>119264</v>
      </c>
      <c r="H13" s="8">
        <v>278784</v>
      </c>
      <c r="I13" s="8">
        <v>264515</v>
      </c>
      <c r="J13" s="8">
        <v>662563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662563</v>
      </c>
      <c r="X13" s="8">
        <v>549807</v>
      </c>
      <c r="Y13" s="8">
        <v>112756</v>
      </c>
      <c r="Z13" s="2">
        <v>20.51</v>
      </c>
      <c r="AA13" s="6">
        <v>2199230</v>
      </c>
    </row>
    <row r="14" spans="1:27" ht="13.5">
      <c r="A14" s="27" t="s">
        <v>41</v>
      </c>
      <c r="B14" s="33"/>
      <c r="C14" s="6">
        <v>6076842</v>
      </c>
      <c r="D14" s="6">
        <v>0</v>
      </c>
      <c r="E14" s="7">
        <v>4650710</v>
      </c>
      <c r="F14" s="8">
        <v>4650710</v>
      </c>
      <c r="G14" s="8">
        <v>571044</v>
      </c>
      <c r="H14" s="8">
        <v>624034</v>
      </c>
      <c r="I14" s="8">
        <v>463546</v>
      </c>
      <c r="J14" s="8">
        <v>1658624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1658624</v>
      </c>
      <c r="X14" s="8">
        <v>1162677</v>
      </c>
      <c r="Y14" s="8">
        <v>495947</v>
      </c>
      <c r="Z14" s="2">
        <v>42.66</v>
      </c>
      <c r="AA14" s="6">
        <v>4650710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7625021</v>
      </c>
      <c r="D16" s="6">
        <v>0</v>
      </c>
      <c r="E16" s="7">
        <v>5436900</v>
      </c>
      <c r="F16" s="8">
        <v>5436900</v>
      </c>
      <c r="G16" s="8">
        <v>101010</v>
      </c>
      <c r="H16" s="8">
        <v>84194</v>
      </c>
      <c r="I16" s="8">
        <v>109239</v>
      </c>
      <c r="J16" s="8">
        <v>294443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294443</v>
      </c>
      <c r="X16" s="8">
        <v>1359228</v>
      </c>
      <c r="Y16" s="8">
        <v>-1064785</v>
      </c>
      <c r="Z16" s="2">
        <v>-78.34</v>
      </c>
      <c r="AA16" s="6">
        <v>5436900</v>
      </c>
    </row>
    <row r="17" spans="1:27" ht="13.5">
      <c r="A17" s="27" t="s">
        <v>44</v>
      </c>
      <c r="B17" s="33"/>
      <c r="C17" s="6">
        <v>166043</v>
      </c>
      <c r="D17" s="6">
        <v>0</v>
      </c>
      <c r="E17" s="7">
        <v>274380</v>
      </c>
      <c r="F17" s="8">
        <v>274380</v>
      </c>
      <c r="G17" s="8">
        <v>55943</v>
      </c>
      <c r="H17" s="8">
        <v>6252</v>
      </c>
      <c r="I17" s="8">
        <v>6535</v>
      </c>
      <c r="J17" s="8">
        <v>68730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68730</v>
      </c>
      <c r="X17" s="8">
        <v>68595</v>
      </c>
      <c r="Y17" s="8">
        <v>135</v>
      </c>
      <c r="Z17" s="2">
        <v>0.2</v>
      </c>
      <c r="AA17" s="6">
        <v>274380</v>
      </c>
    </row>
    <row r="18" spans="1:27" ht="13.5">
      <c r="A18" s="29" t="s">
        <v>45</v>
      </c>
      <c r="B18" s="28"/>
      <c r="C18" s="6">
        <v>3326448</v>
      </c>
      <c r="D18" s="6">
        <v>0</v>
      </c>
      <c r="E18" s="7">
        <v>3218300</v>
      </c>
      <c r="F18" s="8">
        <v>3218300</v>
      </c>
      <c r="G18" s="8">
        <v>257974</v>
      </c>
      <c r="H18" s="8">
        <v>287253</v>
      </c>
      <c r="I18" s="8">
        <v>256769</v>
      </c>
      <c r="J18" s="8">
        <v>801996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801996</v>
      </c>
      <c r="X18" s="8">
        <v>804576</v>
      </c>
      <c r="Y18" s="8">
        <v>-2580</v>
      </c>
      <c r="Z18" s="2">
        <v>-0.32</v>
      </c>
      <c r="AA18" s="6">
        <v>3218300</v>
      </c>
    </row>
    <row r="19" spans="1:27" ht="13.5">
      <c r="A19" s="27" t="s">
        <v>46</v>
      </c>
      <c r="B19" s="33"/>
      <c r="C19" s="6">
        <v>89628566</v>
      </c>
      <c r="D19" s="6">
        <v>0</v>
      </c>
      <c r="E19" s="7">
        <v>72271360</v>
      </c>
      <c r="F19" s="8">
        <v>72271360</v>
      </c>
      <c r="G19" s="8">
        <v>4611085</v>
      </c>
      <c r="H19" s="8">
        <v>4623207</v>
      </c>
      <c r="I19" s="8">
        <v>4795225</v>
      </c>
      <c r="J19" s="8">
        <v>14029517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14029517</v>
      </c>
      <c r="X19" s="8">
        <v>14866385</v>
      </c>
      <c r="Y19" s="8">
        <v>-836868</v>
      </c>
      <c r="Z19" s="2">
        <v>-5.63</v>
      </c>
      <c r="AA19" s="6">
        <v>72271360</v>
      </c>
    </row>
    <row r="20" spans="1:27" ht="13.5">
      <c r="A20" s="27" t="s">
        <v>47</v>
      </c>
      <c r="B20" s="33"/>
      <c r="C20" s="6">
        <v>5909736</v>
      </c>
      <c r="D20" s="6">
        <v>0</v>
      </c>
      <c r="E20" s="7">
        <v>4318190</v>
      </c>
      <c r="F20" s="30">
        <v>4318190</v>
      </c>
      <c r="G20" s="30">
        <v>204929</v>
      </c>
      <c r="H20" s="30">
        <v>418805</v>
      </c>
      <c r="I20" s="30">
        <v>289872</v>
      </c>
      <c r="J20" s="30">
        <v>913606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913606</v>
      </c>
      <c r="X20" s="30">
        <v>1081376</v>
      </c>
      <c r="Y20" s="30">
        <v>-167770</v>
      </c>
      <c r="Z20" s="31">
        <v>-15.51</v>
      </c>
      <c r="AA20" s="32">
        <v>4318190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2502120</v>
      </c>
      <c r="F21" s="8">
        <v>2502120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625530</v>
      </c>
      <c r="Y21" s="8">
        <v>-625530</v>
      </c>
      <c r="Z21" s="2">
        <v>-100</v>
      </c>
      <c r="AA21" s="6">
        <v>2502120</v>
      </c>
    </row>
    <row r="22" spans="1:27" ht="24.75" customHeight="1">
      <c r="A22" s="35" t="s">
        <v>49</v>
      </c>
      <c r="B22" s="36"/>
      <c r="C22" s="37">
        <f aca="true" t="shared" si="0" ref="C22:Y22">SUM(C5:C21)</f>
        <v>396726135</v>
      </c>
      <c r="D22" s="37">
        <f>SUM(D5:D21)</f>
        <v>0</v>
      </c>
      <c r="E22" s="38">
        <f t="shared" si="0"/>
        <v>401861435</v>
      </c>
      <c r="F22" s="39">
        <f t="shared" si="0"/>
        <v>401861435</v>
      </c>
      <c r="G22" s="39">
        <f t="shared" si="0"/>
        <v>79349191</v>
      </c>
      <c r="H22" s="39">
        <f t="shared" si="0"/>
        <v>25767098</v>
      </c>
      <c r="I22" s="39">
        <f t="shared" si="0"/>
        <v>27244527</v>
      </c>
      <c r="J22" s="39">
        <f t="shared" si="0"/>
        <v>132360816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132360816</v>
      </c>
      <c r="X22" s="39">
        <f t="shared" si="0"/>
        <v>101930312</v>
      </c>
      <c r="Y22" s="39">
        <f t="shared" si="0"/>
        <v>30430504</v>
      </c>
      <c r="Z22" s="40">
        <f>+IF(X22&lt;&gt;0,+(Y22/X22)*100,0)</f>
        <v>29.854224325341022</v>
      </c>
      <c r="AA22" s="37">
        <f>SUM(AA5:AA21)</f>
        <v>401861435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105569747</v>
      </c>
      <c r="D25" s="6">
        <v>0</v>
      </c>
      <c r="E25" s="7">
        <v>121034014</v>
      </c>
      <c r="F25" s="8">
        <v>121034014</v>
      </c>
      <c r="G25" s="8">
        <v>9150549</v>
      </c>
      <c r="H25" s="8">
        <v>9512205</v>
      </c>
      <c r="I25" s="8">
        <v>9192295</v>
      </c>
      <c r="J25" s="8">
        <v>27855049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27855049</v>
      </c>
      <c r="X25" s="8">
        <v>30771841</v>
      </c>
      <c r="Y25" s="8">
        <v>-2916792</v>
      </c>
      <c r="Z25" s="2">
        <v>-9.48</v>
      </c>
      <c r="AA25" s="6">
        <v>121034014</v>
      </c>
    </row>
    <row r="26" spans="1:27" ht="13.5">
      <c r="A26" s="29" t="s">
        <v>52</v>
      </c>
      <c r="B26" s="28"/>
      <c r="C26" s="6">
        <v>7788802</v>
      </c>
      <c r="D26" s="6">
        <v>0</v>
      </c>
      <c r="E26" s="7">
        <v>8363875</v>
      </c>
      <c r="F26" s="8">
        <v>8363875</v>
      </c>
      <c r="G26" s="8">
        <v>643689</v>
      </c>
      <c r="H26" s="8">
        <v>643689</v>
      </c>
      <c r="I26" s="8">
        <v>643689</v>
      </c>
      <c r="J26" s="8">
        <v>1931067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1931067</v>
      </c>
      <c r="X26" s="8">
        <v>1962732</v>
      </c>
      <c r="Y26" s="8">
        <v>-31665</v>
      </c>
      <c r="Z26" s="2">
        <v>-1.61</v>
      </c>
      <c r="AA26" s="6">
        <v>8363875</v>
      </c>
    </row>
    <row r="27" spans="1:27" ht="13.5">
      <c r="A27" s="29" t="s">
        <v>53</v>
      </c>
      <c r="B27" s="28"/>
      <c r="C27" s="6">
        <v>27825459</v>
      </c>
      <c r="D27" s="6">
        <v>0</v>
      </c>
      <c r="E27" s="7">
        <v>15000000</v>
      </c>
      <c r="F27" s="8">
        <v>15000000</v>
      </c>
      <c r="G27" s="8">
        <v>1875719</v>
      </c>
      <c r="H27" s="8">
        <v>980418</v>
      </c>
      <c r="I27" s="8">
        <v>0</v>
      </c>
      <c r="J27" s="8">
        <v>2856137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2856137</v>
      </c>
      <c r="X27" s="8">
        <v>1988937</v>
      </c>
      <c r="Y27" s="8">
        <v>867200</v>
      </c>
      <c r="Z27" s="2">
        <v>43.6</v>
      </c>
      <c r="AA27" s="6">
        <v>15000000</v>
      </c>
    </row>
    <row r="28" spans="1:27" ht="13.5">
      <c r="A28" s="29" t="s">
        <v>54</v>
      </c>
      <c r="B28" s="28"/>
      <c r="C28" s="6">
        <v>16253194</v>
      </c>
      <c r="D28" s="6">
        <v>0</v>
      </c>
      <c r="E28" s="7">
        <v>17000000</v>
      </c>
      <c r="F28" s="8">
        <v>17000000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3200088</v>
      </c>
      <c r="Y28" s="8">
        <v>-3200088</v>
      </c>
      <c r="Z28" s="2">
        <v>-100</v>
      </c>
      <c r="AA28" s="6">
        <v>17000000</v>
      </c>
    </row>
    <row r="29" spans="1:27" ht="13.5">
      <c r="A29" s="29" t="s">
        <v>55</v>
      </c>
      <c r="B29" s="28"/>
      <c r="C29" s="6">
        <v>12373062</v>
      </c>
      <c r="D29" s="6">
        <v>0</v>
      </c>
      <c r="E29" s="7">
        <v>13084739</v>
      </c>
      <c r="F29" s="8">
        <v>13084739</v>
      </c>
      <c r="G29" s="8">
        <v>391797</v>
      </c>
      <c r="H29" s="8">
        <v>553463</v>
      </c>
      <c r="I29" s="8">
        <v>2211002</v>
      </c>
      <c r="J29" s="8">
        <v>3156262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3156262</v>
      </c>
      <c r="X29" s="8">
        <v>3212219</v>
      </c>
      <c r="Y29" s="8">
        <v>-55957</v>
      </c>
      <c r="Z29" s="2">
        <v>-1.74</v>
      </c>
      <c r="AA29" s="6">
        <v>13084739</v>
      </c>
    </row>
    <row r="30" spans="1:27" ht="13.5">
      <c r="A30" s="29" t="s">
        <v>56</v>
      </c>
      <c r="B30" s="28"/>
      <c r="C30" s="6">
        <v>125406539</v>
      </c>
      <c r="D30" s="6">
        <v>0</v>
      </c>
      <c r="E30" s="7">
        <v>147149999</v>
      </c>
      <c r="F30" s="8">
        <v>147149999</v>
      </c>
      <c r="G30" s="8">
        <v>0</v>
      </c>
      <c r="H30" s="8">
        <v>15590163</v>
      </c>
      <c r="I30" s="8">
        <v>14250202</v>
      </c>
      <c r="J30" s="8">
        <v>29840365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29840365</v>
      </c>
      <c r="X30" s="8">
        <v>36787500</v>
      </c>
      <c r="Y30" s="8">
        <v>-6947135</v>
      </c>
      <c r="Z30" s="2">
        <v>-18.88</v>
      </c>
      <c r="AA30" s="6">
        <v>147149999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9903943</v>
      </c>
      <c r="D32" s="6">
        <v>0</v>
      </c>
      <c r="E32" s="7">
        <v>11682710</v>
      </c>
      <c r="F32" s="8">
        <v>11682710</v>
      </c>
      <c r="G32" s="8">
        <v>101801</v>
      </c>
      <c r="H32" s="8">
        <v>346359</v>
      </c>
      <c r="I32" s="8">
        <v>1001885</v>
      </c>
      <c r="J32" s="8">
        <v>1450045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1450045</v>
      </c>
      <c r="X32" s="8">
        <v>2799999</v>
      </c>
      <c r="Y32" s="8">
        <v>-1349954</v>
      </c>
      <c r="Z32" s="2">
        <v>-48.21</v>
      </c>
      <c r="AA32" s="6">
        <v>11682710</v>
      </c>
    </row>
    <row r="33" spans="1:27" ht="13.5">
      <c r="A33" s="29" t="s">
        <v>59</v>
      </c>
      <c r="B33" s="28"/>
      <c r="C33" s="6">
        <v>812208</v>
      </c>
      <c r="D33" s="6">
        <v>0</v>
      </c>
      <c r="E33" s="7">
        <v>854890</v>
      </c>
      <c r="F33" s="8">
        <v>854890</v>
      </c>
      <c r="G33" s="8">
        <v>26500</v>
      </c>
      <c r="H33" s="8">
        <v>189693</v>
      </c>
      <c r="I33" s="8">
        <v>44500</v>
      </c>
      <c r="J33" s="8">
        <v>260693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260693</v>
      </c>
      <c r="X33" s="8">
        <v>213723</v>
      </c>
      <c r="Y33" s="8">
        <v>46970</v>
      </c>
      <c r="Z33" s="2">
        <v>21.98</v>
      </c>
      <c r="AA33" s="6">
        <v>854890</v>
      </c>
    </row>
    <row r="34" spans="1:27" ht="13.5">
      <c r="A34" s="29" t="s">
        <v>60</v>
      </c>
      <c r="B34" s="28"/>
      <c r="C34" s="6">
        <v>74960168</v>
      </c>
      <c r="D34" s="6">
        <v>0</v>
      </c>
      <c r="E34" s="7">
        <v>62396581</v>
      </c>
      <c r="F34" s="8">
        <v>62396581</v>
      </c>
      <c r="G34" s="8">
        <v>2054920</v>
      </c>
      <c r="H34" s="8">
        <v>3448486</v>
      </c>
      <c r="I34" s="8">
        <v>4168359</v>
      </c>
      <c r="J34" s="8">
        <v>9671765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9671765</v>
      </c>
      <c r="X34" s="8">
        <v>14263372</v>
      </c>
      <c r="Y34" s="8">
        <v>-4591607</v>
      </c>
      <c r="Z34" s="2">
        <v>-32.19</v>
      </c>
      <c r="AA34" s="6">
        <v>62396581</v>
      </c>
    </row>
    <row r="35" spans="1:27" ht="13.5">
      <c r="A35" s="27" t="s">
        <v>61</v>
      </c>
      <c r="B35" s="33"/>
      <c r="C35" s="6">
        <v>402380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381295502</v>
      </c>
      <c r="D36" s="37">
        <f>SUM(D25:D35)</f>
        <v>0</v>
      </c>
      <c r="E36" s="38">
        <f t="shared" si="1"/>
        <v>396566808</v>
      </c>
      <c r="F36" s="39">
        <f t="shared" si="1"/>
        <v>396566808</v>
      </c>
      <c r="G36" s="39">
        <f t="shared" si="1"/>
        <v>14244975</v>
      </c>
      <c r="H36" s="39">
        <f t="shared" si="1"/>
        <v>31264476</v>
      </c>
      <c r="I36" s="39">
        <f t="shared" si="1"/>
        <v>31511932</v>
      </c>
      <c r="J36" s="39">
        <f t="shared" si="1"/>
        <v>77021383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77021383</v>
      </c>
      <c r="X36" s="39">
        <f t="shared" si="1"/>
        <v>95200411</v>
      </c>
      <c r="Y36" s="39">
        <f t="shared" si="1"/>
        <v>-18179028</v>
      </c>
      <c r="Z36" s="40">
        <f>+IF(X36&lt;&gt;0,+(Y36/X36)*100,0)</f>
        <v>-19.095535207300735</v>
      </c>
      <c r="AA36" s="37">
        <f>SUM(AA25:AA35)</f>
        <v>396566808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15430633</v>
      </c>
      <c r="D38" s="50">
        <f>+D22-D36</f>
        <v>0</v>
      </c>
      <c r="E38" s="51">
        <f t="shared" si="2"/>
        <v>5294627</v>
      </c>
      <c r="F38" s="52">
        <f t="shared" si="2"/>
        <v>5294627</v>
      </c>
      <c r="G38" s="52">
        <f t="shared" si="2"/>
        <v>65104216</v>
      </c>
      <c r="H38" s="52">
        <f t="shared" si="2"/>
        <v>-5497378</v>
      </c>
      <c r="I38" s="52">
        <f t="shared" si="2"/>
        <v>-4267405</v>
      </c>
      <c r="J38" s="52">
        <f t="shared" si="2"/>
        <v>55339433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55339433</v>
      </c>
      <c r="X38" s="52">
        <f>IF(F22=F36,0,X22-X36)</f>
        <v>6729901</v>
      </c>
      <c r="Y38" s="52">
        <f t="shared" si="2"/>
        <v>48609532</v>
      </c>
      <c r="Z38" s="53">
        <f>+IF(X38&lt;&gt;0,+(Y38/X38)*100,0)</f>
        <v>722.2919326747897</v>
      </c>
      <c r="AA38" s="50">
        <f>+AA22-AA36</f>
        <v>5294627</v>
      </c>
    </row>
    <row r="39" spans="1:27" ht="13.5">
      <c r="A39" s="27" t="s">
        <v>64</v>
      </c>
      <c r="B39" s="33"/>
      <c r="C39" s="6">
        <v>48136433</v>
      </c>
      <c r="D39" s="6">
        <v>0</v>
      </c>
      <c r="E39" s="7">
        <v>45796184</v>
      </c>
      <c r="F39" s="8">
        <v>45796184</v>
      </c>
      <c r="G39" s="8">
        <v>0</v>
      </c>
      <c r="H39" s="8">
        <v>80265</v>
      </c>
      <c r="I39" s="8">
        <v>694520</v>
      </c>
      <c r="J39" s="8">
        <v>774785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774785</v>
      </c>
      <c r="X39" s="8">
        <v>3699912</v>
      </c>
      <c r="Y39" s="8">
        <v>-2925127</v>
      </c>
      <c r="Z39" s="2">
        <v>-79.06</v>
      </c>
      <c r="AA39" s="6">
        <v>45796184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63567066</v>
      </c>
      <c r="D42" s="59">
        <f>SUM(D38:D41)</f>
        <v>0</v>
      </c>
      <c r="E42" s="60">
        <f t="shared" si="3"/>
        <v>51090811</v>
      </c>
      <c r="F42" s="61">
        <f t="shared" si="3"/>
        <v>51090811</v>
      </c>
      <c r="G42" s="61">
        <f t="shared" si="3"/>
        <v>65104216</v>
      </c>
      <c r="H42" s="61">
        <f t="shared" si="3"/>
        <v>-5417113</v>
      </c>
      <c r="I42" s="61">
        <f t="shared" si="3"/>
        <v>-3572885</v>
      </c>
      <c r="J42" s="61">
        <f t="shared" si="3"/>
        <v>56114218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56114218</v>
      </c>
      <c r="X42" s="61">
        <f t="shared" si="3"/>
        <v>10429813</v>
      </c>
      <c r="Y42" s="61">
        <f t="shared" si="3"/>
        <v>45684405</v>
      </c>
      <c r="Z42" s="62">
        <f>+IF(X42&lt;&gt;0,+(Y42/X42)*100,0)</f>
        <v>438.01748890416354</v>
      </c>
      <c r="AA42" s="59">
        <f>SUM(AA38:AA41)</f>
        <v>51090811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63567066</v>
      </c>
      <c r="D44" s="67">
        <f>+D42-D43</f>
        <v>0</v>
      </c>
      <c r="E44" s="68">
        <f t="shared" si="4"/>
        <v>51090811</v>
      </c>
      <c r="F44" s="69">
        <f t="shared" si="4"/>
        <v>51090811</v>
      </c>
      <c r="G44" s="69">
        <f t="shared" si="4"/>
        <v>65104216</v>
      </c>
      <c r="H44" s="69">
        <f t="shared" si="4"/>
        <v>-5417113</v>
      </c>
      <c r="I44" s="69">
        <f t="shared" si="4"/>
        <v>-3572885</v>
      </c>
      <c r="J44" s="69">
        <f t="shared" si="4"/>
        <v>56114218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56114218</v>
      </c>
      <c r="X44" s="69">
        <f t="shared" si="4"/>
        <v>10429813</v>
      </c>
      <c r="Y44" s="69">
        <f t="shared" si="4"/>
        <v>45684405</v>
      </c>
      <c r="Z44" s="70">
        <f>+IF(X44&lt;&gt;0,+(Y44/X44)*100,0)</f>
        <v>438.01748890416354</v>
      </c>
      <c r="AA44" s="67">
        <f>+AA42-AA43</f>
        <v>51090811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63567066</v>
      </c>
      <c r="D46" s="59">
        <f>SUM(D44:D45)</f>
        <v>0</v>
      </c>
      <c r="E46" s="60">
        <f t="shared" si="5"/>
        <v>51090811</v>
      </c>
      <c r="F46" s="61">
        <f t="shared" si="5"/>
        <v>51090811</v>
      </c>
      <c r="G46" s="61">
        <f t="shared" si="5"/>
        <v>65104216</v>
      </c>
      <c r="H46" s="61">
        <f t="shared" si="5"/>
        <v>-5417113</v>
      </c>
      <c r="I46" s="61">
        <f t="shared" si="5"/>
        <v>-3572885</v>
      </c>
      <c r="J46" s="61">
        <f t="shared" si="5"/>
        <v>56114218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56114218</v>
      </c>
      <c r="X46" s="61">
        <f t="shared" si="5"/>
        <v>10429813</v>
      </c>
      <c r="Y46" s="61">
        <f t="shared" si="5"/>
        <v>45684405</v>
      </c>
      <c r="Z46" s="62">
        <f>+IF(X46&lt;&gt;0,+(Y46/X46)*100,0)</f>
        <v>438.01748890416354</v>
      </c>
      <c r="AA46" s="59">
        <f>SUM(AA44:AA45)</f>
        <v>51090811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63567066</v>
      </c>
      <c r="D48" s="75">
        <f>SUM(D46:D47)</f>
        <v>0</v>
      </c>
      <c r="E48" s="76">
        <f t="shared" si="6"/>
        <v>51090811</v>
      </c>
      <c r="F48" s="77">
        <f t="shared" si="6"/>
        <v>51090811</v>
      </c>
      <c r="G48" s="77">
        <f t="shared" si="6"/>
        <v>65104216</v>
      </c>
      <c r="H48" s="78">
        <f t="shared" si="6"/>
        <v>-5417113</v>
      </c>
      <c r="I48" s="78">
        <f t="shared" si="6"/>
        <v>-3572885</v>
      </c>
      <c r="J48" s="78">
        <f t="shared" si="6"/>
        <v>56114218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56114218</v>
      </c>
      <c r="X48" s="78">
        <f t="shared" si="6"/>
        <v>10429813</v>
      </c>
      <c r="Y48" s="78">
        <f t="shared" si="6"/>
        <v>45684405</v>
      </c>
      <c r="Z48" s="79">
        <f>+IF(X48&lt;&gt;0,+(Y48/X48)*100,0)</f>
        <v>438.01748890416354</v>
      </c>
      <c r="AA48" s="80">
        <f>SUM(AA46:AA47)</f>
        <v>51090811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173405907</v>
      </c>
      <c r="D5" s="6">
        <v>0</v>
      </c>
      <c r="E5" s="7">
        <v>200747362</v>
      </c>
      <c r="F5" s="8">
        <v>200747362</v>
      </c>
      <c r="G5" s="8">
        <v>202093139</v>
      </c>
      <c r="H5" s="8">
        <v>-137052</v>
      </c>
      <c r="I5" s="8">
        <v>232564</v>
      </c>
      <c r="J5" s="8">
        <v>202188651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202188651</v>
      </c>
      <c r="X5" s="8">
        <v>198318092</v>
      </c>
      <c r="Y5" s="8">
        <v>3870559</v>
      </c>
      <c r="Z5" s="2">
        <v>1.95</v>
      </c>
      <c r="AA5" s="6">
        <v>200747362</v>
      </c>
    </row>
    <row r="6" spans="1:27" ht="13.5">
      <c r="A6" s="27" t="s">
        <v>33</v>
      </c>
      <c r="B6" s="28"/>
      <c r="C6" s="6">
        <v>1580988</v>
      </c>
      <c r="D6" s="6">
        <v>0</v>
      </c>
      <c r="E6" s="7">
        <v>1267200</v>
      </c>
      <c r="F6" s="8">
        <v>1267200</v>
      </c>
      <c r="G6" s="8">
        <v>124538</v>
      </c>
      <c r="H6" s="8">
        <v>128230</v>
      </c>
      <c r="I6" s="8">
        <v>132195</v>
      </c>
      <c r="J6" s="8">
        <v>384963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384963</v>
      </c>
      <c r="X6" s="8">
        <v>393132</v>
      </c>
      <c r="Y6" s="8">
        <v>-8169</v>
      </c>
      <c r="Z6" s="2">
        <v>-2.08</v>
      </c>
      <c r="AA6" s="6">
        <v>1267200</v>
      </c>
    </row>
    <row r="7" spans="1:27" ht="13.5">
      <c r="A7" s="29" t="s">
        <v>34</v>
      </c>
      <c r="B7" s="28"/>
      <c r="C7" s="6">
        <v>713156994</v>
      </c>
      <c r="D7" s="6">
        <v>0</v>
      </c>
      <c r="E7" s="7">
        <v>805556835</v>
      </c>
      <c r="F7" s="8">
        <v>805556836</v>
      </c>
      <c r="G7" s="8">
        <v>68244474</v>
      </c>
      <c r="H7" s="8">
        <v>69979094</v>
      </c>
      <c r="I7" s="8">
        <v>73100313</v>
      </c>
      <c r="J7" s="8">
        <v>211323881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211323881</v>
      </c>
      <c r="X7" s="8">
        <v>210855282</v>
      </c>
      <c r="Y7" s="8">
        <v>468599</v>
      </c>
      <c r="Z7" s="2">
        <v>0.22</v>
      </c>
      <c r="AA7" s="6">
        <v>805556836</v>
      </c>
    </row>
    <row r="8" spans="1:27" ht="13.5">
      <c r="A8" s="29" t="s">
        <v>35</v>
      </c>
      <c r="B8" s="28"/>
      <c r="C8" s="6">
        <v>118914110</v>
      </c>
      <c r="D8" s="6">
        <v>0</v>
      </c>
      <c r="E8" s="7">
        <v>134515322</v>
      </c>
      <c r="F8" s="8">
        <v>134515321</v>
      </c>
      <c r="G8" s="8">
        <v>7012868</v>
      </c>
      <c r="H8" s="8">
        <v>8058876</v>
      </c>
      <c r="I8" s="8">
        <v>9609131</v>
      </c>
      <c r="J8" s="8">
        <v>24680875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24680875</v>
      </c>
      <c r="X8" s="8">
        <v>24765457</v>
      </c>
      <c r="Y8" s="8">
        <v>-84582</v>
      </c>
      <c r="Z8" s="2">
        <v>-0.34</v>
      </c>
      <c r="AA8" s="6">
        <v>134515321</v>
      </c>
    </row>
    <row r="9" spans="1:27" ht="13.5">
      <c r="A9" s="29" t="s">
        <v>36</v>
      </c>
      <c r="B9" s="28"/>
      <c r="C9" s="6">
        <v>51338037</v>
      </c>
      <c r="D9" s="6">
        <v>0</v>
      </c>
      <c r="E9" s="7">
        <v>55077735</v>
      </c>
      <c r="F9" s="8">
        <v>55077735</v>
      </c>
      <c r="G9" s="8">
        <v>58890986</v>
      </c>
      <c r="H9" s="8">
        <v>2492984</v>
      </c>
      <c r="I9" s="8">
        <v>254632</v>
      </c>
      <c r="J9" s="8">
        <v>61638602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61638602</v>
      </c>
      <c r="X9" s="8">
        <v>61062830</v>
      </c>
      <c r="Y9" s="8">
        <v>575772</v>
      </c>
      <c r="Z9" s="2">
        <v>0.94</v>
      </c>
      <c r="AA9" s="6">
        <v>55077735</v>
      </c>
    </row>
    <row r="10" spans="1:27" ht="13.5">
      <c r="A10" s="29" t="s">
        <v>37</v>
      </c>
      <c r="B10" s="28"/>
      <c r="C10" s="6">
        <v>62968446</v>
      </c>
      <c r="D10" s="6">
        <v>0</v>
      </c>
      <c r="E10" s="7">
        <v>69419049</v>
      </c>
      <c r="F10" s="30">
        <v>69419050</v>
      </c>
      <c r="G10" s="30">
        <v>82099198</v>
      </c>
      <c r="H10" s="30">
        <v>-1287335</v>
      </c>
      <c r="I10" s="30">
        <v>-42171</v>
      </c>
      <c r="J10" s="30">
        <v>80769692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80769692</v>
      </c>
      <c r="X10" s="30">
        <v>81247172</v>
      </c>
      <c r="Y10" s="30">
        <v>-477480</v>
      </c>
      <c r="Z10" s="31">
        <v>-0.59</v>
      </c>
      <c r="AA10" s="32">
        <v>69419050</v>
      </c>
    </row>
    <row r="11" spans="1:27" ht="13.5">
      <c r="A11" s="29" t="s">
        <v>38</v>
      </c>
      <c r="B11" s="33"/>
      <c r="C11" s="6">
        <v>27012</v>
      </c>
      <c r="D11" s="6">
        <v>0</v>
      </c>
      <c r="E11" s="7">
        <v>32137</v>
      </c>
      <c r="F11" s="8">
        <v>32137</v>
      </c>
      <c r="G11" s="8">
        <v>2532</v>
      </c>
      <c r="H11" s="8">
        <v>2532</v>
      </c>
      <c r="I11" s="8">
        <v>2532</v>
      </c>
      <c r="J11" s="8">
        <v>7596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7596</v>
      </c>
      <c r="X11" s="8">
        <v>8034</v>
      </c>
      <c r="Y11" s="8">
        <v>-438</v>
      </c>
      <c r="Z11" s="2">
        <v>-5.45</v>
      </c>
      <c r="AA11" s="6">
        <v>32137</v>
      </c>
    </row>
    <row r="12" spans="1:27" ht="13.5">
      <c r="A12" s="29" t="s">
        <v>39</v>
      </c>
      <c r="B12" s="33"/>
      <c r="C12" s="6">
        <v>20686902</v>
      </c>
      <c r="D12" s="6">
        <v>0</v>
      </c>
      <c r="E12" s="7">
        <v>21825158</v>
      </c>
      <c r="F12" s="8">
        <v>21825158</v>
      </c>
      <c r="G12" s="8">
        <v>1660872</v>
      </c>
      <c r="H12" s="8">
        <v>1787767</v>
      </c>
      <c r="I12" s="8">
        <v>2015347</v>
      </c>
      <c r="J12" s="8">
        <v>5463986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5463986</v>
      </c>
      <c r="X12" s="8">
        <v>5573821</v>
      </c>
      <c r="Y12" s="8">
        <v>-109835</v>
      </c>
      <c r="Z12" s="2">
        <v>-1.97</v>
      </c>
      <c r="AA12" s="6">
        <v>21825158</v>
      </c>
    </row>
    <row r="13" spans="1:27" ht="13.5">
      <c r="A13" s="27" t="s">
        <v>40</v>
      </c>
      <c r="B13" s="33"/>
      <c r="C13" s="6">
        <v>9855572</v>
      </c>
      <c r="D13" s="6">
        <v>0</v>
      </c>
      <c r="E13" s="7">
        <v>9000000</v>
      </c>
      <c r="F13" s="8">
        <v>9000000</v>
      </c>
      <c r="G13" s="8">
        <v>263309</v>
      </c>
      <c r="H13" s="8">
        <v>245141</v>
      </c>
      <c r="I13" s="8">
        <v>2857146</v>
      </c>
      <c r="J13" s="8">
        <v>3365596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3365596</v>
      </c>
      <c r="X13" s="8">
        <v>627623</v>
      </c>
      <c r="Y13" s="8">
        <v>2737973</v>
      </c>
      <c r="Z13" s="2">
        <v>436.24</v>
      </c>
      <c r="AA13" s="6">
        <v>9000000</v>
      </c>
    </row>
    <row r="14" spans="1:27" ht="13.5">
      <c r="A14" s="27" t="s">
        <v>41</v>
      </c>
      <c r="B14" s="33"/>
      <c r="C14" s="6">
        <v>12301252</v>
      </c>
      <c r="D14" s="6">
        <v>0</v>
      </c>
      <c r="E14" s="7">
        <v>9779628</v>
      </c>
      <c r="F14" s="8">
        <v>9779628</v>
      </c>
      <c r="G14" s="8">
        <v>916510</v>
      </c>
      <c r="H14" s="8">
        <v>1156054</v>
      </c>
      <c r="I14" s="8">
        <v>1369246</v>
      </c>
      <c r="J14" s="8">
        <v>3441810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3441810</v>
      </c>
      <c r="X14" s="8">
        <v>3294085</v>
      </c>
      <c r="Y14" s="8">
        <v>147725</v>
      </c>
      <c r="Z14" s="2">
        <v>4.48</v>
      </c>
      <c r="AA14" s="6">
        <v>9779628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57596759</v>
      </c>
      <c r="D16" s="6">
        <v>0</v>
      </c>
      <c r="E16" s="7">
        <v>5300675</v>
      </c>
      <c r="F16" s="8">
        <v>5300675</v>
      </c>
      <c r="G16" s="8">
        <v>200575</v>
      </c>
      <c r="H16" s="8">
        <v>491384</v>
      </c>
      <c r="I16" s="8">
        <v>827799</v>
      </c>
      <c r="J16" s="8">
        <v>1519758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1519758</v>
      </c>
      <c r="X16" s="8">
        <v>1172320</v>
      </c>
      <c r="Y16" s="8">
        <v>347438</v>
      </c>
      <c r="Z16" s="2">
        <v>29.64</v>
      </c>
      <c r="AA16" s="6">
        <v>5300675</v>
      </c>
    </row>
    <row r="17" spans="1:27" ht="13.5">
      <c r="A17" s="27" t="s">
        <v>44</v>
      </c>
      <c r="B17" s="33"/>
      <c r="C17" s="6">
        <v>13070476</v>
      </c>
      <c r="D17" s="6">
        <v>0</v>
      </c>
      <c r="E17" s="7">
        <v>12739634</v>
      </c>
      <c r="F17" s="8">
        <v>12739634</v>
      </c>
      <c r="G17" s="8">
        <v>487799</v>
      </c>
      <c r="H17" s="8">
        <v>924053</v>
      </c>
      <c r="I17" s="8">
        <v>1220112</v>
      </c>
      <c r="J17" s="8">
        <v>2631964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2631964</v>
      </c>
      <c r="X17" s="8">
        <v>2763562</v>
      </c>
      <c r="Y17" s="8">
        <v>-131598</v>
      </c>
      <c r="Z17" s="2">
        <v>-4.76</v>
      </c>
      <c r="AA17" s="6">
        <v>12739634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223348265</v>
      </c>
      <c r="D19" s="6">
        <v>0</v>
      </c>
      <c r="E19" s="7">
        <v>161876170</v>
      </c>
      <c r="F19" s="8">
        <v>154051210</v>
      </c>
      <c r="G19" s="8">
        <v>4626151</v>
      </c>
      <c r="H19" s="8">
        <v>5283449</v>
      </c>
      <c r="I19" s="8">
        <v>6077728</v>
      </c>
      <c r="J19" s="8">
        <v>15987328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15987328</v>
      </c>
      <c r="X19" s="8">
        <v>7083513</v>
      </c>
      <c r="Y19" s="8">
        <v>8903815</v>
      </c>
      <c r="Z19" s="2">
        <v>125.7</v>
      </c>
      <c r="AA19" s="6">
        <v>154051210</v>
      </c>
    </row>
    <row r="20" spans="1:27" ht="13.5">
      <c r="A20" s="27" t="s">
        <v>47</v>
      </c>
      <c r="B20" s="33"/>
      <c r="C20" s="6">
        <v>29604695</v>
      </c>
      <c r="D20" s="6">
        <v>0</v>
      </c>
      <c r="E20" s="7">
        <v>24411462</v>
      </c>
      <c r="F20" s="30">
        <v>24411463</v>
      </c>
      <c r="G20" s="30">
        <v>4153330</v>
      </c>
      <c r="H20" s="30">
        <v>1299488</v>
      </c>
      <c r="I20" s="30">
        <v>2508284</v>
      </c>
      <c r="J20" s="30">
        <v>7961102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7961102</v>
      </c>
      <c r="X20" s="30">
        <v>7192572</v>
      </c>
      <c r="Y20" s="30">
        <v>768530</v>
      </c>
      <c r="Z20" s="31">
        <v>10.69</v>
      </c>
      <c r="AA20" s="32">
        <v>24411463</v>
      </c>
    </row>
    <row r="21" spans="1:27" ht="13.5">
      <c r="A21" s="27" t="s">
        <v>48</v>
      </c>
      <c r="B21" s="33"/>
      <c r="C21" s="6">
        <v>801500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1488656915</v>
      </c>
      <c r="D22" s="37">
        <f>SUM(D5:D21)</f>
        <v>0</v>
      </c>
      <c r="E22" s="38">
        <f t="shared" si="0"/>
        <v>1511798367</v>
      </c>
      <c r="F22" s="39">
        <f t="shared" si="0"/>
        <v>1503973409</v>
      </c>
      <c r="G22" s="39">
        <f t="shared" si="0"/>
        <v>430776281</v>
      </c>
      <c r="H22" s="39">
        <f t="shared" si="0"/>
        <v>90424665</v>
      </c>
      <c r="I22" s="39">
        <f t="shared" si="0"/>
        <v>100164858</v>
      </c>
      <c r="J22" s="39">
        <f t="shared" si="0"/>
        <v>621365804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621365804</v>
      </c>
      <c r="X22" s="39">
        <f t="shared" si="0"/>
        <v>604357495</v>
      </c>
      <c r="Y22" s="39">
        <f t="shared" si="0"/>
        <v>17008309</v>
      </c>
      <c r="Z22" s="40">
        <f>+IF(X22&lt;&gt;0,+(Y22/X22)*100,0)</f>
        <v>2.8142794853565936</v>
      </c>
      <c r="AA22" s="37">
        <f>SUM(AA5:AA21)</f>
        <v>1503973409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365461768</v>
      </c>
      <c r="D25" s="6">
        <v>0</v>
      </c>
      <c r="E25" s="7">
        <v>434516143</v>
      </c>
      <c r="F25" s="8">
        <v>434516144</v>
      </c>
      <c r="G25" s="8">
        <v>29238787</v>
      </c>
      <c r="H25" s="8">
        <v>29425203</v>
      </c>
      <c r="I25" s="8">
        <v>29923299</v>
      </c>
      <c r="J25" s="8">
        <v>88587289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88587289</v>
      </c>
      <c r="X25" s="8">
        <v>89838223</v>
      </c>
      <c r="Y25" s="8">
        <v>-1250934</v>
      </c>
      <c r="Z25" s="2">
        <v>-1.39</v>
      </c>
      <c r="AA25" s="6">
        <v>434516144</v>
      </c>
    </row>
    <row r="26" spans="1:27" ht="13.5">
      <c r="A26" s="29" t="s">
        <v>52</v>
      </c>
      <c r="B26" s="28"/>
      <c r="C26" s="6">
        <v>18745472</v>
      </c>
      <c r="D26" s="6">
        <v>0</v>
      </c>
      <c r="E26" s="7">
        <v>20452557</v>
      </c>
      <c r="F26" s="8">
        <v>20452558</v>
      </c>
      <c r="G26" s="8">
        <v>1579559</v>
      </c>
      <c r="H26" s="8">
        <v>1580127</v>
      </c>
      <c r="I26" s="8">
        <v>1561245</v>
      </c>
      <c r="J26" s="8">
        <v>4720931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4720931</v>
      </c>
      <c r="X26" s="8">
        <v>4702242</v>
      </c>
      <c r="Y26" s="8">
        <v>18689</v>
      </c>
      <c r="Z26" s="2">
        <v>0.4</v>
      </c>
      <c r="AA26" s="6">
        <v>20452558</v>
      </c>
    </row>
    <row r="27" spans="1:27" ht="13.5">
      <c r="A27" s="29" t="s">
        <v>53</v>
      </c>
      <c r="B27" s="28"/>
      <c r="C27" s="6">
        <v>49641390</v>
      </c>
      <c r="D27" s="6">
        <v>0</v>
      </c>
      <c r="E27" s="7">
        <v>34810100</v>
      </c>
      <c r="F27" s="8">
        <v>34810100</v>
      </c>
      <c r="G27" s="8">
        <v>12702</v>
      </c>
      <c r="H27" s="8">
        <v>5799439</v>
      </c>
      <c r="I27" s="8">
        <v>2917265</v>
      </c>
      <c r="J27" s="8">
        <v>8729406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8729406</v>
      </c>
      <c r="X27" s="8">
        <v>7226479</v>
      </c>
      <c r="Y27" s="8">
        <v>1502927</v>
      </c>
      <c r="Z27" s="2">
        <v>20.8</v>
      </c>
      <c r="AA27" s="6">
        <v>34810100</v>
      </c>
    </row>
    <row r="28" spans="1:27" ht="13.5">
      <c r="A28" s="29" t="s">
        <v>54</v>
      </c>
      <c r="B28" s="28"/>
      <c r="C28" s="6">
        <v>190564884</v>
      </c>
      <c r="D28" s="6">
        <v>0</v>
      </c>
      <c r="E28" s="7">
        <v>162567656</v>
      </c>
      <c r="F28" s="8">
        <v>162567656</v>
      </c>
      <c r="G28" s="8">
        <v>0</v>
      </c>
      <c r="H28" s="8">
        <v>26000</v>
      </c>
      <c r="I28" s="8">
        <v>0</v>
      </c>
      <c r="J28" s="8">
        <v>26000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26000</v>
      </c>
      <c r="X28" s="8">
        <v>0</v>
      </c>
      <c r="Y28" s="8">
        <v>26000</v>
      </c>
      <c r="Z28" s="2">
        <v>0</v>
      </c>
      <c r="AA28" s="6">
        <v>162567656</v>
      </c>
    </row>
    <row r="29" spans="1:27" ht="13.5">
      <c r="A29" s="29" t="s">
        <v>55</v>
      </c>
      <c r="B29" s="28"/>
      <c r="C29" s="6">
        <v>58975520</v>
      </c>
      <c r="D29" s="6">
        <v>0</v>
      </c>
      <c r="E29" s="7">
        <v>56833009</v>
      </c>
      <c r="F29" s="8">
        <v>56833009</v>
      </c>
      <c r="G29" s="8">
        <v>0</v>
      </c>
      <c r="H29" s="8">
        <v>10170022</v>
      </c>
      <c r="I29" s="8">
        <v>5085011</v>
      </c>
      <c r="J29" s="8">
        <v>15255033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15255033</v>
      </c>
      <c r="X29" s="8">
        <v>13145568</v>
      </c>
      <c r="Y29" s="8">
        <v>2109465</v>
      </c>
      <c r="Z29" s="2">
        <v>16.05</v>
      </c>
      <c r="AA29" s="6">
        <v>56833009</v>
      </c>
    </row>
    <row r="30" spans="1:27" ht="13.5">
      <c r="A30" s="29" t="s">
        <v>56</v>
      </c>
      <c r="B30" s="28"/>
      <c r="C30" s="6">
        <v>496541409</v>
      </c>
      <c r="D30" s="6">
        <v>0</v>
      </c>
      <c r="E30" s="7">
        <v>537714494</v>
      </c>
      <c r="F30" s="8">
        <v>537714495</v>
      </c>
      <c r="G30" s="8">
        <v>0</v>
      </c>
      <c r="H30" s="8">
        <v>62794476</v>
      </c>
      <c r="I30" s="8">
        <v>59450737</v>
      </c>
      <c r="J30" s="8">
        <v>122245213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122245213</v>
      </c>
      <c r="X30" s="8">
        <v>123709201</v>
      </c>
      <c r="Y30" s="8">
        <v>-1463988</v>
      </c>
      <c r="Z30" s="2">
        <v>-1.18</v>
      </c>
      <c r="AA30" s="6">
        <v>537714495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68627715</v>
      </c>
      <c r="D32" s="6">
        <v>0</v>
      </c>
      <c r="E32" s="7">
        <v>15276943</v>
      </c>
      <c r="F32" s="8">
        <v>15276943</v>
      </c>
      <c r="G32" s="8">
        <v>27584</v>
      </c>
      <c r="H32" s="8">
        <v>1079044</v>
      </c>
      <c r="I32" s="8">
        <v>1522920</v>
      </c>
      <c r="J32" s="8">
        <v>2629548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2629548</v>
      </c>
      <c r="X32" s="8">
        <v>1791504</v>
      </c>
      <c r="Y32" s="8">
        <v>838044</v>
      </c>
      <c r="Z32" s="2">
        <v>46.78</v>
      </c>
      <c r="AA32" s="6">
        <v>15276943</v>
      </c>
    </row>
    <row r="33" spans="1:27" ht="13.5">
      <c r="A33" s="29" t="s">
        <v>59</v>
      </c>
      <c r="B33" s="28"/>
      <c r="C33" s="6">
        <v>447564</v>
      </c>
      <c r="D33" s="6">
        <v>0</v>
      </c>
      <c r="E33" s="7">
        <v>595000</v>
      </c>
      <c r="F33" s="8">
        <v>595000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595000</v>
      </c>
    </row>
    <row r="34" spans="1:27" ht="13.5">
      <c r="A34" s="29" t="s">
        <v>60</v>
      </c>
      <c r="B34" s="28"/>
      <c r="C34" s="6">
        <v>273916223</v>
      </c>
      <c r="D34" s="6">
        <v>0</v>
      </c>
      <c r="E34" s="7">
        <v>296747984</v>
      </c>
      <c r="F34" s="8">
        <v>296747985</v>
      </c>
      <c r="G34" s="8">
        <v>13701737</v>
      </c>
      <c r="H34" s="8">
        <v>15101373</v>
      </c>
      <c r="I34" s="8">
        <v>19820435</v>
      </c>
      <c r="J34" s="8">
        <v>48623545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48623545</v>
      </c>
      <c r="X34" s="8">
        <v>61814365</v>
      </c>
      <c r="Y34" s="8">
        <v>-13190820</v>
      </c>
      <c r="Z34" s="2">
        <v>-21.34</v>
      </c>
      <c r="AA34" s="6">
        <v>296747985</v>
      </c>
    </row>
    <row r="35" spans="1:27" ht="13.5">
      <c r="A35" s="27" t="s">
        <v>61</v>
      </c>
      <c r="B35" s="33"/>
      <c r="C35" s="6">
        <v>3622367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1526544312</v>
      </c>
      <c r="D36" s="37">
        <f>SUM(D25:D35)</f>
        <v>0</v>
      </c>
      <c r="E36" s="38">
        <f t="shared" si="1"/>
        <v>1559513886</v>
      </c>
      <c r="F36" s="39">
        <f t="shared" si="1"/>
        <v>1559513890</v>
      </c>
      <c r="G36" s="39">
        <f t="shared" si="1"/>
        <v>44560369</v>
      </c>
      <c r="H36" s="39">
        <f t="shared" si="1"/>
        <v>125975684</v>
      </c>
      <c r="I36" s="39">
        <f t="shared" si="1"/>
        <v>120280912</v>
      </c>
      <c r="J36" s="39">
        <f t="shared" si="1"/>
        <v>290816965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290816965</v>
      </c>
      <c r="X36" s="39">
        <f t="shared" si="1"/>
        <v>302227582</v>
      </c>
      <c r="Y36" s="39">
        <f t="shared" si="1"/>
        <v>-11410617</v>
      </c>
      <c r="Z36" s="40">
        <f>+IF(X36&lt;&gt;0,+(Y36/X36)*100,0)</f>
        <v>-3.7755048445578336</v>
      </c>
      <c r="AA36" s="37">
        <f>SUM(AA25:AA35)</f>
        <v>1559513890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-37887397</v>
      </c>
      <c r="D38" s="50">
        <f>+D22-D36</f>
        <v>0</v>
      </c>
      <c r="E38" s="51">
        <f t="shared" si="2"/>
        <v>-47715519</v>
      </c>
      <c r="F38" s="52">
        <f t="shared" si="2"/>
        <v>-55540481</v>
      </c>
      <c r="G38" s="52">
        <f t="shared" si="2"/>
        <v>386215912</v>
      </c>
      <c r="H38" s="52">
        <f t="shared" si="2"/>
        <v>-35551019</v>
      </c>
      <c r="I38" s="52">
        <f t="shared" si="2"/>
        <v>-20116054</v>
      </c>
      <c r="J38" s="52">
        <f t="shared" si="2"/>
        <v>330548839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330548839</v>
      </c>
      <c r="X38" s="52">
        <f>IF(F22=F36,0,X22-X36)</f>
        <v>302129913</v>
      </c>
      <c r="Y38" s="52">
        <f t="shared" si="2"/>
        <v>28418926</v>
      </c>
      <c r="Z38" s="53">
        <f>+IF(X38&lt;&gt;0,+(Y38/X38)*100,0)</f>
        <v>9.406194083139328</v>
      </c>
      <c r="AA38" s="50">
        <f>+AA22-AA36</f>
        <v>-55540481</v>
      </c>
    </row>
    <row r="39" spans="1:27" ht="13.5">
      <c r="A39" s="27" t="s">
        <v>64</v>
      </c>
      <c r="B39" s="33"/>
      <c r="C39" s="6">
        <v>2696808</v>
      </c>
      <c r="D39" s="6">
        <v>0</v>
      </c>
      <c r="E39" s="7">
        <v>54671140</v>
      </c>
      <c r="F39" s="8">
        <v>65814314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65814314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-35190589</v>
      </c>
      <c r="D42" s="59">
        <f>SUM(D38:D41)</f>
        <v>0</v>
      </c>
      <c r="E42" s="60">
        <f t="shared" si="3"/>
        <v>6955621</v>
      </c>
      <c r="F42" s="61">
        <f t="shared" si="3"/>
        <v>10273833</v>
      </c>
      <c r="G42" s="61">
        <f t="shared" si="3"/>
        <v>386215912</v>
      </c>
      <c r="H42" s="61">
        <f t="shared" si="3"/>
        <v>-35551019</v>
      </c>
      <c r="I42" s="61">
        <f t="shared" si="3"/>
        <v>-20116054</v>
      </c>
      <c r="J42" s="61">
        <f t="shared" si="3"/>
        <v>330548839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330548839</v>
      </c>
      <c r="X42" s="61">
        <f t="shared" si="3"/>
        <v>302129913</v>
      </c>
      <c r="Y42" s="61">
        <f t="shared" si="3"/>
        <v>28418926</v>
      </c>
      <c r="Z42" s="62">
        <f>+IF(X42&lt;&gt;0,+(Y42/X42)*100,0)</f>
        <v>9.406194083139328</v>
      </c>
      <c r="AA42" s="59">
        <f>SUM(AA38:AA41)</f>
        <v>10273833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-35190589</v>
      </c>
      <c r="D44" s="67">
        <f>+D42-D43</f>
        <v>0</v>
      </c>
      <c r="E44" s="68">
        <f t="shared" si="4"/>
        <v>6955621</v>
      </c>
      <c r="F44" s="69">
        <f t="shared" si="4"/>
        <v>10273833</v>
      </c>
      <c r="G44" s="69">
        <f t="shared" si="4"/>
        <v>386215912</v>
      </c>
      <c r="H44" s="69">
        <f t="shared" si="4"/>
        <v>-35551019</v>
      </c>
      <c r="I44" s="69">
        <f t="shared" si="4"/>
        <v>-20116054</v>
      </c>
      <c r="J44" s="69">
        <f t="shared" si="4"/>
        <v>330548839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330548839</v>
      </c>
      <c r="X44" s="69">
        <f t="shared" si="4"/>
        <v>302129913</v>
      </c>
      <c r="Y44" s="69">
        <f t="shared" si="4"/>
        <v>28418926</v>
      </c>
      <c r="Z44" s="70">
        <f>+IF(X44&lt;&gt;0,+(Y44/X44)*100,0)</f>
        <v>9.406194083139328</v>
      </c>
      <c r="AA44" s="67">
        <f>+AA42-AA43</f>
        <v>10273833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-35190589</v>
      </c>
      <c r="D46" s="59">
        <f>SUM(D44:D45)</f>
        <v>0</v>
      </c>
      <c r="E46" s="60">
        <f t="shared" si="5"/>
        <v>6955621</v>
      </c>
      <c r="F46" s="61">
        <f t="shared" si="5"/>
        <v>10273833</v>
      </c>
      <c r="G46" s="61">
        <f t="shared" si="5"/>
        <v>386215912</v>
      </c>
      <c r="H46" s="61">
        <f t="shared" si="5"/>
        <v>-35551019</v>
      </c>
      <c r="I46" s="61">
        <f t="shared" si="5"/>
        <v>-20116054</v>
      </c>
      <c r="J46" s="61">
        <f t="shared" si="5"/>
        <v>330548839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330548839</v>
      </c>
      <c r="X46" s="61">
        <f t="shared" si="5"/>
        <v>302129913</v>
      </c>
      <c r="Y46" s="61">
        <f t="shared" si="5"/>
        <v>28418926</v>
      </c>
      <c r="Z46" s="62">
        <f>+IF(X46&lt;&gt;0,+(Y46/X46)*100,0)</f>
        <v>9.406194083139328</v>
      </c>
      <c r="AA46" s="59">
        <f>SUM(AA44:AA45)</f>
        <v>10273833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-35190589</v>
      </c>
      <c r="D48" s="75">
        <f>SUM(D46:D47)</f>
        <v>0</v>
      </c>
      <c r="E48" s="76">
        <f t="shared" si="6"/>
        <v>6955621</v>
      </c>
      <c r="F48" s="77">
        <f t="shared" si="6"/>
        <v>10273833</v>
      </c>
      <c r="G48" s="77">
        <f t="shared" si="6"/>
        <v>386215912</v>
      </c>
      <c r="H48" s="78">
        <f t="shared" si="6"/>
        <v>-35551019</v>
      </c>
      <c r="I48" s="78">
        <f t="shared" si="6"/>
        <v>-20116054</v>
      </c>
      <c r="J48" s="78">
        <f t="shared" si="6"/>
        <v>330548839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330548839</v>
      </c>
      <c r="X48" s="78">
        <f t="shared" si="6"/>
        <v>302129913</v>
      </c>
      <c r="Y48" s="78">
        <f t="shared" si="6"/>
        <v>28418926</v>
      </c>
      <c r="Z48" s="79">
        <f>+IF(X48&lt;&gt;0,+(Y48/X48)*100,0)</f>
        <v>9.406194083139328</v>
      </c>
      <c r="AA48" s="80">
        <f>SUM(AA46:AA47)</f>
        <v>10273833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2014-11-17T08:53:49Z</dcterms:created>
  <dcterms:modified xsi:type="dcterms:W3CDTF">2014-11-17T08:53:49Z</dcterms:modified>
  <cp:category/>
  <cp:version/>
  <cp:contentType/>
  <cp:contentStatus/>
</cp:coreProperties>
</file>