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BUF" sheetId="1" r:id="rId1"/>
    <sheet name="NMA" sheetId="2" r:id="rId2"/>
    <sheet name="MAN" sheetId="3" r:id="rId3"/>
    <sheet name="EKU" sheetId="4" r:id="rId4"/>
    <sheet name="JHB" sheetId="5" r:id="rId5"/>
    <sheet name="TSH" sheetId="6" r:id="rId6"/>
    <sheet name="ETH" sheetId="7" r:id="rId7"/>
    <sheet name="CPT" sheetId="8" r:id="rId8"/>
    <sheet name="Summary" sheetId="9" r:id="rId9"/>
  </sheets>
  <definedNames>
    <definedName name="_xlnm.Print_Area" localSheetId="0">'BUF'!$A$1:$AA$57</definedName>
    <definedName name="_xlnm.Print_Area" localSheetId="7">'CPT'!$A$1:$AA$57</definedName>
    <definedName name="_xlnm.Print_Area" localSheetId="3">'EKU'!$A$1:$AA$57</definedName>
    <definedName name="_xlnm.Print_Area" localSheetId="6">'ETH'!$A$1:$AA$57</definedName>
    <definedName name="_xlnm.Print_Area" localSheetId="4">'JHB'!$A$1:$AA$57</definedName>
    <definedName name="_xlnm.Print_Area" localSheetId="2">'MAN'!$A$1:$AA$57</definedName>
    <definedName name="_xlnm.Print_Area" localSheetId="1">'NMA'!$A$1:$AA$57</definedName>
    <definedName name="_xlnm.Print_Area" localSheetId="8">'Summary'!$A$1:$AA$57</definedName>
    <definedName name="_xlnm.Print_Area" localSheetId="5">'TSH'!$A$1:$AA$57</definedName>
  </definedNames>
  <calcPr calcMode="manual" fullCalcOnLoad="1"/>
</workbook>
</file>

<file path=xl/sharedStrings.xml><?xml version="1.0" encoding="utf-8"?>
<sst xmlns="http://schemas.openxmlformats.org/spreadsheetml/2006/main" count="684" uniqueCount="83">
  <si>
    <t>Eastern Cape: Buffalo City(BUF) - Table C4 Quarterly Budget Statement - Financial Performance (revenue and expenditure)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</si>
  <si>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</si>
  <si>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</si>
  <si>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</si>
  <si>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</si>
  <si>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</si>
  <si>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</si>
  <si>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</si>
  <si>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</si>
  <si>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</si>
  <si>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</si>
  <si>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</si>
  <si>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</si>
  <si>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</si>
  <si>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</si>
  <si>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</si>
  <si>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</si>
  <si>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</si>
  <si>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</si>
  <si>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</si>
  <si>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</si>
  <si>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</si>
  <si>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</si>
  <si>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</si>
  <si>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</si>
  <si>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</si>
  <si>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</si>
  <si>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</si>
  <si>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</si>
  <si>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</si>
  <si>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</si>
  <si>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</si>
  <si>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</si>
  <si>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</si>
  <si>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</si>
  <si>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</si>
  <si>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</si>
  <si>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</si>
  <si>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</si>
  <si>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</si>
  <si>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</si>
  <si>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</si>
  <si>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</si>
  <si>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</si>
  <si>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</si>
  <si>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</si>
  <si>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</si>
  <si>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</si>
  <si>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</si>
  <si>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</si>
  <si>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</si>
  <si>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</si>
  <si>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</si>
  <si>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</si>
  <si>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</si>
  <si>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</si>
  <si>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</si>
  <si>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</si>
  <si>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</si>
  <si>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</si>
  <si>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</si>
  <si>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</si>
  <si>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</si>
  <si>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</si>
  <si>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</si>
  <si>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</si>
  <si>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</si>
  <si>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</si>
  <si>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</si>
  <si>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</si>
  <si>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</si>
  <si>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</si>
  <si>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</si>
  <si>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</si>
  <si>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C4 Quarterly Budget Statement - Financial Performance (revenue and expenditure) for 1st Quarter ended 30 September 2014 (Figures Finalised as at 2014/10/30)</t>
  </si>
  <si>
    <t>Free State: Mangaung(MAN) - Table C4 Quarterly Budget Statement - Financial Performance (revenue and expenditure) for 1st Quarter ended 30 September 2014 (Figures Finalised as at 2014/10/30)</t>
  </si>
  <si>
    <t>Gauteng: Ekurhuleni Metro(EKU) - Table C4 Quarterly Budget Statement - Financial Performance (revenue and expenditure) for 1st Quarter ended 30 September 2014 (Figures Finalised as at 2014/10/30)</t>
  </si>
  <si>
    <t>Gauteng: City Of Johannesburg(JHB) - Table C4 Quarterly Budget Statement - Financial Performance (revenue and expenditure) for 1st Quarter ended 30 September 2014 (Figures Finalised as at 2014/10/30)</t>
  </si>
  <si>
    <t>Gauteng: City Of Tshwane(TSH) - Table C4 Quarterly Budget Statement - Financial Performance (revenue and expenditure) for 1st Quarter ended 30 September 2014 (Figures Finalised as at 2014/10/30)</t>
  </si>
  <si>
    <t>Kwazulu-Natal: eThekwini(ETH) - Table C4 Quarterly Budget Statement - Financial Performance (revenue and expenditure) for 1st Quarter ended 30 September 2014 (Figures Finalised as at 2014/10/30)</t>
  </si>
  <si>
    <t>Western Cape: Cape Town(CPT) - Table C4 Quarterly Budget Statement - Financial Performance (revenue and expenditure) for 1st Quarter ended 30 September 2014 (Figures Finalised as at 2014/10/30)</t>
  </si>
  <si>
    <t>Summary - Table C4 Quarterly Budget Statement - Financial Performance (revenue and expenditure) for 1st Quarter ended 30 September 2014 (Figures Finalised as at 2014/10/30)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</si>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</sst>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796667651</v>
      </c>
      <c r="F5" s="8">
        <v>796667651</v>
      </c>
      <c r="G5" s="8">
        <v>47589632</v>
      </c>
      <c r="H5" s="8">
        <v>0</v>
      </c>
      <c r="I5" s="8">
        <v>0</v>
      </c>
      <c r="J5" s="8">
        <v>47589632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47589632</v>
      </c>
      <c r="X5" s="8">
        <v>664059842</v>
      </c>
      <c r="Y5" s="8">
        <v>-616470210</v>
      </c>
      <c r="Z5" s="2">
        <v>-92.83</v>
      </c>
      <c r="AA5" s="6">
        <v>796667651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512260</v>
      </c>
      <c r="F6" s="8">
        <v>512260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225045</v>
      </c>
      <c r="Y6" s="8">
        <v>-225045</v>
      </c>
      <c r="Z6" s="2">
        <v>-100</v>
      </c>
      <c r="AA6" s="6">
        <v>512260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1511514216</v>
      </c>
      <c r="F7" s="8">
        <v>1511514216</v>
      </c>
      <c r="G7" s="8">
        <v>7423184</v>
      </c>
      <c r="H7" s="8">
        <v>0</v>
      </c>
      <c r="I7" s="8">
        <v>0</v>
      </c>
      <c r="J7" s="8">
        <v>7423184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7423184</v>
      </c>
      <c r="X7" s="8">
        <v>365857212</v>
      </c>
      <c r="Y7" s="8">
        <v>-358434028</v>
      </c>
      <c r="Z7" s="2">
        <v>-97.97</v>
      </c>
      <c r="AA7" s="6">
        <v>1511514216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370613268</v>
      </c>
      <c r="F8" s="8">
        <v>370613268</v>
      </c>
      <c r="G8" s="8">
        <v>42592939</v>
      </c>
      <c r="H8" s="8">
        <v>0</v>
      </c>
      <c r="I8" s="8">
        <v>0</v>
      </c>
      <c r="J8" s="8">
        <v>42592939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42592939</v>
      </c>
      <c r="X8" s="8">
        <v>71496072</v>
      </c>
      <c r="Y8" s="8">
        <v>-28903133</v>
      </c>
      <c r="Z8" s="2">
        <v>-40.43</v>
      </c>
      <c r="AA8" s="6">
        <v>370613268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271994620</v>
      </c>
      <c r="F9" s="8">
        <v>271994620</v>
      </c>
      <c r="G9" s="8">
        <v>152794418</v>
      </c>
      <c r="H9" s="8">
        <v>0</v>
      </c>
      <c r="I9" s="8">
        <v>0</v>
      </c>
      <c r="J9" s="8">
        <v>152794418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152794418</v>
      </c>
      <c r="X9" s="8">
        <v>60934592</v>
      </c>
      <c r="Y9" s="8">
        <v>91859826</v>
      </c>
      <c r="Z9" s="2">
        <v>150.75</v>
      </c>
      <c r="AA9" s="6">
        <v>271994620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251704249</v>
      </c>
      <c r="F10" s="30">
        <v>251704249</v>
      </c>
      <c r="G10" s="30">
        <v>22100710</v>
      </c>
      <c r="H10" s="30">
        <v>0</v>
      </c>
      <c r="I10" s="30">
        <v>0</v>
      </c>
      <c r="J10" s="30">
        <v>22100710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22100710</v>
      </c>
      <c r="X10" s="30">
        <v>56487879</v>
      </c>
      <c r="Y10" s="30">
        <v>-34387169</v>
      </c>
      <c r="Z10" s="31">
        <v>-60.88</v>
      </c>
      <c r="AA10" s="32">
        <v>251704249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14261283</v>
      </c>
      <c r="F11" s="8">
        <v>14261283</v>
      </c>
      <c r="G11" s="8">
        <v>157657</v>
      </c>
      <c r="H11" s="8">
        <v>0</v>
      </c>
      <c r="I11" s="8">
        <v>0</v>
      </c>
      <c r="J11" s="8">
        <v>157657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157657</v>
      </c>
      <c r="X11" s="8">
        <v>7882159</v>
      </c>
      <c r="Y11" s="8">
        <v>-7724502</v>
      </c>
      <c r="Z11" s="2">
        <v>-98</v>
      </c>
      <c r="AA11" s="6">
        <v>14261283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17013023</v>
      </c>
      <c r="F12" s="8">
        <v>17013023</v>
      </c>
      <c r="G12" s="8">
        <v>756946</v>
      </c>
      <c r="H12" s="8">
        <v>0</v>
      </c>
      <c r="I12" s="8">
        <v>0</v>
      </c>
      <c r="J12" s="8">
        <v>756946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756946</v>
      </c>
      <c r="X12" s="8">
        <v>2380378</v>
      </c>
      <c r="Y12" s="8">
        <v>-1623432</v>
      </c>
      <c r="Z12" s="2">
        <v>-68.2</v>
      </c>
      <c r="AA12" s="6">
        <v>17013023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77490885</v>
      </c>
      <c r="F13" s="8">
        <v>77490885</v>
      </c>
      <c r="G13" s="8">
        <v>793442</v>
      </c>
      <c r="H13" s="8">
        <v>0</v>
      </c>
      <c r="I13" s="8">
        <v>0</v>
      </c>
      <c r="J13" s="8">
        <v>793442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793442</v>
      </c>
      <c r="X13" s="8">
        <v>14679724</v>
      </c>
      <c r="Y13" s="8">
        <v>-13886282</v>
      </c>
      <c r="Z13" s="2">
        <v>-94.59</v>
      </c>
      <c r="AA13" s="6">
        <v>77490885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29383152</v>
      </c>
      <c r="F14" s="8">
        <v>29383152</v>
      </c>
      <c r="G14" s="8">
        <v>2484726</v>
      </c>
      <c r="H14" s="8">
        <v>0</v>
      </c>
      <c r="I14" s="8">
        <v>0</v>
      </c>
      <c r="J14" s="8">
        <v>2484726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2484726</v>
      </c>
      <c r="X14" s="8">
        <v>5376736</v>
      </c>
      <c r="Y14" s="8">
        <v>-2892010</v>
      </c>
      <c r="Z14" s="2">
        <v>-53.79</v>
      </c>
      <c r="AA14" s="6">
        <v>29383152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9400009</v>
      </c>
      <c r="F16" s="8">
        <v>9400009</v>
      </c>
      <c r="G16" s="8">
        <v>147873</v>
      </c>
      <c r="H16" s="8">
        <v>0</v>
      </c>
      <c r="I16" s="8">
        <v>0</v>
      </c>
      <c r="J16" s="8">
        <v>147873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147873</v>
      </c>
      <c r="X16" s="8">
        <v>1635430</v>
      </c>
      <c r="Y16" s="8">
        <v>-1487557</v>
      </c>
      <c r="Z16" s="2">
        <v>-90.96</v>
      </c>
      <c r="AA16" s="6">
        <v>9400009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20522708</v>
      </c>
      <c r="F17" s="8">
        <v>20522708</v>
      </c>
      <c r="G17" s="8">
        <v>860876</v>
      </c>
      <c r="H17" s="8">
        <v>0</v>
      </c>
      <c r="I17" s="8">
        <v>0</v>
      </c>
      <c r="J17" s="8">
        <v>860876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860876</v>
      </c>
      <c r="X17" s="8">
        <v>3386209</v>
      </c>
      <c r="Y17" s="8">
        <v>-2525333</v>
      </c>
      <c r="Z17" s="2">
        <v>-74.58</v>
      </c>
      <c r="AA17" s="6">
        <v>20522708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825736122</v>
      </c>
      <c r="F19" s="8">
        <v>825736122</v>
      </c>
      <c r="G19" s="8">
        <v>259901336</v>
      </c>
      <c r="H19" s="8">
        <v>0</v>
      </c>
      <c r="I19" s="8">
        <v>0</v>
      </c>
      <c r="J19" s="8">
        <v>259901336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259901336</v>
      </c>
      <c r="X19" s="8">
        <v>273451698</v>
      </c>
      <c r="Y19" s="8">
        <v>-13550362</v>
      </c>
      <c r="Z19" s="2">
        <v>-4.96</v>
      </c>
      <c r="AA19" s="6">
        <v>825736122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561732183</v>
      </c>
      <c r="F20" s="30">
        <v>561732183</v>
      </c>
      <c r="G20" s="30">
        <v>18023716</v>
      </c>
      <c r="H20" s="30">
        <v>0</v>
      </c>
      <c r="I20" s="30">
        <v>0</v>
      </c>
      <c r="J20" s="30">
        <v>18023716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18023716</v>
      </c>
      <c r="X20" s="30">
        <v>164343486</v>
      </c>
      <c r="Y20" s="30">
        <v>-146319770</v>
      </c>
      <c r="Z20" s="31">
        <v>-89.03</v>
      </c>
      <c r="AA20" s="32">
        <v>561732183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4758545629</v>
      </c>
      <c r="F22" s="39">
        <f t="shared" si="0"/>
        <v>4758545629</v>
      </c>
      <c r="G22" s="39">
        <f t="shared" si="0"/>
        <v>555627455</v>
      </c>
      <c r="H22" s="39">
        <f t="shared" si="0"/>
        <v>0</v>
      </c>
      <c r="I22" s="39">
        <f t="shared" si="0"/>
        <v>0</v>
      </c>
      <c r="J22" s="39">
        <f t="shared" si="0"/>
        <v>555627455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555627455</v>
      </c>
      <c r="X22" s="39">
        <f t="shared" si="0"/>
        <v>1692196462</v>
      </c>
      <c r="Y22" s="39">
        <f t="shared" si="0"/>
        <v>-1136569007</v>
      </c>
      <c r="Z22" s="40">
        <f>+IF(X22&lt;&gt;0,+(Y22/X22)*100,0)</f>
        <v>-67.16531044254127</v>
      </c>
      <c r="AA22" s="37">
        <f>SUM(AA5:AA21)</f>
        <v>4758545629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1237215012</v>
      </c>
      <c r="F25" s="8">
        <v>1237215012</v>
      </c>
      <c r="G25" s="8">
        <v>88196022</v>
      </c>
      <c r="H25" s="8">
        <v>0</v>
      </c>
      <c r="I25" s="8">
        <v>0</v>
      </c>
      <c r="J25" s="8">
        <v>88196022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88196022</v>
      </c>
      <c r="X25" s="8">
        <v>253255166</v>
      </c>
      <c r="Y25" s="8">
        <v>-165059144</v>
      </c>
      <c r="Z25" s="2">
        <v>-65.18</v>
      </c>
      <c r="AA25" s="6">
        <v>1237215012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52254295</v>
      </c>
      <c r="F26" s="8">
        <v>52254295</v>
      </c>
      <c r="G26" s="8">
        <v>3783085</v>
      </c>
      <c r="H26" s="8">
        <v>0</v>
      </c>
      <c r="I26" s="8">
        <v>0</v>
      </c>
      <c r="J26" s="8">
        <v>3783085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3783085</v>
      </c>
      <c r="X26" s="8">
        <v>10840707</v>
      </c>
      <c r="Y26" s="8">
        <v>-7057622</v>
      </c>
      <c r="Z26" s="2">
        <v>-65.1</v>
      </c>
      <c r="AA26" s="6">
        <v>52254295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203074221</v>
      </c>
      <c r="F27" s="8">
        <v>203074221</v>
      </c>
      <c r="G27" s="8">
        <v>16922852</v>
      </c>
      <c r="H27" s="8">
        <v>0</v>
      </c>
      <c r="I27" s="8">
        <v>0</v>
      </c>
      <c r="J27" s="8">
        <v>16922852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16922852</v>
      </c>
      <c r="X27" s="8">
        <v>0</v>
      </c>
      <c r="Y27" s="8">
        <v>16922852</v>
      </c>
      <c r="Z27" s="2">
        <v>0</v>
      </c>
      <c r="AA27" s="6">
        <v>203074221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709999995</v>
      </c>
      <c r="F28" s="8">
        <v>709999995</v>
      </c>
      <c r="G28" s="8">
        <v>59166667</v>
      </c>
      <c r="H28" s="8">
        <v>0</v>
      </c>
      <c r="I28" s="8">
        <v>0</v>
      </c>
      <c r="J28" s="8">
        <v>59166667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59166667</v>
      </c>
      <c r="X28" s="8">
        <v>826</v>
      </c>
      <c r="Y28" s="8">
        <v>59165841</v>
      </c>
      <c r="Z28" s="2">
        <v>7162934.75</v>
      </c>
      <c r="AA28" s="6">
        <v>709999995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59248068</v>
      </c>
      <c r="F29" s="8">
        <v>59248068</v>
      </c>
      <c r="G29" s="8">
        <v>4937339</v>
      </c>
      <c r="H29" s="8">
        <v>0</v>
      </c>
      <c r="I29" s="8">
        <v>0</v>
      </c>
      <c r="J29" s="8">
        <v>4937339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4937339</v>
      </c>
      <c r="X29" s="8">
        <v>0</v>
      </c>
      <c r="Y29" s="8">
        <v>4937339</v>
      </c>
      <c r="Z29" s="2">
        <v>0</v>
      </c>
      <c r="AA29" s="6">
        <v>59248068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1201856097</v>
      </c>
      <c r="F30" s="8">
        <v>1201856097</v>
      </c>
      <c r="G30" s="8">
        <v>143484067</v>
      </c>
      <c r="H30" s="8">
        <v>0</v>
      </c>
      <c r="I30" s="8">
        <v>0</v>
      </c>
      <c r="J30" s="8">
        <v>143484067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143484067</v>
      </c>
      <c r="X30" s="8">
        <v>339345004</v>
      </c>
      <c r="Y30" s="8">
        <v>-195860937</v>
      </c>
      <c r="Z30" s="2">
        <v>-57.72</v>
      </c>
      <c r="AA30" s="6">
        <v>1201856097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4434261</v>
      </c>
      <c r="H31" s="8">
        <v>0</v>
      </c>
      <c r="I31" s="8">
        <v>0</v>
      </c>
      <c r="J31" s="8">
        <v>4434261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4434261</v>
      </c>
      <c r="X31" s="8">
        <v>0</v>
      </c>
      <c r="Y31" s="8">
        <v>4434261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19909389</v>
      </c>
      <c r="F32" s="8">
        <v>19909389</v>
      </c>
      <c r="G32" s="8">
        <v>255697</v>
      </c>
      <c r="H32" s="8">
        <v>0</v>
      </c>
      <c r="I32" s="8">
        <v>0</v>
      </c>
      <c r="J32" s="8">
        <v>255697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255697</v>
      </c>
      <c r="X32" s="8">
        <v>4185185</v>
      </c>
      <c r="Y32" s="8">
        <v>-3929488</v>
      </c>
      <c r="Z32" s="2">
        <v>-93.89</v>
      </c>
      <c r="AA32" s="6">
        <v>19909389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204012958</v>
      </c>
      <c r="F33" s="8">
        <v>204012958</v>
      </c>
      <c r="G33" s="8">
        <v>611791</v>
      </c>
      <c r="H33" s="8">
        <v>0</v>
      </c>
      <c r="I33" s="8">
        <v>0</v>
      </c>
      <c r="J33" s="8">
        <v>611791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611791</v>
      </c>
      <c r="X33" s="8">
        <v>20527254</v>
      </c>
      <c r="Y33" s="8">
        <v>-19915463</v>
      </c>
      <c r="Z33" s="2">
        <v>-97.02</v>
      </c>
      <c r="AA33" s="6">
        <v>204012958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1059335429</v>
      </c>
      <c r="F34" s="8">
        <v>1059335429</v>
      </c>
      <c r="G34" s="8">
        <v>48107125</v>
      </c>
      <c r="H34" s="8">
        <v>0</v>
      </c>
      <c r="I34" s="8">
        <v>0</v>
      </c>
      <c r="J34" s="8">
        <v>48107125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48107125</v>
      </c>
      <c r="X34" s="8">
        <v>174488537</v>
      </c>
      <c r="Y34" s="8">
        <v>-126381412</v>
      </c>
      <c r="Z34" s="2">
        <v>-72.43</v>
      </c>
      <c r="AA34" s="6">
        <v>1059335429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4746905464</v>
      </c>
      <c r="F36" s="39">
        <f t="shared" si="1"/>
        <v>4746905464</v>
      </c>
      <c r="G36" s="39">
        <f t="shared" si="1"/>
        <v>369898906</v>
      </c>
      <c r="H36" s="39">
        <f t="shared" si="1"/>
        <v>0</v>
      </c>
      <c r="I36" s="39">
        <f t="shared" si="1"/>
        <v>0</v>
      </c>
      <c r="J36" s="39">
        <f t="shared" si="1"/>
        <v>369898906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369898906</v>
      </c>
      <c r="X36" s="39">
        <f t="shared" si="1"/>
        <v>802642679</v>
      </c>
      <c r="Y36" s="39">
        <f t="shared" si="1"/>
        <v>-432743773</v>
      </c>
      <c r="Z36" s="40">
        <f>+IF(X36&lt;&gt;0,+(Y36/X36)*100,0)</f>
        <v>-53.91487199997248</v>
      </c>
      <c r="AA36" s="37">
        <f>SUM(AA25:AA35)</f>
        <v>4746905464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11640165</v>
      </c>
      <c r="F38" s="52">
        <f t="shared" si="2"/>
        <v>11640165</v>
      </c>
      <c r="G38" s="52">
        <f t="shared" si="2"/>
        <v>185728549</v>
      </c>
      <c r="H38" s="52">
        <f t="shared" si="2"/>
        <v>0</v>
      </c>
      <c r="I38" s="52">
        <f t="shared" si="2"/>
        <v>0</v>
      </c>
      <c r="J38" s="52">
        <f t="shared" si="2"/>
        <v>185728549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185728549</v>
      </c>
      <c r="X38" s="52">
        <f>IF(F22=F36,0,X22-X36)</f>
        <v>889553783</v>
      </c>
      <c r="Y38" s="52">
        <f t="shared" si="2"/>
        <v>-703825234</v>
      </c>
      <c r="Z38" s="53">
        <f>+IF(X38&lt;&gt;0,+(Y38/X38)*100,0)</f>
        <v>-79.12115573567293</v>
      </c>
      <c r="AA38" s="50">
        <f>+AA22-AA36</f>
        <v>11640165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700781834</v>
      </c>
      <c r="F39" s="8">
        <v>700781834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13746</v>
      </c>
      <c r="Y39" s="8">
        <v>-13746</v>
      </c>
      <c r="Z39" s="2">
        <v>-100</v>
      </c>
      <c r="AA39" s="6">
        <v>700781834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712421999</v>
      </c>
      <c r="F42" s="61">
        <f t="shared" si="3"/>
        <v>712421999</v>
      </c>
      <c r="G42" s="61">
        <f t="shared" si="3"/>
        <v>185728549</v>
      </c>
      <c r="H42" s="61">
        <f t="shared" si="3"/>
        <v>0</v>
      </c>
      <c r="I42" s="61">
        <f t="shared" si="3"/>
        <v>0</v>
      </c>
      <c r="J42" s="61">
        <f t="shared" si="3"/>
        <v>185728549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185728549</v>
      </c>
      <c r="X42" s="61">
        <f t="shared" si="3"/>
        <v>889567529</v>
      </c>
      <c r="Y42" s="61">
        <f t="shared" si="3"/>
        <v>-703838980</v>
      </c>
      <c r="Z42" s="62">
        <f>+IF(X42&lt;&gt;0,+(Y42/X42)*100,0)</f>
        <v>-79.12147836502247</v>
      </c>
      <c r="AA42" s="59">
        <f>SUM(AA38:AA41)</f>
        <v>712421999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712421999</v>
      </c>
      <c r="F44" s="69">
        <f t="shared" si="4"/>
        <v>712421999</v>
      </c>
      <c r="G44" s="69">
        <f t="shared" si="4"/>
        <v>185728549</v>
      </c>
      <c r="H44" s="69">
        <f t="shared" si="4"/>
        <v>0</v>
      </c>
      <c r="I44" s="69">
        <f t="shared" si="4"/>
        <v>0</v>
      </c>
      <c r="J44" s="69">
        <f t="shared" si="4"/>
        <v>185728549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185728549</v>
      </c>
      <c r="X44" s="69">
        <f t="shared" si="4"/>
        <v>889567529</v>
      </c>
      <c r="Y44" s="69">
        <f t="shared" si="4"/>
        <v>-703838980</v>
      </c>
      <c r="Z44" s="70">
        <f>+IF(X44&lt;&gt;0,+(Y44/X44)*100,0)</f>
        <v>-79.12147836502247</v>
      </c>
      <c r="AA44" s="67">
        <f>+AA42-AA43</f>
        <v>712421999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712421999</v>
      </c>
      <c r="F46" s="61">
        <f t="shared" si="5"/>
        <v>712421999</v>
      </c>
      <c r="G46" s="61">
        <f t="shared" si="5"/>
        <v>185728549</v>
      </c>
      <c r="H46" s="61">
        <f t="shared" si="5"/>
        <v>0</v>
      </c>
      <c r="I46" s="61">
        <f t="shared" si="5"/>
        <v>0</v>
      </c>
      <c r="J46" s="61">
        <f t="shared" si="5"/>
        <v>185728549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185728549</v>
      </c>
      <c r="X46" s="61">
        <f t="shared" si="5"/>
        <v>889567529</v>
      </c>
      <c r="Y46" s="61">
        <f t="shared" si="5"/>
        <v>-703838980</v>
      </c>
      <c r="Z46" s="62">
        <f>+IF(X46&lt;&gt;0,+(Y46/X46)*100,0)</f>
        <v>-79.12147836502247</v>
      </c>
      <c r="AA46" s="59">
        <f>SUM(AA44:AA45)</f>
        <v>712421999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712421999</v>
      </c>
      <c r="F48" s="77">
        <f t="shared" si="6"/>
        <v>712421999</v>
      </c>
      <c r="G48" s="77">
        <f t="shared" si="6"/>
        <v>185728549</v>
      </c>
      <c r="H48" s="78">
        <f t="shared" si="6"/>
        <v>0</v>
      </c>
      <c r="I48" s="78">
        <f t="shared" si="6"/>
        <v>0</v>
      </c>
      <c r="J48" s="78">
        <f t="shared" si="6"/>
        <v>185728549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185728549</v>
      </c>
      <c r="X48" s="78">
        <f t="shared" si="6"/>
        <v>889567529</v>
      </c>
      <c r="Y48" s="78">
        <f t="shared" si="6"/>
        <v>-703838980</v>
      </c>
      <c r="Z48" s="79">
        <f>+IF(X48&lt;&gt;0,+(Y48/X48)*100,0)</f>
        <v>-79.12147836502247</v>
      </c>
      <c r="AA48" s="80">
        <f>SUM(AA46:AA47)</f>
        <v>712421999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1205525500</v>
      </c>
      <c r="D5" s="6">
        <v>0</v>
      </c>
      <c r="E5" s="7">
        <v>1373532540</v>
      </c>
      <c r="F5" s="8">
        <v>1373532540</v>
      </c>
      <c r="G5" s="8">
        <v>118065623</v>
      </c>
      <c r="H5" s="8">
        <v>113588861</v>
      </c>
      <c r="I5" s="8">
        <v>111848824</v>
      </c>
      <c r="J5" s="8">
        <v>343503308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343503308</v>
      </c>
      <c r="X5" s="8">
        <v>345846300</v>
      </c>
      <c r="Y5" s="8">
        <v>-2342992</v>
      </c>
      <c r="Z5" s="2">
        <v>-0.68</v>
      </c>
      <c r="AA5" s="6">
        <v>1373532540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2872308231</v>
      </c>
      <c r="D7" s="6">
        <v>0</v>
      </c>
      <c r="E7" s="7">
        <v>3182151220</v>
      </c>
      <c r="F7" s="8">
        <v>3182151220</v>
      </c>
      <c r="G7" s="8">
        <v>311162204</v>
      </c>
      <c r="H7" s="8">
        <v>135186767</v>
      </c>
      <c r="I7" s="8">
        <v>308630224</v>
      </c>
      <c r="J7" s="8">
        <v>754979195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754979195</v>
      </c>
      <c r="X7" s="8">
        <v>763203570</v>
      </c>
      <c r="Y7" s="8">
        <v>-8224375</v>
      </c>
      <c r="Z7" s="2">
        <v>-1.08</v>
      </c>
      <c r="AA7" s="6">
        <v>3182151220</v>
      </c>
    </row>
    <row r="8" spans="1:27" ht="13.5">
      <c r="A8" s="29" t="s">
        <v>35</v>
      </c>
      <c r="B8" s="28"/>
      <c r="C8" s="6">
        <v>506094564</v>
      </c>
      <c r="D8" s="6">
        <v>0</v>
      </c>
      <c r="E8" s="7">
        <v>558220370</v>
      </c>
      <c r="F8" s="8">
        <v>558220370</v>
      </c>
      <c r="G8" s="8">
        <v>35339312</v>
      </c>
      <c r="H8" s="8">
        <v>50480997</v>
      </c>
      <c r="I8" s="8">
        <v>27487247</v>
      </c>
      <c r="J8" s="8">
        <v>113307556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113307556</v>
      </c>
      <c r="X8" s="8">
        <v>113689400</v>
      </c>
      <c r="Y8" s="8">
        <v>-381844</v>
      </c>
      <c r="Z8" s="2">
        <v>-0.34</v>
      </c>
      <c r="AA8" s="6">
        <v>558220370</v>
      </c>
    </row>
    <row r="9" spans="1:27" ht="13.5">
      <c r="A9" s="29" t="s">
        <v>36</v>
      </c>
      <c r="B9" s="28"/>
      <c r="C9" s="6">
        <v>308365172</v>
      </c>
      <c r="D9" s="6">
        <v>0</v>
      </c>
      <c r="E9" s="7">
        <v>384587160</v>
      </c>
      <c r="F9" s="8">
        <v>384587160</v>
      </c>
      <c r="G9" s="8">
        <v>24024532</v>
      </c>
      <c r="H9" s="8">
        <v>29068725</v>
      </c>
      <c r="I9" s="8">
        <v>29371184</v>
      </c>
      <c r="J9" s="8">
        <v>82464441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82464441</v>
      </c>
      <c r="X9" s="8">
        <v>91639310</v>
      </c>
      <c r="Y9" s="8">
        <v>-9174869</v>
      </c>
      <c r="Z9" s="2">
        <v>-10.01</v>
      </c>
      <c r="AA9" s="6">
        <v>384587160</v>
      </c>
    </row>
    <row r="10" spans="1:27" ht="13.5">
      <c r="A10" s="29" t="s">
        <v>37</v>
      </c>
      <c r="B10" s="28"/>
      <c r="C10" s="6">
        <v>124745195</v>
      </c>
      <c r="D10" s="6">
        <v>0</v>
      </c>
      <c r="E10" s="7">
        <v>200068270</v>
      </c>
      <c r="F10" s="30">
        <v>200068270</v>
      </c>
      <c r="G10" s="30">
        <v>16773947</v>
      </c>
      <c r="H10" s="30">
        <v>17139868</v>
      </c>
      <c r="I10" s="30">
        <v>17094548</v>
      </c>
      <c r="J10" s="30">
        <v>51008363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51008363</v>
      </c>
      <c r="X10" s="30">
        <v>50889510</v>
      </c>
      <c r="Y10" s="30">
        <v>118853</v>
      </c>
      <c r="Z10" s="31">
        <v>0.23</v>
      </c>
      <c r="AA10" s="32">
        <v>200068270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17906720</v>
      </c>
      <c r="D12" s="6">
        <v>0</v>
      </c>
      <c r="E12" s="7">
        <v>22327400</v>
      </c>
      <c r="F12" s="8">
        <v>22327400</v>
      </c>
      <c r="G12" s="8">
        <v>1721927</v>
      </c>
      <c r="H12" s="8">
        <v>1499237</v>
      </c>
      <c r="I12" s="8">
        <v>1789171</v>
      </c>
      <c r="J12" s="8">
        <v>5010335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5010335</v>
      </c>
      <c r="X12" s="8">
        <v>5581740</v>
      </c>
      <c r="Y12" s="8">
        <v>-571405</v>
      </c>
      <c r="Z12" s="2">
        <v>-10.24</v>
      </c>
      <c r="AA12" s="6">
        <v>22327400</v>
      </c>
    </row>
    <row r="13" spans="1:27" ht="13.5">
      <c r="A13" s="27" t="s">
        <v>40</v>
      </c>
      <c r="B13" s="33"/>
      <c r="C13" s="6">
        <v>83182987</v>
      </c>
      <c r="D13" s="6">
        <v>0</v>
      </c>
      <c r="E13" s="7">
        <v>65792430</v>
      </c>
      <c r="F13" s="8">
        <v>65792430</v>
      </c>
      <c r="G13" s="8">
        <v>12561446</v>
      </c>
      <c r="H13" s="8">
        <v>-6925340</v>
      </c>
      <c r="I13" s="8">
        <v>7417980</v>
      </c>
      <c r="J13" s="8">
        <v>13054086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13054086</v>
      </c>
      <c r="X13" s="8">
        <v>16648000</v>
      </c>
      <c r="Y13" s="8">
        <v>-3593914</v>
      </c>
      <c r="Z13" s="2">
        <v>-21.59</v>
      </c>
      <c r="AA13" s="6">
        <v>65792430</v>
      </c>
    </row>
    <row r="14" spans="1:27" ht="13.5">
      <c r="A14" s="27" t="s">
        <v>41</v>
      </c>
      <c r="B14" s="33"/>
      <c r="C14" s="6">
        <v>217462732</v>
      </c>
      <c r="D14" s="6">
        <v>0</v>
      </c>
      <c r="E14" s="7">
        <v>182999070</v>
      </c>
      <c r="F14" s="8">
        <v>182999070</v>
      </c>
      <c r="G14" s="8">
        <v>17790020</v>
      </c>
      <c r="H14" s="8">
        <v>11265474</v>
      </c>
      <c r="I14" s="8">
        <v>12437451</v>
      </c>
      <c r="J14" s="8">
        <v>41492945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41492945</v>
      </c>
      <c r="X14" s="8">
        <v>43979900</v>
      </c>
      <c r="Y14" s="8">
        <v>-2486955</v>
      </c>
      <c r="Z14" s="2">
        <v>-5.65</v>
      </c>
      <c r="AA14" s="6">
        <v>182999070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12808381</v>
      </c>
      <c r="D16" s="6">
        <v>0</v>
      </c>
      <c r="E16" s="7">
        <v>36836270</v>
      </c>
      <c r="F16" s="8">
        <v>36836270</v>
      </c>
      <c r="G16" s="8">
        <v>1882866</v>
      </c>
      <c r="H16" s="8">
        <v>-611381</v>
      </c>
      <c r="I16" s="8">
        <v>2065204</v>
      </c>
      <c r="J16" s="8">
        <v>3336689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3336689</v>
      </c>
      <c r="X16" s="8">
        <v>8800000</v>
      </c>
      <c r="Y16" s="8">
        <v>-5463311</v>
      </c>
      <c r="Z16" s="2">
        <v>-62.08</v>
      </c>
      <c r="AA16" s="6">
        <v>36836270</v>
      </c>
    </row>
    <row r="17" spans="1:27" ht="13.5">
      <c r="A17" s="27" t="s">
        <v>44</v>
      </c>
      <c r="B17" s="33"/>
      <c r="C17" s="6">
        <v>9328146</v>
      </c>
      <c r="D17" s="6">
        <v>0</v>
      </c>
      <c r="E17" s="7">
        <v>11364580</v>
      </c>
      <c r="F17" s="8">
        <v>11364580</v>
      </c>
      <c r="G17" s="8">
        <v>819026</v>
      </c>
      <c r="H17" s="8">
        <v>728098</v>
      </c>
      <c r="I17" s="8">
        <v>798222</v>
      </c>
      <c r="J17" s="8">
        <v>2345346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2345346</v>
      </c>
      <c r="X17" s="8">
        <v>2159310</v>
      </c>
      <c r="Y17" s="8">
        <v>186036</v>
      </c>
      <c r="Z17" s="2">
        <v>8.62</v>
      </c>
      <c r="AA17" s="6">
        <v>11364580</v>
      </c>
    </row>
    <row r="18" spans="1:27" ht="13.5">
      <c r="A18" s="29" t="s">
        <v>45</v>
      </c>
      <c r="B18" s="28"/>
      <c r="C18" s="6">
        <v>2094655</v>
      </c>
      <c r="D18" s="6">
        <v>0</v>
      </c>
      <c r="E18" s="7">
        <v>1574540</v>
      </c>
      <c r="F18" s="8">
        <v>1574540</v>
      </c>
      <c r="G18" s="8">
        <v>183562</v>
      </c>
      <c r="H18" s="8">
        <v>183051</v>
      </c>
      <c r="I18" s="8">
        <v>184492</v>
      </c>
      <c r="J18" s="8">
        <v>551105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551105</v>
      </c>
      <c r="X18" s="8">
        <v>393750</v>
      </c>
      <c r="Y18" s="8">
        <v>157355</v>
      </c>
      <c r="Z18" s="2">
        <v>39.96</v>
      </c>
      <c r="AA18" s="6">
        <v>1574540</v>
      </c>
    </row>
    <row r="19" spans="1:27" ht="13.5">
      <c r="A19" s="27" t="s">
        <v>46</v>
      </c>
      <c r="B19" s="33"/>
      <c r="C19" s="6">
        <v>1295150595</v>
      </c>
      <c r="D19" s="6">
        <v>0</v>
      </c>
      <c r="E19" s="7">
        <v>1340738649</v>
      </c>
      <c r="F19" s="8">
        <v>1340738649</v>
      </c>
      <c r="G19" s="8">
        <v>331598360</v>
      </c>
      <c r="H19" s="8">
        <v>-141971681</v>
      </c>
      <c r="I19" s="8">
        <v>31340258</v>
      </c>
      <c r="J19" s="8">
        <v>220966937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220966937</v>
      </c>
      <c r="X19" s="8">
        <v>388985010</v>
      </c>
      <c r="Y19" s="8">
        <v>-168018073</v>
      </c>
      <c r="Z19" s="2">
        <v>-43.19</v>
      </c>
      <c r="AA19" s="6">
        <v>1340738649</v>
      </c>
    </row>
    <row r="20" spans="1:27" ht="13.5">
      <c r="A20" s="27" t="s">
        <v>47</v>
      </c>
      <c r="B20" s="33"/>
      <c r="C20" s="6">
        <v>818515162</v>
      </c>
      <c r="D20" s="6">
        <v>0</v>
      </c>
      <c r="E20" s="7">
        <v>759395240</v>
      </c>
      <c r="F20" s="30">
        <v>759395240</v>
      </c>
      <c r="G20" s="30">
        <v>19283850</v>
      </c>
      <c r="H20" s="30">
        <v>161907395</v>
      </c>
      <c r="I20" s="30">
        <v>14906757</v>
      </c>
      <c r="J20" s="30">
        <v>196098002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196098002</v>
      </c>
      <c r="X20" s="30">
        <v>184446750</v>
      </c>
      <c r="Y20" s="30">
        <v>11651252</v>
      </c>
      <c r="Z20" s="31">
        <v>6.32</v>
      </c>
      <c r="AA20" s="32">
        <v>759395240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4879</v>
      </c>
      <c r="J21" s="8">
        <v>4879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4879</v>
      </c>
      <c r="X21" s="8">
        <v>0</v>
      </c>
      <c r="Y21" s="8">
        <v>4879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7473488040</v>
      </c>
      <c r="D22" s="37">
        <f>SUM(D5:D21)</f>
        <v>0</v>
      </c>
      <c r="E22" s="38">
        <f t="shared" si="0"/>
        <v>8119587739</v>
      </c>
      <c r="F22" s="39">
        <f t="shared" si="0"/>
        <v>8119587739</v>
      </c>
      <c r="G22" s="39">
        <f t="shared" si="0"/>
        <v>891206675</v>
      </c>
      <c r="H22" s="39">
        <f t="shared" si="0"/>
        <v>371540071</v>
      </c>
      <c r="I22" s="39">
        <f t="shared" si="0"/>
        <v>565376441</v>
      </c>
      <c r="J22" s="39">
        <f t="shared" si="0"/>
        <v>1828123187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1828123187</v>
      </c>
      <c r="X22" s="39">
        <f t="shared" si="0"/>
        <v>2016262550</v>
      </c>
      <c r="Y22" s="39">
        <f t="shared" si="0"/>
        <v>-188139363</v>
      </c>
      <c r="Z22" s="40">
        <f>+IF(X22&lt;&gt;0,+(Y22/X22)*100,0)</f>
        <v>-9.331094454935942</v>
      </c>
      <c r="AA22" s="37">
        <f>SUM(AA5:AA21)</f>
        <v>8119587739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1760745164</v>
      </c>
      <c r="D25" s="6">
        <v>0</v>
      </c>
      <c r="E25" s="7">
        <v>2196693034</v>
      </c>
      <c r="F25" s="8">
        <v>2196693034</v>
      </c>
      <c r="G25" s="8">
        <v>156401218</v>
      </c>
      <c r="H25" s="8">
        <v>150798259</v>
      </c>
      <c r="I25" s="8">
        <v>161395380</v>
      </c>
      <c r="J25" s="8">
        <v>468594857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468594857</v>
      </c>
      <c r="X25" s="8">
        <v>513994630</v>
      </c>
      <c r="Y25" s="8">
        <v>-45399773</v>
      </c>
      <c r="Z25" s="2">
        <v>-8.83</v>
      </c>
      <c r="AA25" s="6">
        <v>2196693034</v>
      </c>
    </row>
    <row r="26" spans="1:27" ht="13.5">
      <c r="A26" s="29" t="s">
        <v>52</v>
      </c>
      <c r="B26" s="28"/>
      <c r="C26" s="6">
        <v>55572269</v>
      </c>
      <c r="D26" s="6">
        <v>0</v>
      </c>
      <c r="E26" s="7">
        <v>60975910</v>
      </c>
      <c r="F26" s="8">
        <v>60975910</v>
      </c>
      <c r="G26" s="8">
        <v>4638673</v>
      </c>
      <c r="H26" s="8">
        <v>4560499</v>
      </c>
      <c r="I26" s="8">
        <v>4482248</v>
      </c>
      <c r="J26" s="8">
        <v>13681420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13681420</v>
      </c>
      <c r="X26" s="8">
        <v>14197329</v>
      </c>
      <c r="Y26" s="8">
        <v>-515909</v>
      </c>
      <c r="Z26" s="2">
        <v>-3.63</v>
      </c>
      <c r="AA26" s="6">
        <v>60975910</v>
      </c>
    </row>
    <row r="27" spans="1:27" ht="13.5">
      <c r="A27" s="29" t="s">
        <v>53</v>
      </c>
      <c r="B27" s="28"/>
      <c r="C27" s="6">
        <v>186113276</v>
      </c>
      <c r="D27" s="6">
        <v>0</v>
      </c>
      <c r="E27" s="7">
        <v>341948970</v>
      </c>
      <c r="F27" s="8">
        <v>341948970</v>
      </c>
      <c r="G27" s="8">
        <v>28783457</v>
      </c>
      <c r="H27" s="8">
        <v>11369</v>
      </c>
      <c r="I27" s="8">
        <v>33574532</v>
      </c>
      <c r="J27" s="8">
        <v>62369358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62369358</v>
      </c>
      <c r="X27" s="8">
        <v>81916020</v>
      </c>
      <c r="Y27" s="8">
        <v>-19546662</v>
      </c>
      <c r="Z27" s="2">
        <v>-23.86</v>
      </c>
      <c r="AA27" s="6">
        <v>341948970</v>
      </c>
    </row>
    <row r="28" spans="1:27" ht="13.5">
      <c r="A28" s="29" t="s">
        <v>54</v>
      </c>
      <c r="B28" s="28"/>
      <c r="C28" s="6">
        <v>1385795064</v>
      </c>
      <c r="D28" s="6">
        <v>0</v>
      </c>
      <c r="E28" s="7">
        <v>862509280</v>
      </c>
      <c r="F28" s="8">
        <v>862509280</v>
      </c>
      <c r="G28" s="8">
        <v>71876756</v>
      </c>
      <c r="H28" s="8">
        <v>71876813</v>
      </c>
      <c r="I28" s="8">
        <v>71876547</v>
      </c>
      <c r="J28" s="8">
        <v>215630116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215630116</v>
      </c>
      <c r="X28" s="8">
        <v>215628750</v>
      </c>
      <c r="Y28" s="8">
        <v>1366</v>
      </c>
      <c r="Z28" s="2">
        <v>0</v>
      </c>
      <c r="AA28" s="6">
        <v>862509280</v>
      </c>
    </row>
    <row r="29" spans="1:27" ht="13.5">
      <c r="A29" s="29" t="s">
        <v>55</v>
      </c>
      <c r="B29" s="28"/>
      <c r="C29" s="6">
        <v>190854707</v>
      </c>
      <c r="D29" s="6">
        <v>0</v>
      </c>
      <c r="E29" s="7">
        <v>179730800</v>
      </c>
      <c r="F29" s="8">
        <v>179730800</v>
      </c>
      <c r="G29" s="8">
        <v>37201346</v>
      </c>
      <c r="H29" s="8">
        <v>95438</v>
      </c>
      <c r="I29" s="8">
        <v>-22096726</v>
      </c>
      <c r="J29" s="8">
        <v>15200058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15200058</v>
      </c>
      <c r="X29" s="8">
        <v>62315109</v>
      </c>
      <c r="Y29" s="8">
        <v>-47115051</v>
      </c>
      <c r="Z29" s="2">
        <v>-75.61</v>
      </c>
      <c r="AA29" s="6">
        <v>179730800</v>
      </c>
    </row>
    <row r="30" spans="1:27" ht="13.5">
      <c r="A30" s="29" t="s">
        <v>56</v>
      </c>
      <c r="B30" s="28"/>
      <c r="C30" s="6">
        <v>2237636959</v>
      </c>
      <c r="D30" s="6">
        <v>0</v>
      </c>
      <c r="E30" s="7">
        <v>2386982500</v>
      </c>
      <c r="F30" s="8">
        <v>2386982500</v>
      </c>
      <c r="G30" s="8">
        <v>257305498</v>
      </c>
      <c r="H30" s="8">
        <v>33151444</v>
      </c>
      <c r="I30" s="8">
        <v>282714942</v>
      </c>
      <c r="J30" s="8">
        <v>573171884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573171884</v>
      </c>
      <c r="X30" s="8">
        <v>746649000</v>
      </c>
      <c r="Y30" s="8">
        <v>-173477116</v>
      </c>
      <c r="Z30" s="2">
        <v>-23.23</v>
      </c>
      <c r="AA30" s="6">
        <v>2386982500</v>
      </c>
    </row>
    <row r="31" spans="1:27" ht="13.5">
      <c r="A31" s="29" t="s">
        <v>57</v>
      </c>
      <c r="B31" s="28"/>
      <c r="C31" s="6">
        <v>486583597</v>
      </c>
      <c r="D31" s="6">
        <v>0</v>
      </c>
      <c r="E31" s="7">
        <v>607473610</v>
      </c>
      <c r="F31" s="8">
        <v>607473610</v>
      </c>
      <c r="G31" s="8">
        <v>8980059</v>
      </c>
      <c r="H31" s="8">
        <v>24369578</v>
      </c>
      <c r="I31" s="8">
        <v>46868565</v>
      </c>
      <c r="J31" s="8">
        <v>80218202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80218202</v>
      </c>
      <c r="X31" s="8">
        <v>89182570</v>
      </c>
      <c r="Y31" s="8">
        <v>-8964368</v>
      </c>
      <c r="Z31" s="2">
        <v>-10.05</v>
      </c>
      <c r="AA31" s="6">
        <v>607473610</v>
      </c>
    </row>
    <row r="32" spans="1:27" ht="13.5">
      <c r="A32" s="29" t="s">
        <v>58</v>
      </c>
      <c r="B32" s="28"/>
      <c r="C32" s="6">
        <v>285966572</v>
      </c>
      <c r="D32" s="6">
        <v>0</v>
      </c>
      <c r="E32" s="7">
        <v>374836670</v>
      </c>
      <c r="F32" s="8">
        <v>374836670</v>
      </c>
      <c r="G32" s="8">
        <v>19276803</v>
      </c>
      <c r="H32" s="8">
        <v>36273511</v>
      </c>
      <c r="I32" s="8">
        <v>13853195</v>
      </c>
      <c r="J32" s="8">
        <v>69403509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69403509</v>
      </c>
      <c r="X32" s="8">
        <v>100618850</v>
      </c>
      <c r="Y32" s="8">
        <v>-31215341</v>
      </c>
      <c r="Z32" s="2">
        <v>-31.02</v>
      </c>
      <c r="AA32" s="6">
        <v>374836670</v>
      </c>
    </row>
    <row r="33" spans="1:27" ht="13.5">
      <c r="A33" s="29" t="s">
        <v>59</v>
      </c>
      <c r="B33" s="28"/>
      <c r="C33" s="6">
        <v>19631410</v>
      </c>
      <c r="D33" s="6">
        <v>0</v>
      </c>
      <c r="E33" s="7">
        <v>375658690</v>
      </c>
      <c r="F33" s="8">
        <v>375658690</v>
      </c>
      <c r="G33" s="8">
        <v>28305438</v>
      </c>
      <c r="H33" s="8">
        <v>12824883</v>
      </c>
      <c r="I33" s="8">
        <v>23659927</v>
      </c>
      <c r="J33" s="8">
        <v>64790248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64790248</v>
      </c>
      <c r="X33" s="8">
        <v>77409200</v>
      </c>
      <c r="Y33" s="8">
        <v>-12618952</v>
      </c>
      <c r="Z33" s="2">
        <v>-16.3</v>
      </c>
      <c r="AA33" s="6">
        <v>375658690</v>
      </c>
    </row>
    <row r="34" spans="1:27" ht="13.5">
      <c r="A34" s="29" t="s">
        <v>60</v>
      </c>
      <c r="B34" s="28"/>
      <c r="C34" s="6">
        <v>771895777</v>
      </c>
      <c r="D34" s="6">
        <v>0</v>
      </c>
      <c r="E34" s="7">
        <v>919577665</v>
      </c>
      <c r="F34" s="8">
        <v>919577665</v>
      </c>
      <c r="G34" s="8">
        <v>62903855</v>
      </c>
      <c r="H34" s="8">
        <v>144953091</v>
      </c>
      <c r="I34" s="8">
        <v>93311001</v>
      </c>
      <c r="J34" s="8">
        <v>301167947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301167947</v>
      </c>
      <c r="X34" s="8">
        <v>193127910</v>
      </c>
      <c r="Y34" s="8">
        <v>108040037</v>
      </c>
      <c r="Z34" s="2">
        <v>55.94</v>
      </c>
      <c r="AA34" s="6">
        <v>919577665</v>
      </c>
    </row>
    <row r="35" spans="1:27" ht="13.5">
      <c r="A35" s="27" t="s">
        <v>61</v>
      </c>
      <c r="B35" s="33"/>
      <c r="C35" s="6">
        <v>1272093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7382066888</v>
      </c>
      <c r="D36" s="37">
        <f>SUM(D25:D35)</f>
        <v>0</v>
      </c>
      <c r="E36" s="38">
        <f t="shared" si="1"/>
        <v>8306387129</v>
      </c>
      <c r="F36" s="39">
        <f t="shared" si="1"/>
        <v>8306387129</v>
      </c>
      <c r="G36" s="39">
        <f t="shared" si="1"/>
        <v>675673103</v>
      </c>
      <c r="H36" s="39">
        <f t="shared" si="1"/>
        <v>478914885</v>
      </c>
      <c r="I36" s="39">
        <f t="shared" si="1"/>
        <v>709639611</v>
      </c>
      <c r="J36" s="39">
        <f t="shared" si="1"/>
        <v>1864227599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1864227599</v>
      </c>
      <c r="X36" s="39">
        <f t="shared" si="1"/>
        <v>2095039368</v>
      </c>
      <c r="Y36" s="39">
        <f t="shared" si="1"/>
        <v>-230811769</v>
      </c>
      <c r="Z36" s="40">
        <f>+IF(X36&lt;&gt;0,+(Y36/X36)*100,0)</f>
        <v>-11.017061183930936</v>
      </c>
      <c r="AA36" s="37">
        <f>SUM(AA25:AA35)</f>
        <v>8306387129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91421152</v>
      </c>
      <c r="D38" s="50">
        <f>+D22-D36</f>
        <v>0</v>
      </c>
      <c r="E38" s="51">
        <f t="shared" si="2"/>
        <v>-186799390</v>
      </c>
      <c r="F38" s="52">
        <f t="shared" si="2"/>
        <v>-186799390</v>
      </c>
      <c r="G38" s="52">
        <f t="shared" si="2"/>
        <v>215533572</v>
      </c>
      <c r="H38" s="52">
        <f t="shared" si="2"/>
        <v>-107374814</v>
      </c>
      <c r="I38" s="52">
        <f t="shared" si="2"/>
        <v>-144263170</v>
      </c>
      <c r="J38" s="52">
        <f t="shared" si="2"/>
        <v>-36104412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-36104412</v>
      </c>
      <c r="X38" s="52">
        <f>IF(F22=F36,0,X22-X36)</f>
        <v>-78776818</v>
      </c>
      <c r="Y38" s="52">
        <f t="shared" si="2"/>
        <v>42672406</v>
      </c>
      <c r="Z38" s="53">
        <f>+IF(X38&lt;&gt;0,+(Y38/X38)*100,0)</f>
        <v>-54.168735274379834</v>
      </c>
      <c r="AA38" s="50">
        <f>+AA22-AA36</f>
        <v>-186799390</v>
      </c>
    </row>
    <row r="39" spans="1:27" ht="13.5">
      <c r="A39" s="27" t="s">
        <v>64</v>
      </c>
      <c r="B39" s="33"/>
      <c r="C39" s="6">
        <v>1027013533</v>
      </c>
      <c r="D39" s="6">
        <v>0</v>
      </c>
      <c r="E39" s="7">
        <v>846775460</v>
      </c>
      <c r="F39" s="8">
        <v>846775460</v>
      </c>
      <c r="G39" s="8">
        <v>28553960</v>
      </c>
      <c r="H39" s="8">
        <v>33197580</v>
      </c>
      <c r="I39" s="8">
        <v>51193650</v>
      </c>
      <c r="J39" s="8">
        <v>112945190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112945190</v>
      </c>
      <c r="X39" s="8">
        <v>86424103</v>
      </c>
      <c r="Y39" s="8">
        <v>26521087</v>
      </c>
      <c r="Z39" s="2">
        <v>30.69</v>
      </c>
      <c r="AA39" s="6">
        <v>846775460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1118434685</v>
      </c>
      <c r="D42" s="59">
        <f>SUM(D38:D41)</f>
        <v>0</v>
      </c>
      <c r="E42" s="60">
        <f t="shared" si="3"/>
        <v>659976070</v>
      </c>
      <c r="F42" s="61">
        <f t="shared" si="3"/>
        <v>659976070</v>
      </c>
      <c r="G42" s="61">
        <f t="shared" si="3"/>
        <v>244087532</v>
      </c>
      <c r="H42" s="61">
        <f t="shared" si="3"/>
        <v>-74177234</v>
      </c>
      <c r="I42" s="61">
        <f t="shared" si="3"/>
        <v>-93069520</v>
      </c>
      <c r="J42" s="61">
        <f t="shared" si="3"/>
        <v>76840778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76840778</v>
      </c>
      <c r="X42" s="61">
        <f t="shared" si="3"/>
        <v>7647285</v>
      </c>
      <c r="Y42" s="61">
        <f t="shared" si="3"/>
        <v>69193493</v>
      </c>
      <c r="Z42" s="62">
        <f>+IF(X42&lt;&gt;0,+(Y42/X42)*100,0)</f>
        <v>904.8112238526484</v>
      </c>
      <c r="AA42" s="59">
        <f>SUM(AA38:AA41)</f>
        <v>659976070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1118434685</v>
      </c>
      <c r="D44" s="67">
        <f>+D42-D43</f>
        <v>0</v>
      </c>
      <c r="E44" s="68">
        <f t="shared" si="4"/>
        <v>659976070</v>
      </c>
      <c r="F44" s="69">
        <f t="shared" si="4"/>
        <v>659976070</v>
      </c>
      <c r="G44" s="69">
        <f t="shared" si="4"/>
        <v>244087532</v>
      </c>
      <c r="H44" s="69">
        <f t="shared" si="4"/>
        <v>-74177234</v>
      </c>
      <c r="I44" s="69">
        <f t="shared" si="4"/>
        <v>-93069520</v>
      </c>
      <c r="J44" s="69">
        <f t="shared" si="4"/>
        <v>76840778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76840778</v>
      </c>
      <c r="X44" s="69">
        <f t="shared" si="4"/>
        <v>7647285</v>
      </c>
      <c r="Y44" s="69">
        <f t="shared" si="4"/>
        <v>69193493</v>
      </c>
      <c r="Z44" s="70">
        <f>+IF(X44&lt;&gt;0,+(Y44/X44)*100,0)</f>
        <v>904.8112238526484</v>
      </c>
      <c r="AA44" s="67">
        <f>+AA42-AA43</f>
        <v>659976070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1118434685</v>
      </c>
      <c r="D46" s="59">
        <f>SUM(D44:D45)</f>
        <v>0</v>
      </c>
      <c r="E46" s="60">
        <f t="shared" si="5"/>
        <v>659976070</v>
      </c>
      <c r="F46" s="61">
        <f t="shared" si="5"/>
        <v>659976070</v>
      </c>
      <c r="G46" s="61">
        <f t="shared" si="5"/>
        <v>244087532</v>
      </c>
      <c r="H46" s="61">
        <f t="shared" si="5"/>
        <v>-74177234</v>
      </c>
      <c r="I46" s="61">
        <f t="shared" si="5"/>
        <v>-93069520</v>
      </c>
      <c r="J46" s="61">
        <f t="shared" si="5"/>
        <v>76840778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76840778</v>
      </c>
      <c r="X46" s="61">
        <f t="shared" si="5"/>
        <v>7647285</v>
      </c>
      <c r="Y46" s="61">
        <f t="shared" si="5"/>
        <v>69193493</v>
      </c>
      <c r="Z46" s="62">
        <f>+IF(X46&lt;&gt;0,+(Y46/X46)*100,0)</f>
        <v>904.8112238526484</v>
      </c>
      <c r="AA46" s="59">
        <f>SUM(AA44:AA45)</f>
        <v>659976070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1118434685</v>
      </c>
      <c r="D48" s="75">
        <f>SUM(D46:D47)</f>
        <v>0</v>
      </c>
      <c r="E48" s="76">
        <f t="shared" si="6"/>
        <v>659976070</v>
      </c>
      <c r="F48" s="77">
        <f t="shared" si="6"/>
        <v>659976070</v>
      </c>
      <c r="G48" s="77">
        <f t="shared" si="6"/>
        <v>244087532</v>
      </c>
      <c r="H48" s="78">
        <f t="shared" si="6"/>
        <v>-74177234</v>
      </c>
      <c r="I48" s="78">
        <f t="shared" si="6"/>
        <v>-93069520</v>
      </c>
      <c r="J48" s="78">
        <f t="shared" si="6"/>
        <v>76840778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76840778</v>
      </c>
      <c r="X48" s="78">
        <f t="shared" si="6"/>
        <v>7647285</v>
      </c>
      <c r="Y48" s="78">
        <f t="shared" si="6"/>
        <v>69193493</v>
      </c>
      <c r="Z48" s="79">
        <f>+IF(X48&lt;&gt;0,+(Y48/X48)*100,0)</f>
        <v>904.8112238526484</v>
      </c>
      <c r="AA48" s="80">
        <f>SUM(AA46:AA47)</f>
        <v>659976070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969482446</v>
      </c>
      <c r="D5" s="6">
        <v>0</v>
      </c>
      <c r="E5" s="7">
        <v>1084200413</v>
      </c>
      <c r="F5" s="8">
        <v>1084200413</v>
      </c>
      <c r="G5" s="8">
        <v>74138537</v>
      </c>
      <c r="H5" s="8">
        <v>82427719</v>
      </c>
      <c r="I5" s="8">
        <v>62132126</v>
      </c>
      <c r="J5" s="8">
        <v>218698382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218698382</v>
      </c>
      <c r="X5" s="8">
        <v>271050102</v>
      </c>
      <c r="Y5" s="8">
        <v>-52351720</v>
      </c>
      <c r="Z5" s="2">
        <v>-19.31</v>
      </c>
      <c r="AA5" s="6">
        <v>1084200413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1711473153</v>
      </c>
      <c r="D7" s="6">
        <v>0</v>
      </c>
      <c r="E7" s="7">
        <v>2396601846</v>
      </c>
      <c r="F7" s="8">
        <v>2396601846</v>
      </c>
      <c r="G7" s="8">
        <v>210482574</v>
      </c>
      <c r="H7" s="8">
        <v>221339487</v>
      </c>
      <c r="I7" s="8">
        <v>202064032</v>
      </c>
      <c r="J7" s="8">
        <v>633886093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633886093</v>
      </c>
      <c r="X7" s="8">
        <v>599150463</v>
      </c>
      <c r="Y7" s="8">
        <v>34735630</v>
      </c>
      <c r="Z7" s="2">
        <v>5.8</v>
      </c>
      <c r="AA7" s="6">
        <v>2396601846</v>
      </c>
    </row>
    <row r="8" spans="1:27" ht="13.5">
      <c r="A8" s="29" t="s">
        <v>35</v>
      </c>
      <c r="B8" s="28"/>
      <c r="C8" s="6">
        <v>612264312</v>
      </c>
      <c r="D8" s="6">
        <v>0</v>
      </c>
      <c r="E8" s="7">
        <v>677957521</v>
      </c>
      <c r="F8" s="8">
        <v>677957521</v>
      </c>
      <c r="G8" s="8">
        <v>45097629</v>
      </c>
      <c r="H8" s="8">
        <v>53419281</v>
      </c>
      <c r="I8" s="8">
        <v>51285735</v>
      </c>
      <c r="J8" s="8">
        <v>149802645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149802645</v>
      </c>
      <c r="X8" s="8">
        <v>169489380</v>
      </c>
      <c r="Y8" s="8">
        <v>-19686735</v>
      </c>
      <c r="Z8" s="2">
        <v>-11.62</v>
      </c>
      <c r="AA8" s="6">
        <v>677957521</v>
      </c>
    </row>
    <row r="9" spans="1:27" ht="13.5">
      <c r="A9" s="29" t="s">
        <v>36</v>
      </c>
      <c r="B9" s="28"/>
      <c r="C9" s="6">
        <v>201495760</v>
      </c>
      <c r="D9" s="6">
        <v>0</v>
      </c>
      <c r="E9" s="7">
        <v>240416285</v>
      </c>
      <c r="F9" s="8">
        <v>240416285</v>
      </c>
      <c r="G9" s="8">
        <v>17795564</v>
      </c>
      <c r="H9" s="8">
        <v>17936723</v>
      </c>
      <c r="I9" s="8">
        <v>16957528</v>
      </c>
      <c r="J9" s="8">
        <v>52689815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52689815</v>
      </c>
      <c r="X9" s="8">
        <v>60104070</v>
      </c>
      <c r="Y9" s="8">
        <v>-7414255</v>
      </c>
      <c r="Z9" s="2">
        <v>-12.34</v>
      </c>
      <c r="AA9" s="6">
        <v>240416285</v>
      </c>
    </row>
    <row r="10" spans="1:27" ht="13.5">
      <c r="A10" s="29" t="s">
        <v>37</v>
      </c>
      <c r="B10" s="28"/>
      <c r="C10" s="6">
        <v>121731410</v>
      </c>
      <c r="D10" s="6">
        <v>0</v>
      </c>
      <c r="E10" s="7">
        <v>154967413</v>
      </c>
      <c r="F10" s="30">
        <v>154967413</v>
      </c>
      <c r="G10" s="30">
        <v>6580666</v>
      </c>
      <c r="H10" s="30">
        <v>6517713</v>
      </c>
      <c r="I10" s="30">
        <v>6506312</v>
      </c>
      <c r="J10" s="30">
        <v>19604691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19604691</v>
      </c>
      <c r="X10" s="30">
        <v>38741853</v>
      </c>
      <c r="Y10" s="30">
        <v>-19137162</v>
      </c>
      <c r="Z10" s="31">
        <v>-49.4</v>
      </c>
      <c r="AA10" s="32">
        <v>154967413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20415881</v>
      </c>
      <c r="D12" s="6">
        <v>0</v>
      </c>
      <c r="E12" s="7">
        <v>27727210</v>
      </c>
      <c r="F12" s="8">
        <v>27727210</v>
      </c>
      <c r="G12" s="8">
        <v>1296196</v>
      </c>
      <c r="H12" s="8">
        <v>1367453</v>
      </c>
      <c r="I12" s="8">
        <v>2564687</v>
      </c>
      <c r="J12" s="8">
        <v>5228336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5228336</v>
      </c>
      <c r="X12" s="8">
        <v>6931803</v>
      </c>
      <c r="Y12" s="8">
        <v>-1703467</v>
      </c>
      <c r="Z12" s="2">
        <v>-24.57</v>
      </c>
      <c r="AA12" s="6">
        <v>27727210</v>
      </c>
    </row>
    <row r="13" spans="1:27" ht="13.5">
      <c r="A13" s="27" t="s">
        <v>40</v>
      </c>
      <c r="B13" s="33"/>
      <c r="C13" s="6">
        <v>47918054</v>
      </c>
      <c r="D13" s="6">
        <v>0</v>
      </c>
      <c r="E13" s="7">
        <v>196589127</v>
      </c>
      <c r="F13" s="8">
        <v>196589127</v>
      </c>
      <c r="G13" s="8">
        <v>14954672</v>
      </c>
      <c r="H13" s="8">
        <v>16094711</v>
      </c>
      <c r="I13" s="8">
        <v>15500670</v>
      </c>
      <c r="J13" s="8">
        <v>46550053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46550053</v>
      </c>
      <c r="X13" s="8">
        <v>49147281</v>
      </c>
      <c r="Y13" s="8">
        <v>-2597228</v>
      </c>
      <c r="Z13" s="2">
        <v>-5.28</v>
      </c>
      <c r="AA13" s="6">
        <v>196589127</v>
      </c>
    </row>
    <row r="14" spans="1:27" ht="13.5">
      <c r="A14" s="27" t="s">
        <v>41</v>
      </c>
      <c r="B14" s="33"/>
      <c r="C14" s="6">
        <v>151275892</v>
      </c>
      <c r="D14" s="6">
        <v>0</v>
      </c>
      <c r="E14" s="7">
        <v>153007870</v>
      </c>
      <c r="F14" s="8">
        <v>153007870</v>
      </c>
      <c r="G14" s="8">
        <v>14949821</v>
      </c>
      <c r="H14" s="8">
        <v>15648476</v>
      </c>
      <c r="I14" s="8">
        <v>-3806000</v>
      </c>
      <c r="J14" s="8">
        <v>26792297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26792297</v>
      </c>
      <c r="X14" s="8">
        <v>38251968</v>
      </c>
      <c r="Y14" s="8">
        <v>-11459671</v>
      </c>
      <c r="Z14" s="2">
        <v>-29.96</v>
      </c>
      <c r="AA14" s="6">
        <v>153007870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77361862</v>
      </c>
      <c r="D16" s="6">
        <v>0</v>
      </c>
      <c r="E16" s="7">
        <v>12664578</v>
      </c>
      <c r="F16" s="8">
        <v>12664578</v>
      </c>
      <c r="G16" s="8">
        <v>894452</v>
      </c>
      <c r="H16" s="8">
        <v>482509</v>
      </c>
      <c r="I16" s="8">
        <v>723516</v>
      </c>
      <c r="J16" s="8">
        <v>2100477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2100477</v>
      </c>
      <c r="X16" s="8">
        <v>3166146</v>
      </c>
      <c r="Y16" s="8">
        <v>-1065669</v>
      </c>
      <c r="Z16" s="2">
        <v>-33.66</v>
      </c>
      <c r="AA16" s="6">
        <v>12664578</v>
      </c>
    </row>
    <row r="17" spans="1:27" ht="13.5">
      <c r="A17" s="27" t="s">
        <v>44</v>
      </c>
      <c r="B17" s="33"/>
      <c r="C17" s="6">
        <v>433436</v>
      </c>
      <c r="D17" s="6">
        <v>0</v>
      </c>
      <c r="E17" s="7">
        <v>927623</v>
      </c>
      <c r="F17" s="8">
        <v>927623</v>
      </c>
      <c r="G17" s="8">
        <v>16933</v>
      </c>
      <c r="H17" s="8">
        <v>19188</v>
      </c>
      <c r="I17" s="8">
        <v>25127</v>
      </c>
      <c r="J17" s="8">
        <v>61248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61248</v>
      </c>
      <c r="X17" s="8">
        <v>231906</v>
      </c>
      <c r="Y17" s="8">
        <v>-170658</v>
      </c>
      <c r="Z17" s="2">
        <v>-73.59</v>
      </c>
      <c r="AA17" s="6">
        <v>927623</v>
      </c>
    </row>
    <row r="18" spans="1:27" ht="13.5">
      <c r="A18" s="29" t="s">
        <v>45</v>
      </c>
      <c r="B18" s="28"/>
      <c r="C18" s="6">
        <v>4725488</v>
      </c>
      <c r="D18" s="6">
        <v>0</v>
      </c>
      <c r="E18" s="7">
        <v>3722104</v>
      </c>
      <c r="F18" s="8">
        <v>3722104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930525</v>
      </c>
      <c r="Y18" s="8">
        <v>-930525</v>
      </c>
      <c r="Z18" s="2">
        <v>-100</v>
      </c>
      <c r="AA18" s="6">
        <v>3722104</v>
      </c>
    </row>
    <row r="19" spans="1:27" ht="13.5">
      <c r="A19" s="27" t="s">
        <v>46</v>
      </c>
      <c r="B19" s="33"/>
      <c r="C19" s="6">
        <v>950472103</v>
      </c>
      <c r="D19" s="6">
        <v>0</v>
      </c>
      <c r="E19" s="7">
        <v>617571000</v>
      </c>
      <c r="F19" s="8">
        <v>617571000</v>
      </c>
      <c r="G19" s="8">
        <v>240417000</v>
      </c>
      <c r="H19" s="8">
        <v>500000</v>
      </c>
      <c r="I19" s="8">
        <v>0</v>
      </c>
      <c r="J19" s="8">
        <v>240917000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240917000</v>
      </c>
      <c r="X19" s="8">
        <v>154392750</v>
      </c>
      <c r="Y19" s="8">
        <v>86524250</v>
      </c>
      <c r="Z19" s="2">
        <v>56.04</v>
      </c>
      <c r="AA19" s="6">
        <v>617571000</v>
      </c>
    </row>
    <row r="20" spans="1:27" ht="13.5">
      <c r="A20" s="27" t="s">
        <v>47</v>
      </c>
      <c r="B20" s="33"/>
      <c r="C20" s="6">
        <v>87549868</v>
      </c>
      <c r="D20" s="6">
        <v>0</v>
      </c>
      <c r="E20" s="7">
        <v>745251098</v>
      </c>
      <c r="F20" s="30">
        <v>745251098</v>
      </c>
      <c r="G20" s="30">
        <v>34265330</v>
      </c>
      <c r="H20" s="30">
        <v>115275156</v>
      </c>
      <c r="I20" s="30">
        <v>36612906</v>
      </c>
      <c r="J20" s="30">
        <v>186153392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186153392</v>
      </c>
      <c r="X20" s="30">
        <v>181496022</v>
      </c>
      <c r="Y20" s="30">
        <v>4657370</v>
      </c>
      <c r="Z20" s="31">
        <v>2.57</v>
      </c>
      <c r="AA20" s="32">
        <v>745251098</v>
      </c>
    </row>
    <row r="21" spans="1:27" ht="13.5">
      <c r="A21" s="27" t="s">
        <v>48</v>
      </c>
      <c r="B21" s="33"/>
      <c r="C21" s="6">
        <v>1421276</v>
      </c>
      <c r="D21" s="6">
        <v>0</v>
      </c>
      <c r="E21" s="7">
        <v>990000</v>
      </c>
      <c r="F21" s="8">
        <v>990000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247500</v>
      </c>
      <c r="Y21" s="8">
        <v>-247500</v>
      </c>
      <c r="Z21" s="2">
        <v>-100</v>
      </c>
      <c r="AA21" s="6">
        <v>990000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4958020941</v>
      </c>
      <c r="D22" s="37">
        <f>SUM(D5:D21)</f>
        <v>0</v>
      </c>
      <c r="E22" s="38">
        <f t="shared" si="0"/>
        <v>6312594088</v>
      </c>
      <c r="F22" s="39">
        <f t="shared" si="0"/>
        <v>6312594088</v>
      </c>
      <c r="G22" s="39">
        <f t="shared" si="0"/>
        <v>660889374</v>
      </c>
      <c r="H22" s="39">
        <f t="shared" si="0"/>
        <v>531028416</v>
      </c>
      <c r="I22" s="39">
        <f t="shared" si="0"/>
        <v>390566639</v>
      </c>
      <c r="J22" s="39">
        <f t="shared" si="0"/>
        <v>1582484429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1582484429</v>
      </c>
      <c r="X22" s="39">
        <f t="shared" si="0"/>
        <v>1573331769</v>
      </c>
      <c r="Y22" s="39">
        <f t="shared" si="0"/>
        <v>9152660</v>
      </c>
      <c r="Z22" s="40">
        <f>+IF(X22&lt;&gt;0,+(Y22/X22)*100,0)</f>
        <v>0.5817374428164871</v>
      </c>
      <c r="AA22" s="37">
        <f>SUM(AA5:AA21)</f>
        <v>6312594088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1105567203</v>
      </c>
      <c r="D25" s="6">
        <v>0</v>
      </c>
      <c r="E25" s="7">
        <v>1356536965</v>
      </c>
      <c r="F25" s="8">
        <v>1356536965</v>
      </c>
      <c r="G25" s="8">
        <v>100058755</v>
      </c>
      <c r="H25" s="8">
        <v>98267787</v>
      </c>
      <c r="I25" s="8">
        <v>100121830</v>
      </c>
      <c r="J25" s="8">
        <v>298448372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298448372</v>
      </c>
      <c r="X25" s="8">
        <v>339134238</v>
      </c>
      <c r="Y25" s="8">
        <v>-40685866</v>
      </c>
      <c r="Z25" s="2">
        <v>-12</v>
      </c>
      <c r="AA25" s="6">
        <v>1356536965</v>
      </c>
    </row>
    <row r="26" spans="1:27" ht="13.5">
      <c r="A26" s="29" t="s">
        <v>52</v>
      </c>
      <c r="B26" s="28"/>
      <c r="C26" s="6">
        <v>47106731</v>
      </c>
      <c r="D26" s="6">
        <v>0</v>
      </c>
      <c r="E26" s="7">
        <v>51692467</v>
      </c>
      <c r="F26" s="8">
        <v>51692467</v>
      </c>
      <c r="G26" s="8">
        <v>3999711</v>
      </c>
      <c r="H26" s="8">
        <v>4006269</v>
      </c>
      <c r="I26" s="8">
        <v>4019334</v>
      </c>
      <c r="J26" s="8">
        <v>12025314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12025314</v>
      </c>
      <c r="X26" s="8">
        <v>12923118</v>
      </c>
      <c r="Y26" s="8">
        <v>-897804</v>
      </c>
      <c r="Z26" s="2">
        <v>-6.95</v>
      </c>
      <c r="AA26" s="6">
        <v>51692467</v>
      </c>
    </row>
    <row r="27" spans="1:27" ht="13.5">
      <c r="A27" s="29" t="s">
        <v>53</v>
      </c>
      <c r="B27" s="28"/>
      <c r="C27" s="6">
        <v>589441863</v>
      </c>
      <c r="D27" s="6">
        <v>0</v>
      </c>
      <c r="E27" s="7">
        <v>214628485</v>
      </c>
      <c r="F27" s="8">
        <v>214628485</v>
      </c>
      <c r="G27" s="8">
        <v>17885709</v>
      </c>
      <c r="H27" s="8">
        <v>17885709</v>
      </c>
      <c r="I27" s="8">
        <v>17885709</v>
      </c>
      <c r="J27" s="8">
        <v>53657127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53657127</v>
      </c>
      <c r="X27" s="8">
        <v>53657121</v>
      </c>
      <c r="Y27" s="8">
        <v>6</v>
      </c>
      <c r="Z27" s="2">
        <v>0</v>
      </c>
      <c r="AA27" s="6">
        <v>214628485</v>
      </c>
    </row>
    <row r="28" spans="1:27" ht="13.5">
      <c r="A28" s="29" t="s">
        <v>54</v>
      </c>
      <c r="B28" s="28"/>
      <c r="C28" s="6">
        <v>410971147</v>
      </c>
      <c r="D28" s="6">
        <v>0</v>
      </c>
      <c r="E28" s="7">
        <v>492852581</v>
      </c>
      <c r="F28" s="8">
        <v>492852581</v>
      </c>
      <c r="G28" s="8">
        <v>12334009</v>
      </c>
      <c r="H28" s="8">
        <v>12334009</v>
      </c>
      <c r="I28" s="8">
        <v>12334009</v>
      </c>
      <c r="J28" s="8">
        <v>37002027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37002027</v>
      </c>
      <c r="X28" s="8">
        <v>123213144</v>
      </c>
      <c r="Y28" s="8">
        <v>-86211117</v>
      </c>
      <c r="Z28" s="2">
        <v>-69.97</v>
      </c>
      <c r="AA28" s="6">
        <v>492852581</v>
      </c>
    </row>
    <row r="29" spans="1:27" ht="13.5">
      <c r="A29" s="29" t="s">
        <v>55</v>
      </c>
      <c r="B29" s="28"/>
      <c r="C29" s="6">
        <v>70144989</v>
      </c>
      <c r="D29" s="6">
        <v>0</v>
      </c>
      <c r="E29" s="7">
        <v>244132153</v>
      </c>
      <c r="F29" s="8">
        <v>244132153</v>
      </c>
      <c r="G29" s="8">
        <v>13443624</v>
      </c>
      <c r="H29" s="8">
        <v>13313647</v>
      </c>
      <c r="I29" s="8">
        <v>16597665</v>
      </c>
      <c r="J29" s="8">
        <v>43354936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43354936</v>
      </c>
      <c r="X29" s="8">
        <v>61033038</v>
      </c>
      <c r="Y29" s="8">
        <v>-17678102</v>
      </c>
      <c r="Z29" s="2">
        <v>-28.96</v>
      </c>
      <c r="AA29" s="6">
        <v>244132153</v>
      </c>
    </row>
    <row r="30" spans="1:27" ht="13.5">
      <c r="A30" s="29" t="s">
        <v>56</v>
      </c>
      <c r="B30" s="28"/>
      <c r="C30" s="6">
        <v>1487044186</v>
      </c>
      <c r="D30" s="6">
        <v>0</v>
      </c>
      <c r="E30" s="7">
        <v>1744580031</v>
      </c>
      <c r="F30" s="8">
        <v>1744580031</v>
      </c>
      <c r="G30" s="8">
        <v>-38496710</v>
      </c>
      <c r="H30" s="8">
        <v>402945383</v>
      </c>
      <c r="I30" s="8">
        <v>126883895</v>
      </c>
      <c r="J30" s="8">
        <v>491332568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491332568</v>
      </c>
      <c r="X30" s="8">
        <v>436145013</v>
      </c>
      <c r="Y30" s="8">
        <v>55187555</v>
      </c>
      <c r="Z30" s="2">
        <v>12.65</v>
      </c>
      <c r="AA30" s="6">
        <v>1744580031</v>
      </c>
    </row>
    <row r="31" spans="1:27" ht="13.5">
      <c r="A31" s="29" t="s">
        <v>57</v>
      </c>
      <c r="B31" s="28"/>
      <c r="C31" s="6">
        <v>264983307</v>
      </c>
      <c r="D31" s="6">
        <v>0</v>
      </c>
      <c r="E31" s="7">
        <v>419268369</v>
      </c>
      <c r="F31" s="8">
        <v>419268369</v>
      </c>
      <c r="G31" s="8">
        <v>3093707</v>
      </c>
      <c r="H31" s="8">
        <v>9514248</v>
      </c>
      <c r="I31" s="8">
        <v>20532934</v>
      </c>
      <c r="J31" s="8">
        <v>33140889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33140889</v>
      </c>
      <c r="X31" s="8">
        <v>104817093</v>
      </c>
      <c r="Y31" s="8">
        <v>-71676204</v>
      </c>
      <c r="Z31" s="2">
        <v>-68.38</v>
      </c>
      <c r="AA31" s="6">
        <v>419268369</v>
      </c>
    </row>
    <row r="32" spans="1:27" ht="13.5">
      <c r="A32" s="29" t="s">
        <v>58</v>
      </c>
      <c r="B32" s="28"/>
      <c r="C32" s="6">
        <v>206791516</v>
      </c>
      <c r="D32" s="6">
        <v>0</v>
      </c>
      <c r="E32" s="7">
        <v>334380410</v>
      </c>
      <c r="F32" s="8">
        <v>334380410</v>
      </c>
      <c r="G32" s="8">
        <v>4783131</v>
      </c>
      <c r="H32" s="8">
        <v>20734687</v>
      </c>
      <c r="I32" s="8">
        <v>20372674</v>
      </c>
      <c r="J32" s="8">
        <v>45890492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45890492</v>
      </c>
      <c r="X32" s="8">
        <v>87532602</v>
      </c>
      <c r="Y32" s="8">
        <v>-41642110</v>
      </c>
      <c r="Z32" s="2">
        <v>-47.57</v>
      </c>
      <c r="AA32" s="6">
        <v>334380410</v>
      </c>
    </row>
    <row r="33" spans="1:27" ht="13.5">
      <c r="A33" s="29" t="s">
        <v>59</v>
      </c>
      <c r="B33" s="28"/>
      <c r="C33" s="6">
        <v>4272651</v>
      </c>
      <c r="D33" s="6">
        <v>0</v>
      </c>
      <c r="E33" s="7">
        <v>161255266</v>
      </c>
      <c r="F33" s="8">
        <v>161255266</v>
      </c>
      <c r="G33" s="8">
        <v>2086907</v>
      </c>
      <c r="H33" s="8">
        <v>2749831</v>
      </c>
      <c r="I33" s="8">
        <v>1538289</v>
      </c>
      <c r="J33" s="8">
        <v>6375027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6375027</v>
      </c>
      <c r="X33" s="8">
        <v>40313817</v>
      </c>
      <c r="Y33" s="8">
        <v>-33938790</v>
      </c>
      <c r="Z33" s="2">
        <v>-84.19</v>
      </c>
      <c r="AA33" s="6">
        <v>161255266</v>
      </c>
    </row>
    <row r="34" spans="1:27" ht="13.5">
      <c r="A34" s="29" t="s">
        <v>60</v>
      </c>
      <c r="B34" s="28"/>
      <c r="C34" s="6">
        <v>602192763</v>
      </c>
      <c r="D34" s="6">
        <v>0</v>
      </c>
      <c r="E34" s="7">
        <v>904720457</v>
      </c>
      <c r="F34" s="8">
        <v>904720457</v>
      </c>
      <c r="G34" s="8">
        <v>38315650</v>
      </c>
      <c r="H34" s="8">
        <v>55681912</v>
      </c>
      <c r="I34" s="8">
        <v>55672079</v>
      </c>
      <c r="J34" s="8">
        <v>149669641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149669641</v>
      </c>
      <c r="X34" s="8">
        <v>222242610</v>
      </c>
      <c r="Y34" s="8">
        <v>-72572969</v>
      </c>
      <c r="Z34" s="2">
        <v>-32.65</v>
      </c>
      <c r="AA34" s="6">
        <v>904720457</v>
      </c>
    </row>
    <row r="35" spans="1:27" ht="13.5">
      <c r="A35" s="27" t="s">
        <v>61</v>
      </c>
      <c r="B35" s="33"/>
      <c r="C35" s="6">
        <v>64594936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4853111292</v>
      </c>
      <c r="D36" s="37">
        <f>SUM(D25:D35)</f>
        <v>0</v>
      </c>
      <c r="E36" s="38">
        <f t="shared" si="1"/>
        <v>5924047184</v>
      </c>
      <c r="F36" s="39">
        <f t="shared" si="1"/>
        <v>5924047184</v>
      </c>
      <c r="G36" s="39">
        <f t="shared" si="1"/>
        <v>157504493</v>
      </c>
      <c r="H36" s="39">
        <f t="shared" si="1"/>
        <v>637433482</v>
      </c>
      <c r="I36" s="39">
        <f t="shared" si="1"/>
        <v>375958418</v>
      </c>
      <c r="J36" s="39">
        <f t="shared" si="1"/>
        <v>1170896393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1170896393</v>
      </c>
      <c r="X36" s="39">
        <f t="shared" si="1"/>
        <v>1481011794</v>
      </c>
      <c r="Y36" s="39">
        <f t="shared" si="1"/>
        <v>-310115401</v>
      </c>
      <c r="Z36" s="40">
        <f>+IF(X36&lt;&gt;0,+(Y36/X36)*100,0)</f>
        <v>-20.939428183918974</v>
      </c>
      <c r="AA36" s="37">
        <f>SUM(AA25:AA35)</f>
        <v>5924047184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104909649</v>
      </c>
      <c r="D38" s="50">
        <f>+D22-D36</f>
        <v>0</v>
      </c>
      <c r="E38" s="51">
        <f t="shared" si="2"/>
        <v>388546904</v>
      </c>
      <c r="F38" s="52">
        <f t="shared" si="2"/>
        <v>388546904</v>
      </c>
      <c r="G38" s="52">
        <f t="shared" si="2"/>
        <v>503384881</v>
      </c>
      <c r="H38" s="52">
        <f t="shared" si="2"/>
        <v>-106405066</v>
      </c>
      <c r="I38" s="52">
        <f t="shared" si="2"/>
        <v>14608221</v>
      </c>
      <c r="J38" s="52">
        <f t="shared" si="2"/>
        <v>411588036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411588036</v>
      </c>
      <c r="X38" s="52">
        <f>IF(F22=F36,0,X22-X36)</f>
        <v>92319975</v>
      </c>
      <c r="Y38" s="52">
        <f t="shared" si="2"/>
        <v>319268061</v>
      </c>
      <c r="Z38" s="53">
        <f>+IF(X38&lt;&gt;0,+(Y38/X38)*100,0)</f>
        <v>345.82771604953314</v>
      </c>
      <c r="AA38" s="50">
        <f>+AA22-AA36</f>
        <v>388546904</v>
      </c>
    </row>
    <row r="39" spans="1:27" ht="13.5">
      <c r="A39" s="27" t="s">
        <v>64</v>
      </c>
      <c r="B39" s="33"/>
      <c r="C39" s="6">
        <v>772310671</v>
      </c>
      <c r="D39" s="6">
        <v>0</v>
      </c>
      <c r="E39" s="7">
        <v>756633000</v>
      </c>
      <c r="F39" s="8">
        <v>756633000</v>
      </c>
      <c r="G39" s="8">
        <v>0</v>
      </c>
      <c r="H39" s="8">
        <v>0</v>
      </c>
      <c r="I39" s="8">
        <v>2500000</v>
      </c>
      <c r="J39" s="8">
        <v>2500000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2500000</v>
      </c>
      <c r="X39" s="8">
        <v>189158250</v>
      </c>
      <c r="Y39" s="8">
        <v>-186658250</v>
      </c>
      <c r="Z39" s="2">
        <v>-98.68</v>
      </c>
      <c r="AA39" s="6">
        <v>756633000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4816755</v>
      </c>
      <c r="Y40" s="30">
        <v>-4816755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877220320</v>
      </c>
      <c r="D42" s="59">
        <f>SUM(D38:D41)</f>
        <v>0</v>
      </c>
      <c r="E42" s="60">
        <f t="shared" si="3"/>
        <v>1145179904</v>
      </c>
      <c r="F42" s="61">
        <f t="shared" si="3"/>
        <v>1145179904</v>
      </c>
      <c r="G42" s="61">
        <f t="shared" si="3"/>
        <v>503384881</v>
      </c>
      <c r="H42" s="61">
        <f t="shared" si="3"/>
        <v>-106405066</v>
      </c>
      <c r="I42" s="61">
        <f t="shared" si="3"/>
        <v>17108221</v>
      </c>
      <c r="J42" s="61">
        <f t="shared" si="3"/>
        <v>414088036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414088036</v>
      </c>
      <c r="X42" s="61">
        <f t="shared" si="3"/>
        <v>286294980</v>
      </c>
      <c r="Y42" s="61">
        <f t="shared" si="3"/>
        <v>127793056</v>
      </c>
      <c r="Z42" s="62">
        <f>+IF(X42&lt;&gt;0,+(Y42/X42)*100,0)</f>
        <v>44.63684833034795</v>
      </c>
      <c r="AA42" s="59">
        <f>SUM(AA38:AA41)</f>
        <v>1145179904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877220320</v>
      </c>
      <c r="D44" s="67">
        <f>+D42-D43</f>
        <v>0</v>
      </c>
      <c r="E44" s="68">
        <f t="shared" si="4"/>
        <v>1145179904</v>
      </c>
      <c r="F44" s="69">
        <f t="shared" si="4"/>
        <v>1145179904</v>
      </c>
      <c r="G44" s="69">
        <f t="shared" si="4"/>
        <v>503384881</v>
      </c>
      <c r="H44" s="69">
        <f t="shared" si="4"/>
        <v>-106405066</v>
      </c>
      <c r="I44" s="69">
        <f t="shared" si="4"/>
        <v>17108221</v>
      </c>
      <c r="J44" s="69">
        <f t="shared" si="4"/>
        <v>414088036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414088036</v>
      </c>
      <c r="X44" s="69">
        <f t="shared" si="4"/>
        <v>286294980</v>
      </c>
      <c r="Y44" s="69">
        <f t="shared" si="4"/>
        <v>127793056</v>
      </c>
      <c r="Z44" s="70">
        <f>+IF(X44&lt;&gt;0,+(Y44/X44)*100,0)</f>
        <v>44.63684833034795</v>
      </c>
      <c r="AA44" s="67">
        <f>+AA42-AA43</f>
        <v>1145179904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877220320</v>
      </c>
      <c r="D46" s="59">
        <f>SUM(D44:D45)</f>
        <v>0</v>
      </c>
      <c r="E46" s="60">
        <f t="shared" si="5"/>
        <v>1145179904</v>
      </c>
      <c r="F46" s="61">
        <f t="shared" si="5"/>
        <v>1145179904</v>
      </c>
      <c r="G46" s="61">
        <f t="shared" si="5"/>
        <v>503384881</v>
      </c>
      <c r="H46" s="61">
        <f t="shared" si="5"/>
        <v>-106405066</v>
      </c>
      <c r="I46" s="61">
        <f t="shared" si="5"/>
        <v>17108221</v>
      </c>
      <c r="J46" s="61">
        <f t="shared" si="5"/>
        <v>414088036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414088036</v>
      </c>
      <c r="X46" s="61">
        <f t="shared" si="5"/>
        <v>286294980</v>
      </c>
      <c r="Y46" s="61">
        <f t="shared" si="5"/>
        <v>127793056</v>
      </c>
      <c r="Z46" s="62">
        <f>+IF(X46&lt;&gt;0,+(Y46/X46)*100,0)</f>
        <v>44.63684833034795</v>
      </c>
      <c r="AA46" s="59">
        <f>SUM(AA44:AA45)</f>
        <v>1145179904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877220320</v>
      </c>
      <c r="D48" s="75">
        <f>SUM(D46:D47)</f>
        <v>0</v>
      </c>
      <c r="E48" s="76">
        <f t="shared" si="6"/>
        <v>1145179904</v>
      </c>
      <c r="F48" s="77">
        <f t="shared" si="6"/>
        <v>1145179904</v>
      </c>
      <c r="G48" s="77">
        <f t="shared" si="6"/>
        <v>503384881</v>
      </c>
      <c r="H48" s="78">
        <f t="shared" si="6"/>
        <v>-106405066</v>
      </c>
      <c r="I48" s="78">
        <f t="shared" si="6"/>
        <v>17108221</v>
      </c>
      <c r="J48" s="78">
        <f t="shared" si="6"/>
        <v>414088036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414088036</v>
      </c>
      <c r="X48" s="78">
        <f t="shared" si="6"/>
        <v>286294980</v>
      </c>
      <c r="Y48" s="78">
        <f t="shared" si="6"/>
        <v>127793056</v>
      </c>
      <c r="Z48" s="79">
        <f>+IF(X48&lt;&gt;0,+(Y48/X48)*100,0)</f>
        <v>44.63684833034795</v>
      </c>
      <c r="AA48" s="80">
        <f>SUM(AA46:AA47)</f>
        <v>1145179904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3427709390</v>
      </c>
      <c r="D5" s="6">
        <v>0</v>
      </c>
      <c r="E5" s="7">
        <v>4025720996</v>
      </c>
      <c r="F5" s="8">
        <v>4025720996</v>
      </c>
      <c r="G5" s="8">
        <v>332037827</v>
      </c>
      <c r="H5" s="8">
        <v>334634046</v>
      </c>
      <c r="I5" s="8">
        <v>337979124</v>
      </c>
      <c r="J5" s="8">
        <v>1004650997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1004650997</v>
      </c>
      <c r="X5" s="8">
        <v>979724300</v>
      </c>
      <c r="Y5" s="8">
        <v>24926697</v>
      </c>
      <c r="Z5" s="2">
        <v>2.54</v>
      </c>
      <c r="AA5" s="6">
        <v>4025720996</v>
      </c>
    </row>
    <row r="6" spans="1:27" ht="13.5">
      <c r="A6" s="27" t="s">
        <v>33</v>
      </c>
      <c r="B6" s="28"/>
      <c r="C6" s="6">
        <v>106611391</v>
      </c>
      <c r="D6" s="6">
        <v>0</v>
      </c>
      <c r="E6" s="7">
        <v>108988649</v>
      </c>
      <c r="F6" s="8">
        <v>108988649</v>
      </c>
      <c r="G6" s="8">
        <v>7042330</v>
      </c>
      <c r="H6" s="8">
        <v>7863062</v>
      </c>
      <c r="I6" s="8">
        <v>7194697</v>
      </c>
      <c r="J6" s="8">
        <v>22100089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22100089</v>
      </c>
      <c r="X6" s="8">
        <v>22887615</v>
      </c>
      <c r="Y6" s="8">
        <v>-787526</v>
      </c>
      <c r="Z6" s="2">
        <v>-3.44</v>
      </c>
      <c r="AA6" s="6">
        <v>108988649</v>
      </c>
    </row>
    <row r="7" spans="1:27" ht="13.5">
      <c r="A7" s="29" t="s">
        <v>34</v>
      </c>
      <c r="B7" s="28"/>
      <c r="C7" s="6">
        <v>10358668615</v>
      </c>
      <c r="D7" s="6">
        <v>0</v>
      </c>
      <c r="E7" s="7">
        <v>11717499438</v>
      </c>
      <c r="F7" s="8">
        <v>11717499438</v>
      </c>
      <c r="G7" s="8">
        <v>1086614127</v>
      </c>
      <c r="H7" s="8">
        <v>1192142802</v>
      </c>
      <c r="I7" s="8">
        <v>1213842186</v>
      </c>
      <c r="J7" s="8">
        <v>3492599115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3492599115</v>
      </c>
      <c r="X7" s="8">
        <v>3400980041</v>
      </c>
      <c r="Y7" s="8">
        <v>91619074</v>
      </c>
      <c r="Z7" s="2">
        <v>2.69</v>
      </c>
      <c r="AA7" s="6">
        <v>11717499438</v>
      </c>
    </row>
    <row r="8" spans="1:27" ht="13.5">
      <c r="A8" s="29" t="s">
        <v>35</v>
      </c>
      <c r="B8" s="28"/>
      <c r="C8" s="6">
        <v>2576372920</v>
      </c>
      <c r="D8" s="6">
        <v>0</v>
      </c>
      <c r="E8" s="7">
        <v>2867860972</v>
      </c>
      <c r="F8" s="8">
        <v>2867860972</v>
      </c>
      <c r="G8" s="8">
        <v>247095620</v>
      </c>
      <c r="H8" s="8">
        <v>212680982</v>
      </c>
      <c r="I8" s="8">
        <v>248005436</v>
      </c>
      <c r="J8" s="8">
        <v>707782038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707782038</v>
      </c>
      <c r="X8" s="8">
        <v>529964261</v>
      </c>
      <c r="Y8" s="8">
        <v>177817777</v>
      </c>
      <c r="Z8" s="2">
        <v>33.55</v>
      </c>
      <c r="AA8" s="6">
        <v>2867860972</v>
      </c>
    </row>
    <row r="9" spans="1:27" ht="13.5">
      <c r="A9" s="29" t="s">
        <v>36</v>
      </c>
      <c r="B9" s="28"/>
      <c r="C9" s="6">
        <v>895456299</v>
      </c>
      <c r="D9" s="6">
        <v>0</v>
      </c>
      <c r="E9" s="7">
        <v>995311140</v>
      </c>
      <c r="F9" s="8">
        <v>995311140</v>
      </c>
      <c r="G9" s="8">
        <v>78243261</v>
      </c>
      <c r="H9" s="8">
        <v>79302255</v>
      </c>
      <c r="I9" s="8">
        <v>87381097</v>
      </c>
      <c r="J9" s="8">
        <v>244926613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244926613</v>
      </c>
      <c r="X9" s="8">
        <v>202278447</v>
      </c>
      <c r="Y9" s="8">
        <v>42648166</v>
      </c>
      <c r="Z9" s="2">
        <v>21.08</v>
      </c>
      <c r="AA9" s="6">
        <v>995311140</v>
      </c>
    </row>
    <row r="10" spans="1:27" ht="13.5">
      <c r="A10" s="29" t="s">
        <v>37</v>
      </c>
      <c r="B10" s="28"/>
      <c r="C10" s="6">
        <v>962651746</v>
      </c>
      <c r="D10" s="6">
        <v>0</v>
      </c>
      <c r="E10" s="7">
        <v>1231349159</v>
      </c>
      <c r="F10" s="30">
        <v>1231349159</v>
      </c>
      <c r="G10" s="30">
        <v>85222748</v>
      </c>
      <c r="H10" s="30">
        <v>116704949</v>
      </c>
      <c r="I10" s="30">
        <v>101492635</v>
      </c>
      <c r="J10" s="30">
        <v>303420332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303420332</v>
      </c>
      <c r="X10" s="30">
        <v>286407291</v>
      </c>
      <c r="Y10" s="30">
        <v>17013041</v>
      </c>
      <c r="Z10" s="31">
        <v>5.94</v>
      </c>
      <c r="AA10" s="32">
        <v>1231349159</v>
      </c>
    </row>
    <row r="11" spans="1:27" ht="13.5">
      <c r="A11" s="29" t="s">
        <v>38</v>
      </c>
      <c r="B11" s="33"/>
      <c r="C11" s="6">
        <v>67888786</v>
      </c>
      <c r="D11" s="6">
        <v>0</v>
      </c>
      <c r="E11" s="7">
        <v>78332753</v>
      </c>
      <c r="F11" s="8">
        <v>78332753</v>
      </c>
      <c r="G11" s="8">
        <v>6817037</v>
      </c>
      <c r="H11" s="8">
        <v>5882070</v>
      </c>
      <c r="I11" s="8">
        <v>4708112</v>
      </c>
      <c r="J11" s="8">
        <v>17407219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17407219</v>
      </c>
      <c r="X11" s="8">
        <v>19246416</v>
      </c>
      <c r="Y11" s="8">
        <v>-1839197</v>
      </c>
      <c r="Z11" s="2">
        <v>-9.56</v>
      </c>
      <c r="AA11" s="6">
        <v>78332753</v>
      </c>
    </row>
    <row r="12" spans="1:27" ht="13.5">
      <c r="A12" s="29" t="s">
        <v>39</v>
      </c>
      <c r="B12" s="33"/>
      <c r="C12" s="6">
        <v>55704908</v>
      </c>
      <c r="D12" s="6">
        <v>0</v>
      </c>
      <c r="E12" s="7">
        <v>65945354</v>
      </c>
      <c r="F12" s="8">
        <v>65945354</v>
      </c>
      <c r="G12" s="8">
        <v>3811979</v>
      </c>
      <c r="H12" s="8">
        <v>5398988</v>
      </c>
      <c r="I12" s="8">
        <v>4731563</v>
      </c>
      <c r="J12" s="8">
        <v>13942530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13942530</v>
      </c>
      <c r="X12" s="8">
        <v>17087029</v>
      </c>
      <c r="Y12" s="8">
        <v>-3144499</v>
      </c>
      <c r="Z12" s="2">
        <v>-18.4</v>
      </c>
      <c r="AA12" s="6">
        <v>65945354</v>
      </c>
    </row>
    <row r="13" spans="1:27" ht="13.5">
      <c r="A13" s="27" t="s">
        <v>40</v>
      </c>
      <c r="B13" s="33"/>
      <c r="C13" s="6">
        <v>370295276</v>
      </c>
      <c r="D13" s="6">
        <v>0</v>
      </c>
      <c r="E13" s="7">
        <v>220042500</v>
      </c>
      <c r="F13" s="8">
        <v>220042500</v>
      </c>
      <c r="G13" s="8">
        <v>29466889</v>
      </c>
      <c r="H13" s="8">
        <v>32119306</v>
      </c>
      <c r="I13" s="8">
        <v>31808854</v>
      </c>
      <c r="J13" s="8">
        <v>93395049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93395049</v>
      </c>
      <c r="X13" s="8">
        <v>52105861</v>
      </c>
      <c r="Y13" s="8">
        <v>41289188</v>
      </c>
      <c r="Z13" s="2">
        <v>79.24</v>
      </c>
      <c r="AA13" s="6">
        <v>220042500</v>
      </c>
    </row>
    <row r="14" spans="1:27" ht="13.5">
      <c r="A14" s="27" t="s">
        <v>41</v>
      </c>
      <c r="B14" s="33"/>
      <c r="C14" s="6">
        <v>362065026</v>
      </c>
      <c r="D14" s="6">
        <v>0</v>
      </c>
      <c r="E14" s="7">
        <v>219921038</v>
      </c>
      <c r="F14" s="8">
        <v>219921038</v>
      </c>
      <c r="G14" s="8">
        <v>25190509</v>
      </c>
      <c r="H14" s="8">
        <v>25027247</v>
      </c>
      <c r="I14" s="8">
        <v>22893829</v>
      </c>
      <c r="J14" s="8">
        <v>73111585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73111585</v>
      </c>
      <c r="X14" s="8">
        <v>38547567</v>
      </c>
      <c r="Y14" s="8">
        <v>34564018</v>
      </c>
      <c r="Z14" s="2">
        <v>89.67</v>
      </c>
      <c r="AA14" s="6">
        <v>219921038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167705348</v>
      </c>
      <c r="D16" s="6">
        <v>0</v>
      </c>
      <c r="E16" s="7">
        <v>253115614</v>
      </c>
      <c r="F16" s="8">
        <v>253115614</v>
      </c>
      <c r="G16" s="8">
        <v>9499144</v>
      </c>
      <c r="H16" s="8">
        <v>7805016</v>
      </c>
      <c r="I16" s="8">
        <v>10966805</v>
      </c>
      <c r="J16" s="8">
        <v>28270965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28270965</v>
      </c>
      <c r="X16" s="8">
        <v>56116427</v>
      </c>
      <c r="Y16" s="8">
        <v>-27845462</v>
      </c>
      <c r="Z16" s="2">
        <v>-49.62</v>
      </c>
      <c r="AA16" s="6">
        <v>253115614</v>
      </c>
    </row>
    <row r="17" spans="1:27" ht="13.5">
      <c r="A17" s="27" t="s">
        <v>44</v>
      </c>
      <c r="B17" s="33"/>
      <c r="C17" s="6">
        <v>41011475</v>
      </c>
      <c r="D17" s="6">
        <v>0</v>
      </c>
      <c r="E17" s="7">
        <v>45416893</v>
      </c>
      <c r="F17" s="8">
        <v>45416893</v>
      </c>
      <c r="G17" s="8">
        <v>1899882</v>
      </c>
      <c r="H17" s="8">
        <v>4032518</v>
      </c>
      <c r="I17" s="8">
        <v>6247266</v>
      </c>
      <c r="J17" s="8">
        <v>12179666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12179666</v>
      </c>
      <c r="X17" s="8">
        <v>12200837</v>
      </c>
      <c r="Y17" s="8">
        <v>-21171</v>
      </c>
      <c r="Z17" s="2">
        <v>-0.17</v>
      </c>
      <c r="AA17" s="6">
        <v>45416893</v>
      </c>
    </row>
    <row r="18" spans="1:27" ht="13.5">
      <c r="A18" s="29" t="s">
        <v>45</v>
      </c>
      <c r="B18" s="28"/>
      <c r="C18" s="6">
        <v>235640654</v>
      </c>
      <c r="D18" s="6">
        <v>0</v>
      </c>
      <c r="E18" s="7">
        <v>258556762</v>
      </c>
      <c r="F18" s="8">
        <v>258556762</v>
      </c>
      <c r="G18" s="8">
        <v>22775930</v>
      </c>
      <c r="H18" s="8">
        <v>21003677</v>
      </c>
      <c r="I18" s="8">
        <v>21508011</v>
      </c>
      <c r="J18" s="8">
        <v>65287618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65287618</v>
      </c>
      <c r="X18" s="8">
        <v>65747163</v>
      </c>
      <c r="Y18" s="8">
        <v>-459545</v>
      </c>
      <c r="Z18" s="2">
        <v>-0.7</v>
      </c>
      <c r="AA18" s="6">
        <v>258556762</v>
      </c>
    </row>
    <row r="19" spans="1:27" ht="13.5">
      <c r="A19" s="27" t="s">
        <v>46</v>
      </c>
      <c r="B19" s="33"/>
      <c r="C19" s="6">
        <v>3824178301</v>
      </c>
      <c r="D19" s="6">
        <v>0</v>
      </c>
      <c r="E19" s="7">
        <v>2683115344</v>
      </c>
      <c r="F19" s="8">
        <v>2683115344</v>
      </c>
      <c r="G19" s="8">
        <v>809034709</v>
      </c>
      <c r="H19" s="8">
        <v>63628831</v>
      </c>
      <c r="I19" s="8">
        <v>12968257</v>
      </c>
      <c r="J19" s="8">
        <v>885631797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885631797</v>
      </c>
      <c r="X19" s="8">
        <v>784744210</v>
      </c>
      <c r="Y19" s="8">
        <v>100887587</v>
      </c>
      <c r="Z19" s="2">
        <v>12.86</v>
      </c>
      <c r="AA19" s="6">
        <v>2683115344</v>
      </c>
    </row>
    <row r="20" spans="1:27" ht="13.5">
      <c r="A20" s="27" t="s">
        <v>47</v>
      </c>
      <c r="B20" s="33"/>
      <c r="C20" s="6">
        <v>96646706</v>
      </c>
      <c r="D20" s="6">
        <v>0</v>
      </c>
      <c r="E20" s="7">
        <v>1534524150</v>
      </c>
      <c r="F20" s="30">
        <v>1534524150</v>
      </c>
      <c r="G20" s="30">
        <v>3348837</v>
      </c>
      <c r="H20" s="30">
        <v>499507125</v>
      </c>
      <c r="I20" s="30">
        <v>9856077</v>
      </c>
      <c r="J20" s="30">
        <v>512712039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512712039</v>
      </c>
      <c r="X20" s="30">
        <v>367598872</v>
      </c>
      <c r="Y20" s="30">
        <v>145113167</v>
      </c>
      <c r="Z20" s="31">
        <v>39.48</v>
      </c>
      <c r="AA20" s="32">
        <v>1534524150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5000000</v>
      </c>
      <c r="F21" s="8">
        <v>5000000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5000000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23548606841</v>
      </c>
      <c r="D22" s="37">
        <f>SUM(D5:D21)</f>
        <v>0</v>
      </c>
      <c r="E22" s="38">
        <f t="shared" si="0"/>
        <v>26310700762</v>
      </c>
      <c r="F22" s="39">
        <f t="shared" si="0"/>
        <v>26310700762</v>
      </c>
      <c r="G22" s="39">
        <f t="shared" si="0"/>
        <v>2748100829</v>
      </c>
      <c r="H22" s="39">
        <f t="shared" si="0"/>
        <v>2607732874</v>
      </c>
      <c r="I22" s="39">
        <f t="shared" si="0"/>
        <v>2121583949</v>
      </c>
      <c r="J22" s="39">
        <f t="shared" si="0"/>
        <v>7477417652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7477417652</v>
      </c>
      <c r="X22" s="39">
        <f t="shared" si="0"/>
        <v>6835636337</v>
      </c>
      <c r="Y22" s="39">
        <f t="shared" si="0"/>
        <v>641781315</v>
      </c>
      <c r="Z22" s="40">
        <f>+IF(X22&lt;&gt;0,+(Y22/X22)*100,0)</f>
        <v>9.388757437638391</v>
      </c>
      <c r="AA22" s="37">
        <f>SUM(AA5:AA21)</f>
        <v>26310700762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4766617617</v>
      </c>
      <c r="D25" s="6">
        <v>0</v>
      </c>
      <c r="E25" s="7">
        <v>5446787652</v>
      </c>
      <c r="F25" s="8">
        <v>5446787652</v>
      </c>
      <c r="G25" s="8">
        <v>420172038</v>
      </c>
      <c r="H25" s="8">
        <v>405121050</v>
      </c>
      <c r="I25" s="8">
        <v>414276596</v>
      </c>
      <c r="J25" s="8">
        <v>1239569684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1239569684</v>
      </c>
      <c r="X25" s="8">
        <v>1276483664</v>
      </c>
      <c r="Y25" s="8">
        <v>-36913980</v>
      </c>
      <c r="Z25" s="2">
        <v>-2.89</v>
      </c>
      <c r="AA25" s="6">
        <v>5446787652</v>
      </c>
    </row>
    <row r="26" spans="1:27" ht="13.5">
      <c r="A26" s="29" t="s">
        <v>52</v>
      </c>
      <c r="B26" s="28"/>
      <c r="C26" s="6">
        <v>94141267</v>
      </c>
      <c r="D26" s="6">
        <v>0</v>
      </c>
      <c r="E26" s="7">
        <v>101918572</v>
      </c>
      <c r="F26" s="8">
        <v>101918572</v>
      </c>
      <c r="G26" s="8">
        <v>7875275</v>
      </c>
      <c r="H26" s="8">
        <v>7865718</v>
      </c>
      <c r="I26" s="8">
        <v>7865718</v>
      </c>
      <c r="J26" s="8">
        <v>23606711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23606711</v>
      </c>
      <c r="X26" s="8">
        <v>22400555</v>
      </c>
      <c r="Y26" s="8">
        <v>1206156</v>
      </c>
      <c r="Z26" s="2">
        <v>5.38</v>
      </c>
      <c r="AA26" s="6">
        <v>101918572</v>
      </c>
    </row>
    <row r="27" spans="1:27" ht="13.5">
      <c r="A27" s="29" t="s">
        <v>53</v>
      </c>
      <c r="B27" s="28"/>
      <c r="C27" s="6">
        <v>1343750066</v>
      </c>
      <c r="D27" s="6">
        <v>0</v>
      </c>
      <c r="E27" s="7">
        <v>1230204146</v>
      </c>
      <c r="F27" s="8">
        <v>1230204146</v>
      </c>
      <c r="G27" s="8">
        <v>102517011</v>
      </c>
      <c r="H27" s="8">
        <v>102517011</v>
      </c>
      <c r="I27" s="8">
        <v>102517011</v>
      </c>
      <c r="J27" s="8">
        <v>307551033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307551033</v>
      </c>
      <c r="X27" s="8">
        <v>321482728</v>
      </c>
      <c r="Y27" s="8">
        <v>-13931695</v>
      </c>
      <c r="Z27" s="2">
        <v>-4.33</v>
      </c>
      <c r="AA27" s="6">
        <v>1230204146</v>
      </c>
    </row>
    <row r="28" spans="1:27" ht="13.5">
      <c r="A28" s="29" t="s">
        <v>54</v>
      </c>
      <c r="B28" s="28"/>
      <c r="C28" s="6">
        <v>1919699925</v>
      </c>
      <c r="D28" s="6">
        <v>0</v>
      </c>
      <c r="E28" s="7">
        <v>1431820255</v>
      </c>
      <c r="F28" s="8">
        <v>1431820255</v>
      </c>
      <c r="G28" s="8">
        <v>-29184804</v>
      </c>
      <c r="H28" s="8">
        <v>267821510</v>
      </c>
      <c r="I28" s="8">
        <v>119318353</v>
      </c>
      <c r="J28" s="8">
        <v>357955059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357955059</v>
      </c>
      <c r="X28" s="8">
        <v>343636860</v>
      </c>
      <c r="Y28" s="8">
        <v>14318199</v>
      </c>
      <c r="Z28" s="2">
        <v>4.17</v>
      </c>
      <c r="AA28" s="6">
        <v>1431820255</v>
      </c>
    </row>
    <row r="29" spans="1:27" ht="13.5">
      <c r="A29" s="29" t="s">
        <v>55</v>
      </c>
      <c r="B29" s="28"/>
      <c r="C29" s="6">
        <v>572960410</v>
      </c>
      <c r="D29" s="6">
        <v>0</v>
      </c>
      <c r="E29" s="7">
        <v>706964374</v>
      </c>
      <c r="F29" s="8">
        <v>706964374</v>
      </c>
      <c r="G29" s="8">
        <v>43032000</v>
      </c>
      <c r="H29" s="8">
        <v>20390635</v>
      </c>
      <c r="I29" s="8">
        <v>53099871</v>
      </c>
      <c r="J29" s="8">
        <v>116522506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116522506</v>
      </c>
      <c r="X29" s="8">
        <v>12613973</v>
      </c>
      <c r="Y29" s="8">
        <v>103908533</v>
      </c>
      <c r="Z29" s="2">
        <v>823.76</v>
      </c>
      <c r="AA29" s="6">
        <v>706964374</v>
      </c>
    </row>
    <row r="30" spans="1:27" ht="13.5">
      <c r="A30" s="29" t="s">
        <v>56</v>
      </c>
      <c r="B30" s="28"/>
      <c r="C30" s="6">
        <v>9485710668</v>
      </c>
      <c r="D30" s="6">
        <v>0</v>
      </c>
      <c r="E30" s="7">
        <v>10290877077</v>
      </c>
      <c r="F30" s="8">
        <v>10290877077</v>
      </c>
      <c r="G30" s="8">
        <v>1240615634</v>
      </c>
      <c r="H30" s="8">
        <v>1075175099</v>
      </c>
      <c r="I30" s="8">
        <v>775998011</v>
      </c>
      <c r="J30" s="8">
        <v>3091788744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3091788744</v>
      </c>
      <c r="X30" s="8">
        <v>3098805982</v>
      </c>
      <c r="Y30" s="8">
        <v>-7017238</v>
      </c>
      <c r="Z30" s="2">
        <v>-0.23</v>
      </c>
      <c r="AA30" s="6">
        <v>10290877077</v>
      </c>
    </row>
    <row r="31" spans="1:27" ht="13.5">
      <c r="A31" s="29" t="s">
        <v>57</v>
      </c>
      <c r="B31" s="28"/>
      <c r="C31" s="6">
        <v>2001801054</v>
      </c>
      <c r="D31" s="6">
        <v>0</v>
      </c>
      <c r="E31" s="7">
        <v>2355213526</v>
      </c>
      <c r="F31" s="8">
        <v>2355213526</v>
      </c>
      <c r="G31" s="8">
        <v>75309196</v>
      </c>
      <c r="H31" s="8">
        <v>111581231</v>
      </c>
      <c r="I31" s="8">
        <v>137554094</v>
      </c>
      <c r="J31" s="8">
        <v>324444521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324444521</v>
      </c>
      <c r="X31" s="8">
        <v>518146976</v>
      </c>
      <c r="Y31" s="8">
        <v>-193702455</v>
      </c>
      <c r="Z31" s="2">
        <v>-37.38</v>
      </c>
      <c r="AA31" s="6">
        <v>2355213526</v>
      </c>
    </row>
    <row r="32" spans="1:27" ht="13.5">
      <c r="A32" s="29" t="s">
        <v>58</v>
      </c>
      <c r="B32" s="28"/>
      <c r="C32" s="6">
        <v>685924859</v>
      </c>
      <c r="D32" s="6">
        <v>0</v>
      </c>
      <c r="E32" s="7">
        <v>902139256</v>
      </c>
      <c r="F32" s="8">
        <v>902139256</v>
      </c>
      <c r="G32" s="8">
        <v>445411</v>
      </c>
      <c r="H32" s="8">
        <v>25673516</v>
      </c>
      <c r="I32" s="8">
        <v>55702483</v>
      </c>
      <c r="J32" s="8">
        <v>81821410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81821410</v>
      </c>
      <c r="X32" s="8">
        <v>153363674</v>
      </c>
      <c r="Y32" s="8">
        <v>-71542264</v>
      </c>
      <c r="Z32" s="2">
        <v>-46.65</v>
      </c>
      <c r="AA32" s="6">
        <v>902139256</v>
      </c>
    </row>
    <row r="33" spans="1:27" ht="13.5">
      <c r="A33" s="29" t="s">
        <v>59</v>
      </c>
      <c r="B33" s="28"/>
      <c r="C33" s="6">
        <v>1065771012</v>
      </c>
      <c r="D33" s="6">
        <v>0</v>
      </c>
      <c r="E33" s="7">
        <v>1048821207</v>
      </c>
      <c r="F33" s="8">
        <v>1048821207</v>
      </c>
      <c r="G33" s="8">
        <v>22133528</v>
      </c>
      <c r="H33" s="8">
        <v>101890570</v>
      </c>
      <c r="I33" s="8">
        <v>65894825</v>
      </c>
      <c r="J33" s="8">
        <v>189918923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189918923</v>
      </c>
      <c r="X33" s="8">
        <v>222037231</v>
      </c>
      <c r="Y33" s="8">
        <v>-32118308</v>
      </c>
      <c r="Z33" s="2">
        <v>-14.47</v>
      </c>
      <c r="AA33" s="6">
        <v>1048821207</v>
      </c>
    </row>
    <row r="34" spans="1:27" ht="13.5">
      <c r="A34" s="29" t="s">
        <v>60</v>
      </c>
      <c r="B34" s="28"/>
      <c r="C34" s="6">
        <v>1250543052</v>
      </c>
      <c r="D34" s="6">
        <v>0</v>
      </c>
      <c r="E34" s="7">
        <v>2655071417</v>
      </c>
      <c r="F34" s="8">
        <v>2655071417</v>
      </c>
      <c r="G34" s="8">
        <v>37628147</v>
      </c>
      <c r="H34" s="8">
        <v>81787411</v>
      </c>
      <c r="I34" s="8">
        <v>135481837</v>
      </c>
      <c r="J34" s="8">
        <v>254897395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254897395</v>
      </c>
      <c r="X34" s="8">
        <v>584115712</v>
      </c>
      <c r="Y34" s="8">
        <v>-329218317</v>
      </c>
      <c r="Z34" s="2">
        <v>-56.36</v>
      </c>
      <c r="AA34" s="6">
        <v>2655071417</v>
      </c>
    </row>
    <row r="35" spans="1:27" ht="13.5">
      <c r="A35" s="27" t="s">
        <v>61</v>
      </c>
      <c r="B35" s="33"/>
      <c r="C35" s="6">
        <v>720777</v>
      </c>
      <c r="D35" s="6">
        <v>0</v>
      </c>
      <c r="E35" s="7">
        <v>25000000</v>
      </c>
      <c r="F35" s="8">
        <v>25000000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25000000</v>
      </c>
    </row>
    <row r="36" spans="1:27" ht="12.75">
      <c r="A36" s="44" t="s">
        <v>62</v>
      </c>
      <c r="B36" s="36"/>
      <c r="C36" s="37">
        <f aca="true" t="shared" si="1" ref="C36:Y36">SUM(C25:C35)</f>
        <v>23187640707</v>
      </c>
      <c r="D36" s="37">
        <f>SUM(D25:D35)</f>
        <v>0</v>
      </c>
      <c r="E36" s="38">
        <f t="shared" si="1"/>
        <v>26194817482</v>
      </c>
      <c r="F36" s="39">
        <f t="shared" si="1"/>
        <v>26194817482</v>
      </c>
      <c r="G36" s="39">
        <f t="shared" si="1"/>
        <v>1920543436</v>
      </c>
      <c r="H36" s="39">
        <f t="shared" si="1"/>
        <v>2199823751</v>
      </c>
      <c r="I36" s="39">
        <f t="shared" si="1"/>
        <v>1867708799</v>
      </c>
      <c r="J36" s="39">
        <f t="shared" si="1"/>
        <v>5988075986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5988075986</v>
      </c>
      <c r="X36" s="39">
        <f t="shared" si="1"/>
        <v>6553087355</v>
      </c>
      <c r="Y36" s="39">
        <f t="shared" si="1"/>
        <v>-565011369</v>
      </c>
      <c r="Z36" s="40">
        <f>+IF(X36&lt;&gt;0,+(Y36/X36)*100,0)</f>
        <v>-8.622063744791939</v>
      </c>
      <c r="AA36" s="37">
        <f>SUM(AA25:AA35)</f>
        <v>26194817482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360966134</v>
      </c>
      <c r="D38" s="50">
        <f>+D22-D36</f>
        <v>0</v>
      </c>
      <c r="E38" s="51">
        <f t="shared" si="2"/>
        <v>115883280</v>
      </c>
      <c r="F38" s="52">
        <f t="shared" si="2"/>
        <v>115883280</v>
      </c>
      <c r="G38" s="52">
        <f t="shared" si="2"/>
        <v>827557393</v>
      </c>
      <c r="H38" s="52">
        <f t="shared" si="2"/>
        <v>407909123</v>
      </c>
      <c r="I38" s="52">
        <f t="shared" si="2"/>
        <v>253875150</v>
      </c>
      <c r="J38" s="52">
        <f t="shared" si="2"/>
        <v>1489341666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1489341666</v>
      </c>
      <c r="X38" s="52">
        <f>IF(F22=F36,0,X22-X36)</f>
        <v>282548982</v>
      </c>
      <c r="Y38" s="52">
        <f t="shared" si="2"/>
        <v>1206792684</v>
      </c>
      <c r="Z38" s="53">
        <f>+IF(X38&lt;&gt;0,+(Y38/X38)*100,0)</f>
        <v>427.1091955305647</v>
      </c>
      <c r="AA38" s="50">
        <f>+AA22-AA36</f>
        <v>115883280</v>
      </c>
    </row>
    <row r="39" spans="1:27" ht="13.5">
      <c r="A39" s="27" t="s">
        <v>64</v>
      </c>
      <c r="B39" s="33"/>
      <c r="C39" s="6">
        <v>1516156548</v>
      </c>
      <c r="D39" s="6">
        <v>0</v>
      </c>
      <c r="E39" s="7">
        <v>2003181134</v>
      </c>
      <c r="F39" s="8">
        <v>2003181134</v>
      </c>
      <c r="G39" s="8">
        <v>0</v>
      </c>
      <c r="H39" s="8">
        <v>45514626</v>
      </c>
      <c r="I39" s="8">
        <v>135876389</v>
      </c>
      <c r="J39" s="8">
        <v>181391015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181391015</v>
      </c>
      <c r="X39" s="8">
        <v>480823473</v>
      </c>
      <c r="Y39" s="8">
        <v>-299432458</v>
      </c>
      <c r="Z39" s="2">
        <v>-62.27</v>
      </c>
      <c r="AA39" s="6">
        <v>2003181134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-113000000</v>
      </c>
      <c r="F41" s="8">
        <v>-113000000</v>
      </c>
      <c r="G41" s="55">
        <v>-9416667</v>
      </c>
      <c r="H41" s="55">
        <v>-9416667</v>
      </c>
      <c r="I41" s="55">
        <v>-9416667</v>
      </c>
      <c r="J41" s="8">
        <v>-28250001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-28250001</v>
      </c>
      <c r="X41" s="8">
        <v>-28200000</v>
      </c>
      <c r="Y41" s="55">
        <v>-50001</v>
      </c>
      <c r="Z41" s="56">
        <v>0.18</v>
      </c>
      <c r="AA41" s="57">
        <v>-113000000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1877122682</v>
      </c>
      <c r="D42" s="59">
        <f>SUM(D38:D41)</f>
        <v>0</v>
      </c>
      <c r="E42" s="60">
        <f t="shared" si="3"/>
        <v>2006064414</v>
      </c>
      <c r="F42" s="61">
        <f t="shared" si="3"/>
        <v>2006064414</v>
      </c>
      <c r="G42" s="61">
        <f t="shared" si="3"/>
        <v>818140726</v>
      </c>
      <c r="H42" s="61">
        <f t="shared" si="3"/>
        <v>444007082</v>
      </c>
      <c r="I42" s="61">
        <f t="shared" si="3"/>
        <v>380334872</v>
      </c>
      <c r="J42" s="61">
        <f t="shared" si="3"/>
        <v>1642482680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1642482680</v>
      </c>
      <c r="X42" s="61">
        <f t="shared" si="3"/>
        <v>735172455</v>
      </c>
      <c r="Y42" s="61">
        <f t="shared" si="3"/>
        <v>907310225</v>
      </c>
      <c r="Z42" s="62">
        <f>+IF(X42&lt;&gt;0,+(Y42/X42)*100,0)</f>
        <v>123.41461092962194</v>
      </c>
      <c r="AA42" s="59">
        <f>SUM(AA38:AA41)</f>
        <v>2006064414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1877122682</v>
      </c>
      <c r="D44" s="67">
        <f>+D42-D43</f>
        <v>0</v>
      </c>
      <c r="E44" s="68">
        <f t="shared" si="4"/>
        <v>2006064414</v>
      </c>
      <c r="F44" s="69">
        <f t="shared" si="4"/>
        <v>2006064414</v>
      </c>
      <c r="G44" s="69">
        <f t="shared" si="4"/>
        <v>818140726</v>
      </c>
      <c r="H44" s="69">
        <f t="shared" si="4"/>
        <v>444007082</v>
      </c>
      <c r="I44" s="69">
        <f t="shared" si="4"/>
        <v>380334872</v>
      </c>
      <c r="J44" s="69">
        <f t="shared" si="4"/>
        <v>1642482680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1642482680</v>
      </c>
      <c r="X44" s="69">
        <f t="shared" si="4"/>
        <v>735172455</v>
      </c>
      <c r="Y44" s="69">
        <f t="shared" si="4"/>
        <v>907310225</v>
      </c>
      <c r="Z44" s="70">
        <f>+IF(X44&lt;&gt;0,+(Y44/X44)*100,0)</f>
        <v>123.41461092962194</v>
      </c>
      <c r="AA44" s="67">
        <f>+AA42-AA43</f>
        <v>2006064414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1877122682</v>
      </c>
      <c r="D46" s="59">
        <f>SUM(D44:D45)</f>
        <v>0</v>
      </c>
      <c r="E46" s="60">
        <f t="shared" si="5"/>
        <v>2006064414</v>
      </c>
      <c r="F46" s="61">
        <f t="shared" si="5"/>
        <v>2006064414</v>
      </c>
      <c r="G46" s="61">
        <f t="shared" si="5"/>
        <v>818140726</v>
      </c>
      <c r="H46" s="61">
        <f t="shared" si="5"/>
        <v>444007082</v>
      </c>
      <c r="I46" s="61">
        <f t="shared" si="5"/>
        <v>380334872</v>
      </c>
      <c r="J46" s="61">
        <f t="shared" si="5"/>
        <v>1642482680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1642482680</v>
      </c>
      <c r="X46" s="61">
        <f t="shared" si="5"/>
        <v>735172455</v>
      </c>
      <c r="Y46" s="61">
        <f t="shared" si="5"/>
        <v>907310225</v>
      </c>
      <c r="Z46" s="62">
        <f>+IF(X46&lt;&gt;0,+(Y46/X46)*100,0)</f>
        <v>123.41461092962194</v>
      </c>
      <c r="AA46" s="59">
        <f>SUM(AA44:AA45)</f>
        <v>2006064414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1877122682</v>
      </c>
      <c r="D48" s="75">
        <f>SUM(D46:D47)</f>
        <v>0</v>
      </c>
      <c r="E48" s="76">
        <f t="shared" si="6"/>
        <v>2006064414</v>
      </c>
      <c r="F48" s="77">
        <f t="shared" si="6"/>
        <v>2006064414</v>
      </c>
      <c r="G48" s="77">
        <f t="shared" si="6"/>
        <v>818140726</v>
      </c>
      <c r="H48" s="78">
        <f t="shared" si="6"/>
        <v>444007082</v>
      </c>
      <c r="I48" s="78">
        <f t="shared" si="6"/>
        <v>380334872</v>
      </c>
      <c r="J48" s="78">
        <f t="shared" si="6"/>
        <v>1642482680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1642482680</v>
      </c>
      <c r="X48" s="78">
        <f t="shared" si="6"/>
        <v>735172455</v>
      </c>
      <c r="Y48" s="78">
        <f t="shared" si="6"/>
        <v>907310225</v>
      </c>
      <c r="Z48" s="79">
        <f>+IF(X48&lt;&gt;0,+(Y48/X48)*100,0)</f>
        <v>123.41461092962194</v>
      </c>
      <c r="AA48" s="80">
        <f>SUM(AA46:AA47)</f>
        <v>2006064414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7549458000</v>
      </c>
      <c r="D5" s="6">
        <v>0</v>
      </c>
      <c r="E5" s="7">
        <v>7610948000</v>
      </c>
      <c r="F5" s="8">
        <v>7610948000</v>
      </c>
      <c r="G5" s="8">
        <v>533949916</v>
      </c>
      <c r="H5" s="8">
        <v>548096834</v>
      </c>
      <c r="I5" s="8">
        <v>549471250</v>
      </c>
      <c r="J5" s="8">
        <v>1631518000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1631518000</v>
      </c>
      <c r="X5" s="8">
        <v>1902737001</v>
      </c>
      <c r="Y5" s="8">
        <v>-271219001</v>
      </c>
      <c r="Z5" s="2">
        <v>-14.25</v>
      </c>
      <c r="AA5" s="6">
        <v>7610948000</v>
      </c>
    </row>
    <row r="6" spans="1:27" ht="13.5">
      <c r="A6" s="27" t="s">
        <v>33</v>
      </c>
      <c r="B6" s="28"/>
      <c r="C6" s="6">
        <v>123673000</v>
      </c>
      <c r="D6" s="6">
        <v>0</v>
      </c>
      <c r="E6" s="7">
        <v>103246000</v>
      </c>
      <c r="F6" s="8">
        <v>103246000</v>
      </c>
      <c r="G6" s="8">
        <v>10930970</v>
      </c>
      <c r="H6" s="8">
        <v>4131828</v>
      </c>
      <c r="I6" s="8">
        <v>7068330</v>
      </c>
      <c r="J6" s="8">
        <v>22131128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22131128</v>
      </c>
      <c r="X6" s="8">
        <v>25811499</v>
      </c>
      <c r="Y6" s="8">
        <v>-3680371</v>
      </c>
      <c r="Z6" s="2">
        <v>-14.26</v>
      </c>
      <c r="AA6" s="6">
        <v>103246000</v>
      </c>
    </row>
    <row r="7" spans="1:27" ht="13.5">
      <c r="A7" s="29" t="s">
        <v>34</v>
      </c>
      <c r="B7" s="28"/>
      <c r="C7" s="6">
        <v>11538407000</v>
      </c>
      <c r="D7" s="6">
        <v>0</v>
      </c>
      <c r="E7" s="7">
        <v>13573620000</v>
      </c>
      <c r="F7" s="8">
        <v>13573620000</v>
      </c>
      <c r="G7" s="8">
        <v>1145433343</v>
      </c>
      <c r="H7" s="8">
        <v>1151532201</v>
      </c>
      <c r="I7" s="8">
        <v>926952456</v>
      </c>
      <c r="J7" s="8">
        <v>3223918000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3223918000</v>
      </c>
      <c r="X7" s="8">
        <v>3362187645</v>
      </c>
      <c r="Y7" s="8">
        <v>-138269645</v>
      </c>
      <c r="Z7" s="2">
        <v>-4.11</v>
      </c>
      <c r="AA7" s="6">
        <v>13573620000</v>
      </c>
    </row>
    <row r="8" spans="1:27" ht="13.5">
      <c r="A8" s="29" t="s">
        <v>35</v>
      </c>
      <c r="B8" s="28"/>
      <c r="C8" s="6">
        <v>4126244000</v>
      </c>
      <c r="D8" s="6">
        <v>0</v>
      </c>
      <c r="E8" s="7">
        <v>4618593000</v>
      </c>
      <c r="F8" s="8">
        <v>4618593000</v>
      </c>
      <c r="G8" s="8">
        <v>405805953</v>
      </c>
      <c r="H8" s="8">
        <v>345350801</v>
      </c>
      <c r="I8" s="8">
        <v>367420246</v>
      </c>
      <c r="J8" s="8">
        <v>1118577000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1118577000</v>
      </c>
      <c r="X8" s="8">
        <v>1150086000</v>
      </c>
      <c r="Y8" s="8">
        <v>-31509000</v>
      </c>
      <c r="Z8" s="2">
        <v>-2.74</v>
      </c>
      <c r="AA8" s="6">
        <v>4618593000</v>
      </c>
    </row>
    <row r="9" spans="1:27" ht="13.5">
      <c r="A9" s="29" t="s">
        <v>36</v>
      </c>
      <c r="B9" s="28"/>
      <c r="C9" s="6">
        <v>2292731000</v>
      </c>
      <c r="D9" s="6">
        <v>0</v>
      </c>
      <c r="E9" s="7">
        <v>2712507000</v>
      </c>
      <c r="F9" s="8">
        <v>2712507000</v>
      </c>
      <c r="G9" s="8">
        <v>183636945</v>
      </c>
      <c r="H9" s="8">
        <v>223359840</v>
      </c>
      <c r="I9" s="8">
        <v>220589215</v>
      </c>
      <c r="J9" s="8">
        <v>627586000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627586000</v>
      </c>
      <c r="X9" s="8">
        <v>675448000</v>
      </c>
      <c r="Y9" s="8">
        <v>-47862000</v>
      </c>
      <c r="Z9" s="2">
        <v>-7.09</v>
      </c>
      <c r="AA9" s="6">
        <v>2712507000</v>
      </c>
    </row>
    <row r="10" spans="1:27" ht="13.5">
      <c r="A10" s="29" t="s">
        <v>37</v>
      </c>
      <c r="B10" s="28"/>
      <c r="C10" s="6">
        <v>1137713000</v>
      </c>
      <c r="D10" s="6">
        <v>0</v>
      </c>
      <c r="E10" s="7">
        <v>1060922000</v>
      </c>
      <c r="F10" s="30">
        <v>1060922000</v>
      </c>
      <c r="G10" s="30">
        <v>98284346</v>
      </c>
      <c r="H10" s="30">
        <v>115864028</v>
      </c>
      <c r="I10" s="30">
        <v>81295626</v>
      </c>
      <c r="J10" s="30">
        <v>295444000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295444000</v>
      </c>
      <c r="X10" s="30">
        <v>265374000</v>
      </c>
      <c r="Y10" s="30">
        <v>30070000</v>
      </c>
      <c r="Z10" s="31">
        <v>11.33</v>
      </c>
      <c r="AA10" s="32">
        <v>1060922000</v>
      </c>
    </row>
    <row r="11" spans="1:27" ht="13.5">
      <c r="A11" s="29" t="s">
        <v>38</v>
      </c>
      <c r="B11" s="33"/>
      <c r="C11" s="6">
        <v>323526000</v>
      </c>
      <c r="D11" s="6">
        <v>0</v>
      </c>
      <c r="E11" s="7">
        <v>467740000</v>
      </c>
      <c r="F11" s="8">
        <v>467740000</v>
      </c>
      <c r="G11" s="8">
        <v>28182654</v>
      </c>
      <c r="H11" s="8">
        <v>31991783</v>
      </c>
      <c r="I11" s="8">
        <v>53431563</v>
      </c>
      <c r="J11" s="8">
        <v>113606000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113606000</v>
      </c>
      <c r="X11" s="8">
        <v>105950000</v>
      </c>
      <c r="Y11" s="8">
        <v>7656000</v>
      </c>
      <c r="Z11" s="2">
        <v>7.23</v>
      </c>
      <c r="AA11" s="6">
        <v>467740000</v>
      </c>
    </row>
    <row r="12" spans="1:27" ht="13.5">
      <c r="A12" s="29" t="s">
        <v>39</v>
      </c>
      <c r="B12" s="33"/>
      <c r="C12" s="6">
        <v>221714000</v>
      </c>
      <c r="D12" s="6">
        <v>0</v>
      </c>
      <c r="E12" s="7">
        <v>293594000</v>
      </c>
      <c r="F12" s="8">
        <v>293594000</v>
      </c>
      <c r="G12" s="8">
        <v>14591575</v>
      </c>
      <c r="H12" s="8">
        <v>14559817</v>
      </c>
      <c r="I12" s="8">
        <v>16073608</v>
      </c>
      <c r="J12" s="8">
        <v>45225000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45225000</v>
      </c>
      <c r="X12" s="8">
        <v>53497750</v>
      </c>
      <c r="Y12" s="8">
        <v>-8272750</v>
      </c>
      <c r="Z12" s="2">
        <v>-15.46</v>
      </c>
      <c r="AA12" s="6">
        <v>293594000</v>
      </c>
    </row>
    <row r="13" spans="1:27" ht="13.5">
      <c r="A13" s="27" t="s">
        <v>40</v>
      </c>
      <c r="B13" s="33"/>
      <c r="C13" s="6">
        <v>336019000</v>
      </c>
      <c r="D13" s="6">
        <v>0</v>
      </c>
      <c r="E13" s="7">
        <v>420118000</v>
      </c>
      <c r="F13" s="8">
        <v>420118000</v>
      </c>
      <c r="G13" s="8">
        <v>83144348</v>
      </c>
      <c r="H13" s="8">
        <v>27579219</v>
      </c>
      <c r="I13" s="8">
        <v>22869433</v>
      </c>
      <c r="J13" s="8">
        <v>133593000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133593000</v>
      </c>
      <c r="X13" s="8">
        <v>105029499</v>
      </c>
      <c r="Y13" s="8">
        <v>28563501</v>
      </c>
      <c r="Z13" s="2">
        <v>27.2</v>
      </c>
      <c r="AA13" s="6">
        <v>420118000</v>
      </c>
    </row>
    <row r="14" spans="1:27" ht="13.5">
      <c r="A14" s="27" t="s">
        <v>41</v>
      </c>
      <c r="B14" s="33"/>
      <c r="C14" s="6">
        <v>94003000</v>
      </c>
      <c r="D14" s="6">
        <v>0</v>
      </c>
      <c r="E14" s="7">
        <v>107685000</v>
      </c>
      <c r="F14" s="8">
        <v>107685000</v>
      </c>
      <c r="G14" s="8">
        <v>10438975</v>
      </c>
      <c r="H14" s="8">
        <v>7241968</v>
      </c>
      <c r="I14" s="8">
        <v>8369057</v>
      </c>
      <c r="J14" s="8">
        <v>26050000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26050000</v>
      </c>
      <c r="X14" s="8">
        <v>26845000</v>
      </c>
      <c r="Y14" s="8">
        <v>-795000</v>
      </c>
      <c r="Z14" s="2">
        <v>-2.96</v>
      </c>
      <c r="AA14" s="6">
        <v>107685000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190185000</v>
      </c>
      <c r="D16" s="6">
        <v>0</v>
      </c>
      <c r="E16" s="7">
        <v>466534000</v>
      </c>
      <c r="F16" s="8">
        <v>466534000</v>
      </c>
      <c r="G16" s="8">
        <v>11740531</v>
      </c>
      <c r="H16" s="8">
        <v>17532985</v>
      </c>
      <c r="I16" s="8">
        <v>22068484</v>
      </c>
      <c r="J16" s="8">
        <v>51342000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51342000</v>
      </c>
      <c r="X16" s="8">
        <v>114952001</v>
      </c>
      <c r="Y16" s="8">
        <v>-63610001</v>
      </c>
      <c r="Z16" s="2">
        <v>-55.34</v>
      </c>
      <c r="AA16" s="6">
        <v>466534000</v>
      </c>
    </row>
    <row r="17" spans="1:27" ht="13.5">
      <c r="A17" s="27" t="s">
        <v>44</v>
      </c>
      <c r="B17" s="33"/>
      <c r="C17" s="6">
        <v>1170000</v>
      </c>
      <c r="D17" s="6">
        <v>0</v>
      </c>
      <c r="E17" s="7">
        <v>707000</v>
      </c>
      <c r="F17" s="8">
        <v>707000</v>
      </c>
      <c r="G17" s="8">
        <v>73242</v>
      </c>
      <c r="H17" s="8">
        <v>73119</v>
      </c>
      <c r="I17" s="8">
        <v>115639</v>
      </c>
      <c r="J17" s="8">
        <v>262000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262000</v>
      </c>
      <c r="X17" s="8">
        <v>174000</v>
      </c>
      <c r="Y17" s="8">
        <v>88000</v>
      </c>
      <c r="Z17" s="2">
        <v>50.57</v>
      </c>
      <c r="AA17" s="6">
        <v>707000</v>
      </c>
    </row>
    <row r="18" spans="1:27" ht="13.5">
      <c r="A18" s="29" t="s">
        <v>45</v>
      </c>
      <c r="B18" s="28"/>
      <c r="C18" s="6">
        <v>515199000</v>
      </c>
      <c r="D18" s="6">
        <v>0</v>
      </c>
      <c r="E18" s="7">
        <v>584677000</v>
      </c>
      <c r="F18" s="8">
        <v>584677000</v>
      </c>
      <c r="G18" s="8">
        <v>44910094</v>
      </c>
      <c r="H18" s="8">
        <v>42884658</v>
      </c>
      <c r="I18" s="8">
        <v>31187248</v>
      </c>
      <c r="J18" s="8">
        <v>118982000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118982000</v>
      </c>
      <c r="X18" s="8">
        <v>135031999</v>
      </c>
      <c r="Y18" s="8">
        <v>-16049999</v>
      </c>
      <c r="Z18" s="2">
        <v>-11.89</v>
      </c>
      <c r="AA18" s="6">
        <v>584677000</v>
      </c>
    </row>
    <row r="19" spans="1:27" ht="13.5">
      <c r="A19" s="27" t="s">
        <v>46</v>
      </c>
      <c r="B19" s="33"/>
      <c r="C19" s="6">
        <v>5261134000</v>
      </c>
      <c r="D19" s="6">
        <v>0</v>
      </c>
      <c r="E19" s="7">
        <v>5690916000</v>
      </c>
      <c r="F19" s="8">
        <v>5690916000</v>
      </c>
      <c r="G19" s="8">
        <v>226282770</v>
      </c>
      <c r="H19" s="8">
        <v>239456569</v>
      </c>
      <c r="I19" s="8">
        <v>862004661</v>
      </c>
      <c r="J19" s="8">
        <v>1327744000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1327744000</v>
      </c>
      <c r="X19" s="8">
        <v>1420505001</v>
      </c>
      <c r="Y19" s="8">
        <v>-92761001</v>
      </c>
      <c r="Z19" s="2">
        <v>-6.53</v>
      </c>
      <c r="AA19" s="6">
        <v>5690916000</v>
      </c>
    </row>
    <row r="20" spans="1:27" ht="13.5">
      <c r="A20" s="27" t="s">
        <v>47</v>
      </c>
      <c r="B20" s="33"/>
      <c r="C20" s="6">
        <v>2101215000</v>
      </c>
      <c r="D20" s="6">
        <v>0</v>
      </c>
      <c r="E20" s="7">
        <v>1575476000</v>
      </c>
      <c r="F20" s="30">
        <v>1575476000</v>
      </c>
      <c r="G20" s="30">
        <v>235620507</v>
      </c>
      <c r="H20" s="30">
        <v>190062886</v>
      </c>
      <c r="I20" s="30">
        <v>207462607</v>
      </c>
      <c r="J20" s="30">
        <v>633146000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633146000</v>
      </c>
      <c r="X20" s="30">
        <v>234014001</v>
      </c>
      <c r="Y20" s="30">
        <v>399131999</v>
      </c>
      <c r="Z20" s="31">
        <v>170.56</v>
      </c>
      <c r="AA20" s="32">
        <v>1575476000</v>
      </c>
    </row>
    <row r="21" spans="1:27" ht="13.5">
      <c r="A21" s="27" t="s">
        <v>48</v>
      </c>
      <c r="B21" s="33"/>
      <c r="C21" s="6">
        <v>102000</v>
      </c>
      <c r="D21" s="6">
        <v>0</v>
      </c>
      <c r="E21" s="7">
        <v>20000000</v>
      </c>
      <c r="F21" s="8">
        <v>20000000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20000000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35812493000</v>
      </c>
      <c r="D22" s="37">
        <f>SUM(D5:D21)</f>
        <v>0</v>
      </c>
      <c r="E22" s="38">
        <f t="shared" si="0"/>
        <v>39307283000</v>
      </c>
      <c r="F22" s="39">
        <f t="shared" si="0"/>
        <v>39307283000</v>
      </c>
      <c r="G22" s="39">
        <f t="shared" si="0"/>
        <v>3033026169</v>
      </c>
      <c r="H22" s="39">
        <f t="shared" si="0"/>
        <v>2959718536</v>
      </c>
      <c r="I22" s="39">
        <f t="shared" si="0"/>
        <v>3376379423</v>
      </c>
      <c r="J22" s="39">
        <f t="shared" si="0"/>
        <v>9369124128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9369124128</v>
      </c>
      <c r="X22" s="39">
        <f t="shared" si="0"/>
        <v>9577643396</v>
      </c>
      <c r="Y22" s="39">
        <f t="shared" si="0"/>
        <v>-208519268</v>
      </c>
      <c r="Z22" s="40">
        <f>+IF(X22&lt;&gt;0,+(Y22/X22)*100,0)</f>
        <v>-2.1771458737656264</v>
      </c>
      <c r="AA22" s="37">
        <f>SUM(AA5:AA21)</f>
        <v>39307283000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8062522000</v>
      </c>
      <c r="D25" s="6">
        <v>0</v>
      </c>
      <c r="E25" s="7">
        <v>8740591768</v>
      </c>
      <c r="F25" s="8">
        <v>8740591768</v>
      </c>
      <c r="G25" s="8">
        <v>690527049</v>
      </c>
      <c r="H25" s="8">
        <v>688095098</v>
      </c>
      <c r="I25" s="8">
        <v>672067853</v>
      </c>
      <c r="J25" s="8">
        <v>2050690000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2050690000</v>
      </c>
      <c r="X25" s="8">
        <v>2061127743</v>
      </c>
      <c r="Y25" s="8">
        <v>-10437743</v>
      </c>
      <c r="Z25" s="2">
        <v>-0.51</v>
      </c>
      <c r="AA25" s="6">
        <v>8740591768</v>
      </c>
    </row>
    <row r="26" spans="1:27" ht="13.5">
      <c r="A26" s="29" t="s">
        <v>52</v>
      </c>
      <c r="B26" s="28"/>
      <c r="C26" s="6">
        <v>120639000</v>
      </c>
      <c r="D26" s="6">
        <v>0</v>
      </c>
      <c r="E26" s="7">
        <v>134301000</v>
      </c>
      <c r="F26" s="8">
        <v>134301000</v>
      </c>
      <c r="G26" s="8">
        <v>9926811</v>
      </c>
      <c r="H26" s="8">
        <v>10033429</v>
      </c>
      <c r="I26" s="8">
        <v>10016760</v>
      </c>
      <c r="J26" s="8">
        <v>29977000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29977000</v>
      </c>
      <c r="X26" s="8">
        <v>33575250</v>
      </c>
      <c r="Y26" s="8">
        <v>-3598250</v>
      </c>
      <c r="Z26" s="2">
        <v>-10.72</v>
      </c>
      <c r="AA26" s="6">
        <v>134301000</v>
      </c>
    </row>
    <row r="27" spans="1:27" ht="13.5">
      <c r="A27" s="29" t="s">
        <v>53</v>
      </c>
      <c r="B27" s="28"/>
      <c r="C27" s="6">
        <v>2164019000</v>
      </c>
      <c r="D27" s="6">
        <v>0</v>
      </c>
      <c r="E27" s="7">
        <v>1481233000</v>
      </c>
      <c r="F27" s="8">
        <v>1481233000</v>
      </c>
      <c r="G27" s="8">
        <v>183580539</v>
      </c>
      <c r="H27" s="8">
        <v>133328638</v>
      </c>
      <c r="I27" s="8">
        <v>399968823</v>
      </c>
      <c r="J27" s="8">
        <v>716878000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716878000</v>
      </c>
      <c r="X27" s="8">
        <v>369551249</v>
      </c>
      <c r="Y27" s="8">
        <v>347326751</v>
      </c>
      <c r="Z27" s="2">
        <v>93.99</v>
      </c>
      <c r="AA27" s="6">
        <v>1481233000</v>
      </c>
    </row>
    <row r="28" spans="1:27" ht="13.5">
      <c r="A28" s="29" t="s">
        <v>54</v>
      </c>
      <c r="B28" s="28"/>
      <c r="C28" s="6">
        <v>2044042000</v>
      </c>
      <c r="D28" s="6">
        <v>0</v>
      </c>
      <c r="E28" s="7">
        <v>2795813000</v>
      </c>
      <c r="F28" s="8">
        <v>2795813000</v>
      </c>
      <c r="G28" s="8">
        <v>161023959</v>
      </c>
      <c r="H28" s="8">
        <v>164770776</v>
      </c>
      <c r="I28" s="8">
        <v>162002265</v>
      </c>
      <c r="J28" s="8">
        <v>487797000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487797000</v>
      </c>
      <c r="X28" s="8">
        <v>688672500</v>
      </c>
      <c r="Y28" s="8">
        <v>-200875500</v>
      </c>
      <c r="Z28" s="2">
        <v>-29.17</v>
      </c>
      <c r="AA28" s="6">
        <v>2795813000</v>
      </c>
    </row>
    <row r="29" spans="1:27" ht="13.5">
      <c r="A29" s="29" t="s">
        <v>55</v>
      </c>
      <c r="B29" s="28"/>
      <c r="C29" s="6">
        <v>1418663000</v>
      </c>
      <c r="D29" s="6">
        <v>0</v>
      </c>
      <c r="E29" s="7">
        <v>1809644000</v>
      </c>
      <c r="F29" s="8">
        <v>1809644000</v>
      </c>
      <c r="G29" s="8">
        <v>121238250</v>
      </c>
      <c r="H29" s="8">
        <v>122226525</v>
      </c>
      <c r="I29" s="8">
        <v>119298225</v>
      </c>
      <c r="J29" s="8">
        <v>362763000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362763000</v>
      </c>
      <c r="X29" s="8">
        <v>453284750</v>
      </c>
      <c r="Y29" s="8">
        <v>-90521750</v>
      </c>
      <c r="Z29" s="2">
        <v>-19.97</v>
      </c>
      <c r="AA29" s="6">
        <v>1809644000</v>
      </c>
    </row>
    <row r="30" spans="1:27" ht="13.5">
      <c r="A30" s="29" t="s">
        <v>56</v>
      </c>
      <c r="B30" s="28"/>
      <c r="C30" s="6">
        <v>11628740000</v>
      </c>
      <c r="D30" s="6">
        <v>0</v>
      </c>
      <c r="E30" s="7">
        <v>12477870000</v>
      </c>
      <c r="F30" s="8">
        <v>12477870000</v>
      </c>
      <c r="G30" s="8">
        <v>1634265037</v>
      </c>
      <c r="H30" s="8">
        <v>1461455285</v>
      </c>
      <c r="I30" s="8">
        <v>1108313225</v>
      </c>
      <c r="J30" s="8">
        <v>4204033547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4204033547</v>
      </c>
      <c r="X30" s="8">
        <v>3095169193</v>
      </c>
      <c r="Y30" s="8">
        <v>1108864354</v>
      </c>
      <c r="Z30" s="2">
        <v>35.83</v>
      </c>
      <c r="AA30" s="6">
        <v>12477870000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44945000</v>
      </c>
      <c r="F31" s="8">
        <v>44945000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11236224</v>
      </c>
      <c r="Y31" s="8">
        <v>-11236224</v>
      </c>
      <c r="Z31" s="2">
        <v>-100</v>
      </c>
      <c r="AA31" s="6">
        <v>44945000</v>
      </c>
    </row>
    <row r="32" spans="1:27" ht="13.5">
      <c r="A32" s="29" t="s">
        <v>58</v>
      </c>
      <c r="B32" s="28"/>
      <c r="C32" s="6">
        <v>3079810000</v>
      </c>
      <c r="D32" s="6">
        <v>0</v>
      </c>
      <c r="E32" s="7">
        <v>3850659291</v>
      </c>
      <c r="F32" s="8">
        <v>3850659291</v>
      </c>
      <c r="G32" s="8">
        <v>22226205</v>
      </c>
      <c r="H32" s="8">
        <v>302234522</v>
      </c>
      <c r="I32" s="8">
        <v>348091273</v>
      </c>
      <c r="J32" s="8">
        <v>672552000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672552000</v>
      </c>
      <c r="X32" s="8">
        <v>901877581</v>
      </c>
      <c r="Y32" s="8">
        <v>-229325581</v>
      </c>
      <c r="Z32" s="2">
        <v>-25.43</v>
      </c>
      <c r="AA32" s="6">
        <v>3850659291</v>
      </c>
    </row>
    <row r="33" spans="1:27" ht="13.5">
      <c r="A33" s="29" t="s">
        <v>59</v>
      </c>
      <c r="B33" s="28"/>
      <c r="C33" s="6">
        <v>324530000</v>
      </c>
      <c r="D33" s="6">
        <v>0</v>
      </c>
      <c r="E33" s="7">
        <v>299689000</v>
      </c>
      <c r="F33" s="8">
        <v>299689000</v>
      </c>
      <c r="G33" s="8">
        <v>-14156802</v>
      </c>
      <c r="H33" s="8">
        <v>23353414</v>
      </c>
      <c r="I33" s="8">
        <v>47969950</v>
      </c>
      <c r="J33" s="8">
        <v>57166562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57166562</v>
      </c>
      <c r="X33" s="8">
        <v>71674249</v>
      </c>
      <c r="Y33" s="8">
        <v>-14507687</v>
      </c>
      <c r="Z33" s="2">
        <v>-20.24</v>
      </c>
      <c r="AA33" s="6">
        <v>299689000</v>
      </c>
    </row>
    <row r="34" spans="1:27" ht="13.5">
      <c r="A34" s="29" t="s">
        <v>60</v>
      </c>
      <c r="B34" s="28"/>
      <c r="C34" s="6">
        <v>4736796000</v>
      </c>
      <c r="D34" s="6">
        <v>0</v>
      </c>
      <c r="E34" s="7">
        <v>5148375270</v>
      </c>
      <c r="F34" s="8">
        <v>5148375270</v>
      </c>
      <c r="G34" s="8">
        <v>161346353</v>
      </c>
      <c r="H34" s="8">
        <v>488569834</v>
      </c>
      <c r="I34" s="8">
        <v>324614813</v>
      </c>
      <c r="J34" s="8">
        <v>974531000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974531000</v>
      </c>
      <c r="X34" s="8">
        <v>1110750392</v>
      </c>
      <c r="Y34" s="8">
        <v>-136219392</v>
      </c>
      <c r="Z34" s="2">
        <v>-12.26</v>
      </c>
      <c r="AA34" s="6">
        <v>5148375270</v>
      </c>
    </row>
    <row r="35" spans="1:27" ht="13.5">
      <c r="A35" s="27" t="s">
        <v>61</v>
      </c>
      <c r="B35" s="33"/>
      <c r="C35" s="6">
        <v>523719000</v>
      </c>
      <c r="D35" s="6">
        <v>0</v>
      </c>
      <c r="E35" s="7">
        <v>0</v>
      </c>
      <c r="F35" s="8">
        <v>0</v>
      </c>
      <c r="G35" s="8">
        <v>-10450</v>
      </c>
      <c r="H35" s="8">
        <v>192741</v>
      </c>
      <c r="I35" s="8">
        <v>110709</v>
      </c>
      <c r="J35" s="8">
        <v>293000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293000</v>
      </c>
      <c r="X35" s="8">
        <v>0</v>
      </c>
      <c r="Y35" s="8">
        <v>293000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34103480000</v>
      </c>
      <c r="D36" s="37">
        <f>SUM(D25:D35)</f>
        <v>0</v>
      </c>
      <c r="E36" s="38">
        <f t="shared" si="1"/>
        <v>36783121329</v>
      </c>
      <c r="F36" s="39">
        <f t="shared" si="1"/>
        <v>36783121329</v>
      </c>
      <c r="G36" s="39">
        <f t="shared" si="1"/>
        <v>2969966951</v>
      </c>
      <c r="H36" s="39">
        <f t="shared" si="1"/>
        <v>3394260262</v>
      </c>
      <c r="I36" s="39">
        <f t="shared" si="1"/>
        <v>3192453896</v>
      </c>
      <c r="J36" s="39">
        <f t="shared" si="1"/>
        <v>9556681109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9556681109</v>
      </c>
      <c r="X36" s="39">
        <f t="shared" si="1"/>
        <v>8796919131</v>
      </c>
      <c r="Y36" s="39">
        <f t="shared" si="1"/>
        <v>759761978</v>
      </c>
      <c r="Z36" s="40">
        <f>+IF(X36&lt;&gt;0,+(Y36/X36)*100,0)</f>
        <v>8.636682532667924</v>
      </c>
      <c r="AA36" s="37">
        <f>SUM(AA25:AA35)</f>
        <v>36783121329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1709013000</v>
      </c>
      <c r="D38" s="50">
        <f>+D22-D36</f>
        <v>0</v>
      </c>
      <c r="E38" s="51">
        <f t="shared" si="2"/>
        <v>2524161671</v>
      </c>
      <c r="F38" s="52">
        <f t="shared" si="2"/>
        <v>2524161671</v>
      </c>
      <c r="G38" s="52">
        <f t="shared" si="2"/>
        <v>63059218</v>
      </c>
      <c r="H38" s="52">
        <f t="shared" si="2"/>
        <v>-434541726</v>
      </c>
      <c r="I38" s="52">
        <f t="shared" si="2"/>
        <v>183925527</v>
      </c>
      <c r="J38" s="52">
        <f t="shared" si="2"/>
        <v>-187556981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-187556981</v>
      </c>
      <c r="X38" s="52">
        <f>IF(F22=F36,0,X22-X36)</f>
        <v>780724265</v>
      </c>
      <c r="Y38" s="52">
        <f t="shared" si="2"/>
        <v>-968281246</v>
      </c>
      <c r="Z38" s="53">
        <f>+IF(X38&lt;&gt;0,+(Y38/X38)*100,0)</f>
        <v>-124.02345993434697</v>
      </c>
      <c r="AA38" s="50">
        <f>+AA22-AA36</f>
        <v>2524161671</v>
      </c>
    </row>
    <row r="39" spans="1:27" ht="13.5">
      <c r="A39" s="27" t="s">
        <v>64</v>
      </c>
      <c r="B39" s="33"/>
      <c r="C39" s="6">
        <v>2679588000</v>
      </c>
      <c r="D39" s="6">
        <v>0</v>
      </c>
      <c r="E39" s="7">
        <v>2654718000</v>
      </c>
      <c r="F39" s="8">
        <v>2654718000</v>
      </c>
      <c r="G39" s="8">
        <v>-297520561</v>
      </c>
      <c r="H39" s="8">
        <v>232702323</v>
      </c>
      <c r="I39" s="8">
        <v>108048238</v>
      </c>
      <c r="J39" s="8">
        <v>43230000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43230000</v>
      </c>
      <c r="X39" s="8">
        <v>252091001</v>
      </c>
      <c r="Y39" s="8">
        <v>-208861001</v>
      </c>
      <c r="Z39" s="2">
        <v>-82.85</v>
      </c>
      <c r="AA39" s="6">
        <v>2654718000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76059000</v>
      </c>
      <c r="Y40" s="30">
        <v>-76059000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4388601000</v>
      </c>
      <c r="D42" s="59">
        <f>SUM(D38:D41)</f>
        <v>0</v>
      </c>
      <c r="E42" s="60">
        <f t="shared" si="3"/>
        <v>5178879671</v>
      </c>
      <c r="F42" s="61">
        <f t="shared" si="3"/>
        <v>5178879671</v>
      </c>
      <c r="G42" s="61">
        <f t="shared" si="3"/>
        <v>-234461343</v>
      </c>
      <c r="H42" s="61">
        <f t="shared" si="3"/>
        <v>-201839403</v>
      </c>
      <c r="I42" s="61">
        <f t="shared" si="3"/>
        <v>291973765</v>
      </c>
      <c r="J42" s="61">
        <f t="shared" si="3"/>
        <v>-144326981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-144326981</v>
      </c>
      <c r="X42" s="61">
        <f t="shared" si="3"/>
        <v>1108874266</v>
      </c>
      <c r="Y42" s="61">
        <f t="shared" si="3"/>
        <v>-1253201247</v>
      </c>
      <c r="Z42" s="62">
        <f>+IF(X42&lt;&gt;0,+(Y42/X42)*100,0)</f>
        <v>-113.0156308452017</v>
      </c>
      <c r="AA42" s="59">
        <f>SUM(AA38:AA41)</f>
        <v>5178879671</v>
      </c>
    </row>
    <row r="43" spans="1:27" ht="13.5">
      <c r="A43" s="27" t="s">
        <v>68</v>
      </c>
      <c r="B43" s="33"/>
      <c r="C43" s="54">
        <v>388591000</v>
      </c>
      <c r="D43" s="54">
        <v>0</v>
      </c>
      <c r="E43" s="63">
        <v>528805000</v>
      </c>
      <c r="F43" s="64">
        <v>528805000</v>
      </c>
      <c r="G43" s="64">
        <v>3320290</v>
      </c>
      <c r="H43" s="64">
        <v>2360876</v>
      </c>
      <c r="I43" s="64">
        <v>2626858</v>
      </c>
      <c r="J43" s="64">
        <v>8308024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8308024</v>
      </c>
      <c r="X43" s="64">
        <v>6497001</v>
      </c>
      <c r="Y43" s="64">
        <v>1811023</v>
      </c>
      <c r="Z43" s="65">
        <v>27.87</v>
      </c>
      <c r="AA43" s="54">
        <v>528805000</v>
      </c>
    </row>
    <row r="44" spans="1:27" ht="13.5">
      <c r="A44" s="66" t="s">
        <v>69</v>
      </c>
      <c r="B44" s="33"/>
      <c r="C44" s="67">
        <f aca="true" t="shared" si="4" ref="C44:Y44">+C42-C43</f>
        <v>4000010000</v>
      </c>
      <c r="D44" s="67">
        <f>+D42-D43</f>
        <v>0</v>
      </c>
      <c r="E44" s="68">
        <f t="shared" si="4"/>
        <v>4650074671</v>
      </c>
      <c r="F44" s="69">
        <f t="shared" si="4"/>
        <v>4650074671</v>
      </c>
      <c r="G44" s="69">
        <f t="shared" si="4"/>
        <v>-237781633</v>
      </c>
      <c r="H44" s="69">
        <f t="shared" si="4"/>
        <v>-204200279</v>
      </c>
      <c r="I44" s="69">
        <f t="shared" si="4"/>
        <v>289346907</v>
      </c>
      <c r="J44" s="69">
        <f t="shared" si="4"/>
        <v>-152635005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-152635005</v>
      </c>
      <c r="X44" s="69">
        <f t="shared" si="4"/>
        <v>1102377265</v>
      </c>
      <c r="Y44" s="69">
        <f t="shared" si="4"/>
        <v>-1255012270</v>
      </c>
      <c r="Z44" s="70">
        <f>+IF(X44&lt;&gt;0,+(Y44/X44)*100,0)</f>
        <v>-113.84598629217922</v>
      </c>
      <c r="AA44" s="67">
        <f>+AA42-AA43</f>
        <v>4650074671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4000010000</v>
      </c>
      <c r="D46" s="59">
        <f>SUM(D44:D45)</f>
        <v>0</v>
      </c>
      <c r="E46" s="60">
        <f t="shared" si="5"/>
        <v>4650074671</v>
      </c>
      <c r="F46" s="61">
        <f t="shared" si="5"/>
        <v>4650074671</v>
      </c>
      <c r="G46" s="61">
        <f t="shared" si="5"/>
        <v>-237781633</v>
      </c>
      <c r="H46" s="61">
        <f t="shared" si="5"/>
        <v>-204200279</v>
      </c>
      <c r="I46" s="61">
        <f t="shared" si="5"/>
        <v>289346907</v>
      </c>
      <c r="J46" s="61">
        <f t="shared" si="5"/>
        <v>-152635005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-152635005</v>
      </c>
      <c r="X46" s="61">
        <f t="shared" si="5"/>
        <v>1102377265</v>
      </c>
      <c r="Y46" s="61">
        <f t="shared" si="5"/>
        <v>-1255012270</v>
      </c>
      <c r="Z46" s="62">
        <f>+IF(X46&lt;&gt;0,+(Y46/X46)*100,0)</f>
        <v>-113.84598629217922</v>
      </c>
      <c r="AA46" s="59">
        <f>SUM(AA44:AA45)</f>
        <v>4650074671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4000010000</v>
      </c>
      <c r="D48" s="75">
        <f>SUM(D46:D47)</f>
        <v>0</v>
      </c>
      <c r="E48" s="76">
        <f t="shared" si="6"/>
        <v>4650074671</v>
      </c>
      <c r="F48" s="77">
        <f t="shared" si="6"/>
        <v>4650074671</v>
      </c>
      <c r="G48" s="77">
        <f t="shared" si="6"/>
        <v>-237781633</v>
      </c>
      <c r="H48" s="78">
        <f t="shared" si="6"/>
        <v>-204200279</v>
      </c>
      <c r="I48" s="78">
        <f t="shared" si="6"/>
        <v>289346907</v>
      </c>
      <c r="J48" s="78">
        <f t="shared" si="6"/>
        <v>-152635005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-152635005</v>
      </c>
      <c r="X48" s="78">
        <f t="shared" si="6"/>
        <v>1102377265</v>
      </c>
      <c r="Y48" s="78">
        <f t="shared" si="6"/>
        <v>-1255012270</v>
      </c>
      <c r="Z48" s="79">
        <f>+IF(X48&lt;&gt;0,+(Y48/X48)*100,0)</f>
        <v>-113.84598629217922</v>
      </c>
      <c r="AA48" s="80">
        <f>SUM(AA46:AA47)</f>
        <v>4650074671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4432328669</v>
      </c>
      <c r="D5" s="6">
        <v>0</v>
      </c>
      <c r="E5" s="7">
        <v>4888153500</v>
      </c>
      <c r="F5" s="8">
        <v>4888153500</v>
      </c>
      <c r="G5" s="8">
        <v>383887416</v>
      </c>
      <c r="H5" s="8">
        <v>387787891</v>
      </c>
      <c r="I5" s="8">
        <v>409512665</v>
      </c>
      <c r="J5" s="8">
        <v>1181187972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1181187972</v>
      </c>
      <c r="X5" s="8">
        <v>1221591747</v>
      </c>
      <c r="Y5" s="8">
        <v>-40403775</v>
      </c>
      <c r="Z5" s="2">
        <v>-3.31</v>
      </c>
      <c r="AA5" s="6">
        <v>4888153500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8338261176</v>
      </c>
      <c r="D7" s="6">
        <v>0</v>
      </c>
      <c r="E7" s="7">
        <v>9714754500</v>
      </c>
      <c r="F7" s="8">
        <v>9714754500</v>
      </c>
      <c r="G7" s="8">
        <v>1004794791</v>
      </c>
      <c r="H7" s="8">
        <v>860994144</v>
      </c>
      <c r="I7" s="8">
        <v>848874070</v>
      </c>
      <c r="J7" s="8">
        <v>2714663005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2714663005</v>
      </c>
      <c r="X7" s="8">
        <v>2636333079</v>
      </c>
      <c r="Y7" s="8">
        <v>78329926</v>
      </c>
      <c r="Z7" s="2">
        <v>2.97</v>
      </c>
      <c r="AA7" s="6">
        <v>9714754500</v>
      </c>
    </row>
    <row r="8" spans="1:27" ht="13.5">
      <c r="A8" s="29" t="s">
        <v>35</v>
      </c>
      <c r="B8" s="28"/>
      <c r="C8" s="6">
        <v>2479786989</v>
      </c>
      <c r="D8" s="6">
        <v>0</v>
      </c>
      <c r="E8" s="7">
        <v>3071955025</v>
      </c>
      <c r="F8" s="8">
        <v>3071955025</v>
      </c>
      <c r="G8" s="8">
        <v>231744878</v>
      </c>
      <c r="H8" s="8">
        <v>237684964</v>
      </c>
      <c r="I8" s="8">
        <v>280581052</v>
      </c>
      <c r="J8" s="8">
        <v>750010894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750010894</v>
      </c>
      <c r="X8" s="8">
        <v>726661325</v>
      </c>
      <c r="Y8" s="8">
        <v>23349569</v>
      </c>
      <c r="Z8" s="2">
        <v>3.21</v>
      </c>
      <c r="AA8" s="6">
        <v>3071955025</v>
      </c>
    </row>
    <row r="9" spans="1:27" ht="13.5">
      <c r="A9" s="29" t="s">
        <v>36</v>
      </c>
      <c r="B9" s="28"/>
      <c r="C9" s="6">
        <v>660426761</v>
      </c>
      <c r="D9" s="6">
        <v>0</v>
      </c>
      <c r="E9" s="7">
        <v>737535440</v>
      </c>
      <c r="F9" s="8">
        <v>737535440</v>
      </c>
      <c r="G9" s="8">
        <v>54550511</v>
      </c>
      <c r="H9" s="8">
        <v>59977523</v>
      </c>
      <c r="I9" s="8">
        <v>62768233</v>
      </c>
      <c r="J9" s="8">
        <v>177296267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177296267</v>
      </c>
      <c r="X9" s="8">
        <v>189505954</v>
      </c>
      <c r="Y9" s="8">
        <v>-12209687</v>
      </c>
      <c r="Z9" s="2">
        <v>-6.44</v>
      </c>
      <c r="AA9" s="6">
        <v>737535440</v>
      </c>
    </row>
    <row r="10" spans="1:27" ht="13.5">
      <c r="A10" s="29" t="s">
        <v>37</v>
      </c>
      <c r="B10" s="28"/>
      <c r="C10" s="6">
        <v>818446226</v>
      </c>
      <c r="D10" s="6">
        <v>0</v>
      </c>
      <c r="E10" s="7">
        <v>996597100</v>
      </c>
      <c r="F10" s="30">
        <v>996597100</v>
      </c>
      <c r="G10" s="30">
        <v>86714810</v>
      </c>
      <c r="H10" s="30">
        <v>80824108</v>
      </c>
      <c r="I10" s="30">
        <v>82887276</v>
      </c>
      <c r="J10" s="30">
        <v>250426194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250426194</v>
      </c>
      <c r="X10" s="30">
        <v>239170302</v>
      </c>
      <c r="Y10" s="30">
        <v>11255892</v>
      </c>
      <c r="Z10" s="31">
        <v>4.71</v>
      </c>
      <c r="AA10" s="32">
        <v>996597100</v>
      </c>
    </row>
    <row r="11" spans="1:27" ht="13.5">
      <c r="A11" s="29" t="s">
        <v>38</v>
      </c>
      <c r="B11" s="33"/>
      <c r="C11" s="6">
        <v>-18382</v>
      </c>
      <c r="D11" s="6">
        <v>0</v>
      </c>
      <c r="E11" s="7">
        <v>0</v>
      </c>
      <c r="F11" s="8">
        <v>0</v>
      </c>
      <c r="G11" s="8">
        <v>0</v>
      </c>
      <c r="H11" s="8">
        <v>374</v>
      </c>
      <c r="I11" s="8">
        <v>-374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65702339</v>
      </c>
      <c r="Y11" s="8">
        <v>-65702339</v>
      </c>
      <c r="Z11" s="2">
        <v>-100</v>
      </c>
      <c r="AA11" s="6">
        <v>0</v>
      </c>
    </row>
    <row r="12" spans="1:27" ht="13.5">
      <c r="A12" s="29" t="s">
        <v>39</v>
      </c>
      <c r="B12" s="33"/>
      <c r="C12" s="6">
        <v>112853450</v>
      </c>
      <c r="D12" s="6">
        <v>0</v>
      </c>
      <c r="E12" s="7">
        <v>268883645</v>
      </c>
      <c r="F12" s="8">
        <v>268883645</v>
      </c>
      <c r="G12" s="8">
        <v>1921007</v>
      </c>
      <c r="H12" s="8">
        <v>3422516</v>
      </c>
      <c r="I12" s="8">
        <v>13209870</v>
      </c>
      <c r="J12" s="8">
        <v>18553393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18553393</v>
      </c>
      <c r="X12" s="8">
        <v>66570265</v>
      </c>
      <c r="Y12" s="8">
        <v>-48016872</v>
      </c>
      <c r="Z12" s="2">
        <v>-72.13</v>
      </c>
      <c r="AA12" s="6">
        <v>268883645</v>
      </c>
    </row>
    <row r="13" spans="1:27" ht="13.5">
      <c r="A13" s="27" t="s">
        <v>40</v>
      </c>
      <c r="B13" s="33"/>
      <c r="C13" s="6">
        <v>52499163</v>
      </c>
      <c r="D13" s="6">
        <v>0</v>
      </c>
      <c r="E13" s="7">
        <v>66621700</v>
      </c>
      <c r="F13" s="8">
        <v>66621700</v>
      </c>
      <c r="G13" s="8">
        <v>2870238</v>
      </c>
      <c r="H13" s="8">
        <v>3118352</v>
      </c>
      <c r="I13" s="8">
        <v>6380934</v>
      </c>
      <c r="J13" s="8">
        <v>12369524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12369524</v>
      </c>
      <c r="X13" s="8">
        <v>16653855</v>
      </c>
      <c r="Y13" s="8">
        <v>-4284331</v>
      </c>
      <c r="Z13" s="2">
        <v>-25.73</v>
      </c>
      <c r="AA13" s="6">
        <v>66621700</v>
      </c>
    </row>
    <row r="14" spans="1:27" ht="13.5">
      <c r="A14" s="27" t="s">
        <v>41</v>
      </c>
      <c r="B14" s="33"/>
      <c r="C14" s="6">
        <v>326815628</v>
      </c>
      <c r="D14" s="6">
        <v>0</v>
      </c>
      <c r="E14" s="7">
        <v>227378560</v>
      </c>
      <c r="F14" s="8">
        <v>227378560</v>
      </c>
      <c r="G14" s="8">
        <v>30830803</v>
      </c>
      <c r="H14" s="8">
        <v>27810747</v>
      </c>
      <c r="I14" s="8">
        <v>27514010</v>
      </c>
      <c r="J14" s="8">
        <v>86155560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86155560</v>
      </c>
      <c r="X14" s="8">
        <v>56844615</v>
      </c>
      <c r="Y14" s="8">
        <v>29310945</v>
      </c>
      <c r="Z14" s="2">
        <v>51.56</v>
      </c>
      <c r="AA14" s="6">
        <v>227378560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4392137</v>
      </c>
      <c r="D16" s="6">
        <v>0</v>
      </c>
      <c r="E16" s="7">
        <v>75022400</v>
      </c>
      <c r="F16" s="8">
        <v>75022400</v>
      </c>
      <c r="G16" s="8">
        <v>620301</v>
      </c>
      <c r="H16" s="8">
        <v>199398</v>
      </c>
      <c r="I16" s="8">
        <v>495690</v>
      </c>
      <c r="J16" s="8">
        <v>1315389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1315389</v>
      </c>
      <c r="X16" s="8">
        <v>18755496</v>
      </c>
      <c r="Y16" s="8">
        <v>-17440107</v>
      </c>
      <c r="Z16" s="2">
        <v>-92.99</v>
      </c>
      <c r="AA16" s="6">
        <v>75022400</v>
      </c>
    </row>
    <row r="17" spans="1:27" ht="13.5">
      <c r="A17" s="27" t="s">
        <v>44</v>
      </c>
      <c r="B17" s="33"/>
      <c r="C17" s="6">
        <v>55801028</v>
      </c>
      <c r="D17" s="6">
        <v>0</v>
      </c>
      <c r="E17" s="7">
        <v>58577730</v>
      </c>
      <c r="F17" s="8">
        <v>58577730</v>
      </c>
      <c r="G17" s="8">
        <v>98922</v>
      </c>
      <c r="H17" s="8">
        <v>4957477</v>
      </c>
      <c r="I17" s="8">
        <v>4319164</v>
      </c>
      <c r="J17" s="8">
        <v>9375563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9375563</v>
      </c>
      <c r="X17" s="8">
        <v>10012650</v>
      </c>
      <c r="Y17" s="8">
        <v>-637087</v>
      </c>
      <c r="Z17" s="2">
        <v>-6.36</v>
      </c>
      <c r="AA17" s="6">
        <v>58577730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2861382433</v>
      </c>
      <c r="D19" s="6">
        <v>0</v>
      </c>
      <c r="E19" s="7">
        <v>3174408229</v>
      </c>
      <c r="F19" s="8">
        <v>3174408229</v>
      </c>
      <c r="G19" s="8">
        <v>565606210</v>
      </c>
      <c r="H19" s="8">
        <v>470334116</v>
      </c>
      <c r="I19" s="8">
        <v>14443863</v>
      </c>
      <c r="J19" s="8">
        <v>1050384189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1050384189</v>
      </c>
      <c r="X19" s="8">
        <v>1163546328</v>
      </c>
      <c r="Y19" s="8">
        <v>-113162139</v>
      </c>
      <c r="Z19" s="2">
        <v>-9.73</v>
      </c>
      <c r="AA19" s="6">
        <v>3174408229</v>
      </c>
    </row>
    <row r="20" spans="1:27" ht="13.5">
      <c r="A20" s="27" t="s">
        <v>47</v>
      </c>
      <c r="B20" s="33"/>
      <c r="C20" s="6">
        <v>934488605</v>
      </c>
      <c r="D20" s="6">
        <v>0</v>
      </c>
      <c r="E20" s="7">
        <v>1659596210</v>
      </c>
      <c r="F20" s="30">
        <v>1659596210</v>
      </c>
      <c r="G20" s="30">
        <v>53746380</v>
      </c>
      <c r="H20" s="30">
        <v>71520387</v>
      </c>
      <c r="I20" s="30">
        <v>68117080</v>
      </c>
      <c r="J20" s="30">
        <v>193383847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193383847</v>
      </c>
      <c r="X20" s="30">
        <v>404846816</v>
      </c>
      <c r="Y20" s="30">
        <v>-211462969</v>
      </c>
      <c r="Z20" s="31">
        <v>-52.23</v>
      </c>
      <c r="AA20" s="32">
        <v>1659596210</v>
      </c>
    </row>
    <row r="21" spans="1:27" ht="13.5">
      <c r="A21" s="27" t="s">
        <v>48</v>
      </c>
      <c r="B21" s="33"/>
      <c r="C21" s="6">
        <v>1692859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21079156742</v>
      </c>
      <c r="D22" s="37">
        <f>SUM(D5:D21)</f>
        <v>0</v>
      </c>
      <c r="E22" s="38">
        <f t="shared" si="0"/>
        <v>24939484039</v>
      </c>
      <c r="F22" s="39">
        <f t="shared" si="0"/>
        <v>24939484039</v>
      </c>
      <c r="G22" s="39">
        <f t="shared" si="0"/>
        <v>2417386267</v>
      </c>
      <c r="H22" s="39">
        <f t="shared" si="0"/>
        <v>2208631997</v>
      </c>
      <c r="I22" s="39">
        <f t="shared" si="0"/>
        <v>1819103533</v>
      </c>
      <c r="J22" s="39">
        <f t="shared" si="0"/>
        <v>6445121797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6445121797</v>
      </c>
      <c r="X22" s="39">
        <f t="shared" si="0"/>
        <v>6816194771</v>
      </c>
      <c r="Y22" s="39">
        <f t="shared" si="0"/>
        <v>-371072974</v>
      </c>
      <c r="Z22" s="40">
        <f>+IF(X22&lt;&gt;0,+(Y22/X22)*100,0)</f>
        <v>-5.443990180250675</v>
      </c>
      <c r="AA22" s="37">
        <f>SUM(AA5:AA21)</f>
        <v>24939484039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6085879570</v>
      </c>
      <c r="D25" s="6">
        <v>0</v>
      </c>
      <c r="E25" s="7">
        <v>6599934768</v>
      </c>
      <c r="F25" s="8">
        <v>6599934768</v>
      </c>
      <c r="G25" s="8">
        <v>512219487</v>
      </c>
      <c r="H25" s="8">
        <v>519520635</v>
      </c>
      <c r="I25" s="8">
        <v>518356879</v>
      </c>
      <c r="J25" s="8">
        <v>1550097001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1550097001</v>
      </c>
      <c r="X25" s="8">
        <v>1588307152</v>
      </c>
      <c r="Y25" s="8">
        <v>-38210151</v>
      </c>
      <c r="Z25" s="2">
        <v>-2.41</v>
      </c>
      <c r="AA25" s="6">
        <v>6599934768</v>
      </c>
    </row>
    <row r="26" spans="1:27" ht="13.5">
      <c r="A26" s="29" t="s">
        <v>52</v>
      </c>
      <c r="B26" s="28"/>
      <c r="C26" s="6">
        <v>96788503</v>
      </c>
      <c r="D26" s="6">
        <v>0</v>
      </c>
      <c r="E26" s="7">
        <v>109043173</v>
      </c>
      <c r="F26" s="8">
        <v>109043173</v>
      </c>
      <c r="G26" s="8">
        <v>8046361</v>
      </c>
      <c r="H26" s="8">
        <v>8994438</v>
      </c>
      <c r="I26" s="8">
        <v>8329105</v>
      </c>
      <c r="J26" s="8">
        <v>25369904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25369904</v>
      </c>
      <c r="X26" s="8">
        <v>27217253</v>
      </c>
      <c r="Y26" s="8">
        <v>-1847349</v>
      </c>
      <c r="Z26" s="2">
        <v>-6.79</v>
      </c>
      <c r="AA26" s="6">
        <v>109043173</v>
      </c>
    </row>
    <row r="27" spans="1:27" ht="13.5">
      <c r="A27" s="29" t="s">
        <v>53</v>
      </c>
      <c r="B27" s="28"/>
      <c r="C27" s="6">
        <v>1142677065</v>
      </c>
      <c r="D27" s="6">
        <v>0</v>
      </c>
      <c r="E27" s="7">
        <v>650517597</v>
      </c>
      <c r="F27" s="8">
        <v>650517597</v>
      </c>
      <c r="G27" s="8">
        <v>26715970</v>
      </c>
      <c r="H27" s="8">
        <v>35734814</v>
      </c>
      <c r="I27" s="8">
        <v>34748294</v>
      </c>
      <c r="J27" s="8">
        <v>97199078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97199078</v>
      </c>
      <c r="X27" s="8">
        <v>162749306</v>
      </c>
      <c r="Y27" s="8">
        <v>-65550228</v>
      </c>
      <c r="Z27" s="2">
        <v>-40.28</v>
      </c>
      <c r="AA27" s="6">
        <v>650517597</v>
      </c>
    </row>
    <row r="28" spans="1:27" ht="13.5">
      <c r="A28" s="29" t="s">
        <v>54</v>
      </c>
      <c r="B28" s="28"/>
      <c r="C28" s="6">
        <v>1225313727</v>
      </c>
      <c r="D28" s="6">
        <v>0</v>
      </c>
      <c r="E28" s="7">
        <v>1116340532</v>
      </c>
      <c r="F28" s="8">
        <v>1116340532</v>
      </c>
      <c r="G28" s="8">
        <v>79999691</v>
      </c>
      <c r="H28" s="8">
        <v>82303242</v>
      </c>
      <c r="I28" s="8">
        <v>79994713</v>
      </c>
      <c r="J28" s="8">
        <v>242297646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242297646</v>
      </c>
      <c r="X28" s="8">
        <v>279078797</v>
      </c>
      <c r="Y28" s="8">
        <v>-36781151</v>
      </c>
      <c r="Z28" s="2">
        <v>-13.18</v>
      </c>
      <c r="AA28" s="6">
        <v>1116340532</v>
      </c>
    </row>
    <row r="29" spans="1:27" ht="13.5">
      <c r="A29" s="29" t="s">
        <v>55</v>
      </c>
      <c r="B29" s="28"/>
      <c r="C29" s="6">
        <v>819444936</v>
      </c>
      <c r="D29" s="6">
        <v>0</v>
      </c>
      <c r="E29" s="7">
        <v>898191101</v>
      </c>
      <c r="F29" s="8">
        <v>898191101</v>
      </c>
      <c r="G29" s="8">
        <v>180717</v>
      </c>
      <c r="H29" s="8">
        <v>1332631</v>
      </c>
      <c r="I29" s="8">
        <v>89121108</v>
      </c>
      <c r="J29" s="8">
        <v>90634456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90634456</v>
      </c>
      <c r="X29" s="8">
        <v>224474520</v>
      </c>
      <c r="Y29" s="8">
        <v>-133840064</v>
      </c>
      <c r="Z29" s="2">
        <v>-59.62</v>
      </c>
      <c r="AA29" s="6">
        <v>898191101</v>
      </c>
    </row>
    <row r="30" spans="1:27" ht="13.5">
      <c r="A30" s="29" t="s">
        <v>56</v>
      </c>
      <c r="B30" s="28"/>
      <c r="C30" s="6">
        <v>7027009391</v>
      </c>
      <c r="D30" s="6">
        <v>0</v>
      </c>
      <c r="E30" s="7">
        <v>8129270036</v>
      </c>
      <c r="F30" s="8">
        <v>8129270036</v>
      </c>
      <c r="G30" s="8">
        <v>41743488</v>
      </c>
      <c r="H30" s="8">
        <v>1677000504</v>
      </c>
      <c r="I30" s="8">
        <v>927922362</v>
      </c>
      <c r="J30" s="8">
        <v>2646666354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2646666354</v>
      </c>
      <c r="X30" s="8">
        <v>2620761650</v>
      </c>
      <c r="Y30" s="8">
        <v>25904704</v>
      </c>
      <c r="Z30" s="2">
        <v>0.99</v>
      </c>
      <c r="AA30" s="6">
        <v>8129270036</v>
      </c>
    </row>
    <row r="31" spans="1:27" ht="13.5">
      <c r="A31" s="29" t="s">
        <v>57</v>
      </c>
      <c r="B31" s="28"/>
      <c r="C31" s="6">
        <v>303308862</v>
      </c>
      <c r="D31" s="6">
        <v>0</v>
      </c>
      <c r="E31" s="7">
        <v>410262273</v>
      </c>
      <c r="F31" s="8">
        <v>410262273</v>
      </c>
      <c r="G31" s="8">
        <v>2560613</v>
      </c>
      <c r="H31" s="8">
        <v>18470462</v>
      </c>
      <c r="I31" s="8">
        <v>14199171</v>
      </c>
      <c r="J31" s="8">
        <v>35230246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35230246</v>
      </c>
      <c r="X31" s="8">
        <v>101900503</v>
      </c>
      <c r="Y31" s="8">
        <v>-66670257</v>
      </c>
      <c r="Z31" s="2">
        <v>-65.43</v>
      </c>
      <c r="AA31" s="6">
        <v>410262273</v>
      </c>
    </row>
    <row r="32" spans="1:27" ht="13.5">
      <c r="A32" s="29" t="s">
        <v>58</v>
      </c>
      <c r="B32" s="28"/>
      <c r="C32" s="6">
        <v>1867661540</v>
      </c>
      <c r="D32" s="6">
        <v>0</v>
      </c>
      <c r="E32" s="7">
        <v>2002022919</v>
      </c>
      <c r="F32" s="8">
        <v>2002022919</v>
      </c>
      <c r="G32" s="8">
        <v>84899834</v>
      </c>
      <c r="H32" s="8">
        <v>253132088</v>
      </c>
      <c r="I32" s="8">
        <v>180285800</v>
      </c>
      <c r="J32" s="8">
        <v>518317722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518317722</v>
      </c>
      <c r="X32" s="8">
        <v>467742775</v>
      </c>
      <c r="Y32" s="8">
        <v>50574947</v>
      </c>
      <c r="Z32" s="2">
        <v>10.81</v>
      </c>
      <c r="AA32" s="6">
        <v>2002022919</v>
      </c>
    </row>
    <row r="33" spans="1:27" ht="13.5">
      <c r="A33" s="29" t="s">
        <v>59</v>
      </c>
      <c r="B33" s="28"/>
      <c r="C33" s="6">
        <v>-16308590</v>
      </c>
      <c r="D33" s="6">
        <v>0</v>
      </c>
      <c r="E33" s="7">
        <v>262326995</v>
      </c>
      <c r="F33" s="8">
        <v>262326995</v>
      </c>
      <c r="G33" s="8">
        <v>15336692</v>
      </c>
      <c r="H33" s="8">
        <v>1516770</v>
      </c>
      <c r="I33" s="8">
        <v>8739247</v>
      </c>
      <c r="J33" s="8">
        <v>25592709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25592709</v>
      </c>
      <c r="X33" s="8">
        <v>65579169</v>
      </c>
      <c r="Y33" s="8">
        <v>-39986460</v>
      </c>
      <c r="Z33" s="2">
        <v>-60.97</v>
      </c>
      <c r="AA33" s="6">
        <v>262326995</v>
      </c>
    </row>
    <row r="34" spans="1:27" ht="13.5">
      <c r="A34" s="29" t="s">
        <v>60</v>
      </c>
      <c r="B34" s="28"/>
      <c r="C34" s="6">
        <v>3436191959</v>
      </c>
      <c r="D34" s="6">
        <v>0</v>
      </c>
      <c r="E34" s="7">
        <v>3662046367</v>
      </c>
      <c r="F34" s="8">
        <v>3662046367</v>
      </c>
      <c r="G34" s="8">
        <v>150281032</v>
      </c>
      <c r="H34" s="8">
        <v>385712874</v>
      </c>
      <c r="I34" s="8">
        <v>325440942</v>
      </c>
      <c r="J34" s="8">
        <v>861434848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861434848</v>
      </c>
      <c r="X34" s="8">
        <v>921220483</v>
      </c>
      <c r="Y34" s="8">
        <v>-59785635</v>
      </c>
      <c r="Z34" s="2">
        <v>-6.49</v>
      </c>
      <c r="AA34" s="6">
        <v>3662046367</v>
      </c>
    </row>
    <row r="35" spans="1:27" ht="13.5">
      <c r="A35" s="27" t="s">
        <v>61</v>
      </c>
      <c r="B35" s="33"/>
      <c r="C35" s="6">
        <v>140554962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522274</v>
      </c>
      <c r="J35" s="8">
        <v>522274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522274</v>
      </c>
      <c r="X35" s="8">
        <v>0</v>
      </c>
      <c r="Y35" s="8">
        <v>522274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22128521925</v>
      </c>
      <c r="D36" s="37">
        <f>SUM(D25:D35)</f>
        <v>0</v>
      </c>
      <c r="E36" s="38">
        <f t="shared" si="1"/>
        <v>23839955761</v>
      </c>
      <c r="F36" s="39">
        <f t="shared" si="1"/>
        <v>23839955761</v>
      </c>
      <c r="G36" s="39">
        <f t="shared" si="1"/>
        <v>921983885</v>
      </c>
      <c r="H36" s="39">
        <f t="shared" si="1"/>
        <v>2983718458</v>
      </c>
      <c r="I36" s="39">
        <f t="shared" si="1"/>
        <v>2187659895</v>
      </c>
      <c r="J36" s="39">
        <f t="shared" si="1"/>
        <v>6093362238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6093362238</v>
      </c>
      <c r="X36" s="39">
        <f t="shared" si="1"/>
        <v>6459031608</v>
      </c>
      <c r="Y36" s="39">
        <f t="shared" si="1"/>
        <v>-365669370</v>
      </c>
      <c r="Z36" s="40">
        <f>+IF(X36&lt;&gt;0,+(Y36/X36)*100,0)</f>
        <v>-5.66136523541843</v>
      </c>
      <c r="AA36" s="37">
        <f>SUM(AA25:AA35)</f>
        <v>23839955761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-1049365183</v>
      </c>
      <c r="D38" s="50">
        <f>+D22-D36</f>
        <v>0</v>
      </c>
      <c r="E38" s="51">
        <f t="shared" si="2"/>
        <v>1099528278</v>
      </c>
      <c r="F38" s="52">
        <f t="shared" si="2"/>
        <v>1099528278</v>
      </c>
      <c r="G38" s="52">
        <f t="shared" si="2"/>
        <v>1495402382</v>
      </c>
      <c r="H38" s="52">
        <f t="shared" si="2"/>
        <v>-775086461</v>
      </c>
      <c r="I38" s="52">
        <f t="shared" si="2"/>
        <v>-368556362</v>
      </c>
      <c r="J38" s="52">
        <f t="shared" si="2"/>
        <v>351759559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351759559</v>
      </c>
      <c r="X38" s="52">
        <f>IF(F22=F36,0,X22-X36)</f>
        <v>357163163</v>
      </c>
      <c r="Y38" s="52">
        <f t="shared" si="2"/>
        <v>-5403604</v>
      </c>
      <c r="Z38" s="53">
        <f>+IF(X38&lt;&gt;0,+(Y38/X38)*100,0)</f>
        <v>-1.5129231006390207</v>
      </c>
      <c r="AA38" s="50">
        <f>+AA22-AA36</f>
        <v>1099528278</v>
      </c>
    </row>
    <row r="39" spans="1:27" ht="13.5">
      <c r="A39" s="27" t="s">
        <v>64</v>
      </c>
      <c r="B39" s="33"/>
      <c r="C39" s="6">
        <v>2114671587</v>
      </c>
      <c r="D39" s="6">
        <v>0</v>
      </c>
      <c r="E39" s="7">
        <v>2544400000</v>
      </c>
      <c r="F39" s="8">
        <v>2544400000</v>
      </c>
      <c r="G39" s="8">
        <v>6208272</v>
      </c>
      <c r="H39" s="8">
        <v>287599790</v>
      </c>
      <c r="I39" s="8">
        <v>284389788</v>
      </c>
      <c r="J39" s="8">
        <v>578197850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578197850</v>
      </c>
      <c r="X39" s="8">
        <v>475668616</v>
      </c>
      <c r="Y39" s="8">
        <v>102529234</v>
      </c>
      <c r="Z39" s="2">
        <v>21.55</v>
      </c>
      <c r="AA39" s="6">
        <v>2544400000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1065306404</v>
      </c>
      <c r="D42" s="59">
        <f>SUM(D38:D41)</f>
        <v>0</v>
      </c>
      <c r="E42" s="60">
        <f t="shared" si="3"/>
        <v>3643928278</v>
      </c>
      <c r="F42" s="61">
        <f t="shared" si="3"/>
        <v>3643928278</v>
      </c>
      <c r="G42" s="61">
        <f t="shared" si="3"/>
        <v>1501610654</v>
      </c>
      <c r="H42" s="61">
        <f t="shared" si="3"/>
        <v>-487486671</v>
      </c>
      <c r="I42" s="61">
        <f t="shared" si="3"/>
        <v>-84166574</v>
      </c>
      <c r="J42" s="61">
        <f t="shared" si="3"/>
        <v>929957409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929957409</v>
      </c>
      <c r="X42" s="61">
        <f t="shared" si="3"/>
        <v>832831779</v>
      </c>
      <c r="Y42" s="61">
        <f t="shared" si="3"/>
        <v>97125630</v>
      </c>
      <c r="Z42" s="62">
        <f>+IF(X42&lt;&gt;0,+(Y42/X42)*100,0)</f>
        <v>11.662094608904207</v>
      </c>
      <c r="AA42" s="59">
        <f>SUM(AA38:AA41)</f>
        <v>3643928278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1065306404</v>
      </c>
      <c r="D44" s="67">
        <f>+D42-D43</f>
        <v>0</v>
      </c>
      <c r="E44" s="68">
        <f t="shared" si="4"/>
        <v>3643928278</v>
      </c>
      <c r="F44" s="69">
        <f t="shared" si="4"/>
        <v>3643928278</v>
      </c>
      <c r="G44" s="69">
        <f t="shared" si="4"/>
        <v>1501610654</v>
      </c>
      <c r="H44" s="69">
        <f t="shared" si="4"/>
        <v>-487486671</v>
      </c>
      <c r="I44" s="69">
        <f t="shared" si="4"/>
        <v>-84166574</v>
      </c>
      <c r="J44" s="69">
        <f t="shared" si="4"/>
        <v>929957409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929957409</v>
      </c>
      <c r="X44" s="69">
        <f t="shared" si="4"/>
        <v>832831779</v>
      </c>
      <c r="Y44" s="69">
        <f t="shared" si="4"/>
        <v>97125630</v>
      </c>
      <c r="Z44" s="70">
        <f>+IF(X44&lt;&gt;0,+(Y44/X44)*100,0)</f>
        <v>11.662094608904207</v>
      </c>
      <c r="AA44" s="67">
        <f>+AA42-AA43</f>
        <v>3643928278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1065306404</v>
      </c>
      <c r="D46" s="59">
        <f>SUM(D44:D45)</f>
        <v>0</v>
      </c>
      <c r="E46" s="60">
        <f t="shared" si="5"/>
        <v>3643928278</v>
      </c>
      <c r="F46" s="61">
        <f t="shared" si="5"/>
        <v>3643928278</v>
      </c>
      <c r="G46" s="61">
        <f t="shared" si="5"/>
        <v>1501610654</v>
      </c>
      <c r="H46" s="61">
        <f t="shared" si="5"/>
        <v>-487486671</v>
      </c>
      <c r="I46" s="61">
        <f t="shared" si="5"/>
        <v>-84166574</v>
      </c>
      <c r="J46" s="61">
        <f t="shared" si="5"/>
        <v>929957409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929957409</v>
      </c>
      <c r="X46" s="61">
        <f t="shared" si="5"/>
        <v>832831779</v>
      </c>
      <c r="Y46" s="61">
        <f t="shared" si="5"/>
        <v>97125630</v>
      </c>
      <c r="Z46" s="62">
        <f>+IF(X46&lt;&gt;0,+(Y46/X46)*100,0)</f>
        <v>11.662094608904207</v>
      </c>
      <c r="AA46" s="59">
        <f>SUM(AA44:AA45)</f>
        <v>3643928278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1065306404</v>
      </c>
      <c r="D48" s="75">
        <f>SUM(D46:D47)</f>
        <v>0</v>
      </c>
      <c r="E48" s="76">
        <f t="shared" si="6"/>
        <v>3643928278</v>
      </c>
      <c r="F48" s="77">
        <f t="shared" si="6"/>
        <v>3643928278</v>
      </c>
      <c r="G48" s="77">
        <f t="shared" si="6"/>
        <v>1501610654</v>
      </c>
      <c r="H48" s="78">
        <f t="shared" si="6"/>
        <v>-487486671</v>
      </c>
      <c r="I48" s="78">
        <f t="shared" si="6"/>
        <v>-84166574</v>
      </c>
      <c r="J48" s="78">
        <f t="shared" si="6"/>
        <v>929957409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929957409</v>
      </c>
      <c r="X48" s="78">
        <f t="shared" si="6"/>
        <v>832831779</v>
      </c>
      <c r="Y48" s="78">
        <f t="shared" si="6"/>
        <v>97125630</v>
      </c>
      <c r="Z48" s="79">
        <f>+IF(X48&lt;&gt;0,+(Y48/X48)*100,0)</f>
        <v>11.662094608904207</v>
      </c>
      <c r="AA48" s="80">
        <f>SUM(AA46:AA47)</f>
        <v>3643928278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5352283252</v>
      </c>
      <c r="F5" s="8">
        <v>5352283252</v>
      </c>
      <c r="G5" s="8">
        <v>486163283</v>
      </c>
      <c r="H5" s="8">
        <v>491709780</v>
      </c>
      <c r="I5" s="8">
        <v>441453017</v>
      </c>
      <c r="J5" s="8">
        <v>1419326080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1419326080</v>
      </c>
      <c r="X5" s="8">
        <v>1682462435</v>
      </c>
      <c r="Y5" s="8">
        <v>-263136355</v>
      </c>
      <c r="Z5" s="2">
        <v>-15.64</v>
      </c>
      <c r="AA5" s="6">
        <v>5352283252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129085000</v>
      </c>
      <c r="F6" s="8">
        <v>129085000</v>
      </c>
      <c r="G6" s="8">
        <v>12701554</v>
      </c>
      <c r="H6" s="8">
        <v>12750679</v>
      </c>
      <c r="I6" s="8">
        <v>7870731</v>
      </c>
      <c r="J6" s="8">
        <v>33322964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33322964</v>
      </c>
      <c r="X6" s="8">
        <v>9801723</v>
      </c>
      <c r="Y6" s="8">
        <v>23521241</v>
      </c>
      <c r="Z6" s="2">
        <v>239.97</v>
      </c>
      <c r="AA6" s="6">
        <v>129085000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10477611860</v>
      </c>
      <c r="F7" s="8">
        <v>10477611860</v>
      </c>
      <c r="G7" s="8">
        <v>883230341</v>
      </c>
      <c r="H7" s="8">
        <v>959808970</v>
      </c>
      <c r="I7" s="8">
        <v>876219574</v>
      </c>
      <c r="J7" s="8">
        <v>2719258885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2719258885</v>
      </c>
      <c r="X7" s="8">
        <v>2670652203</v>
      </c>
      <c r="Y7" s="8">
        <v>48606682</v>
      </c>
      <c r="Z7" s="2">
        <v>1.82</v>
      </c>
      <c r="AA7" s="6">
        <v>10477611860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2879423089</v>
      </c>
      <c r="F8" s="8">
        <v>2879423089</v>
      </c>
      <c r="G8" s="8">
        <v>225804736</v>
      </c>
      <c r="H8" s="8">
        <v>250157538</v>
      </c>
      <c r="I8" s="8">
        <v>258329816</v>
      </c>
      <c r="J8" s="8">
        <v>734292090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734292090</v>
      </c>
      <c r="X8" s="8">
        <v>626972874</v>
      </c>
      <c r="Y8" s="8">
        <v>107319216</v>
      </c>
      <c r="Z8" s="2">
        <v>17.12</v>
      </c>
      <c r="AA8" s="6">
        <v>2879423089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776192900</v>
      </c>
      <c r="F9" s="8">
        <v>776192900</v>
      </c>
      <c r="G9" s="8">
        <v>59839441</v>
      </c>
      <c r="H9" s="8">
        <v>64860464</v>
      </c>
      <c r="I9" s="8">
        <v>70652838</v>
      </c>
      <c r="J9" s="8">
        <v>195352743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195352743</v>
      </c>
      <c r="X9" s="8">
        <v>185378491</v>
      </c>
      <c r="Y9" s="8">
        <v>9974252</v>
      </c>
      <c r="Z9" s="2">
        <v>5.38</v>
      </c>
      <c r="AA9" s="6">
        <v>776192900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513927385</v>
      </c>
      <c r="F10" s="30">
        <v>513927385</v>
      </c>
      <c r="G10" s="30">
        <v>42937099</v>
      </c>
      <c r="H10" s="30">
        <v>41877117</v>
      </c>
      <c r="I10" s="30">
        <v>43249395</v>
      </c>
      <c r="J10" s="30">
        <v>128063611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128063611</v>
      </c>
      <c r="X10" s="30">
        <v>120230848</v>
      </c>
      <c r="Y10" s="30">
        <v>7832763</v>
      </c>
      <c r="Z10" s="31">
        <v>6.51</v>
      </c>
      <c r="AA10" s="32">
        <v>513927385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143495120</v>
      </c>
      <c r="F11" s="8">
        <v>143495120</v>
      </c>
      <c r="G11" s="8">
        <v>5859803</v>
      </c>
      <c r="H11" s="8">
        <v>13905227</v>
      </c>
      <c r="I11" s="8">
        <v>28858965</v>
      </c>
      <c r="J11" s="8">
        <v>48623995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48623995</v>
      </c>
      <c r="X11" s="8">
        <v>44390054</v>
      </c>
      <c r="Y11" s="8">
        <v>4233941</v>
      </c>
      <c r="Z11" s="2">
        <v>9.54</v>
      </c>
      <c r="AA11" s="6">
        <v>143495120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451237226</v>
      </c>
      <c r="F12" s="8">
        <v>451237226</v>
      </c>
      <c r="G12" s="8">
        <v>30347969</v>
      </c>
      <c r="H12" s="8">
        <v>39371914</v>
      </c>
      <c r="I12" s="8">
        <v>33701058</v>
      </c>
      <c r="J12" s="8">
        <v>103420941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103420941</v>
      </c>
      <c r="X12" s="8">
        <v>71766783</v>
      </c>
      <c r="Y12" s="8">
        <v>31654158</v>
      </c>
      <c r="Z12" s="2">
        <v>44.11</v>
      </c>
      <c r="AA12" s="6">
        <v>451237226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491385020</v>
      </c>
      <c r="F13" s="8">
        <v>491385020</v>
      </c>
      <c r="G13" s="8">
        <v>34000734</v>
      </c>
      <c r="H13" s="8">
        <v>31836723</v>
      </c>
      <c r="I13" s="8">
        <v>38499072</v>
      </c>
      <c r="J13" s="8">
        <v>104336529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104336529</v>
      </c>
      <c r="X13" s="8">
        <v>81150299</v>
      </c>
      <c r="Y13" s="8">
        <v>23186230</v>
      </c>
      <c r="Z13" s="2">
        <v>28.57</v>
      </c>
      <c r="AA13" s="6">
        <v>491385020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114629410</v>
      </c>
      <c r="F14" s="8">
        <v>114629410</v>
      </c>
      <c r="G14" s="8">
        <v>12323373</v>
      </c>
      <c r="H14" s="8">
        <v>15692692</v>
      </c>
      <c r="I14" s="8">
        <v>13076816</v>
      </c>
      <c r="J14" s="8">
        <v>41092881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41092881</v>
      </c>
      <c r="X14" s="8">
        <v>35338498</v>
      </c>
      <c r="Y14" s="8">
        <v>5754383</v>
      </c>
      <c r="Z14" s="2">
        <v>16.28</v>
      </c>
      <c r="AA14" s="6">
        <v>114629410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113756074</v>
      </c>
      <c r="F16" s="8">
        <v>113756074</v>
      </c>
      <c r="G16" s="8">
        <v>5106318</v>
      </c>
      <c r="H16" s="8">
        <v>11530645</v>
      </c>
      <c r="I16" s="8">
        <v>-182522</v>
      </c>
      <c r="J16" s="8">
        <v>16454441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16454441</v>
      </c>
      <c r="X16" s="8">
        <v>-50634484</v>
      </c>
      <c r="Y16" s="8">
        <v>67088925</v>
      </c>
      <c r="Z16" s="2">
        <v>-132.5</v>
      </c>
      <c r="AA16" s="6">
        <v>113756074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25093709</v>
      </c>
      <c r="F17" s="8">
        <v>25093709</v>
      </c>
      <c r="G17" s="8">
        <v>2653311</v>
      </c>
      <c r="H17" s="8">
        <v>3300601</v>
      </c>
      <c r="I17" s="8">
        <v>1377115</v>
      </c>
      <c r="J17" s="8">
        <v>7331027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7331027</v>
      </c>
      <c r="X17" s="8">
        <v>12517546</v>
      </c>
      <c r="Y17" s="8">
        <v>-5186519</v>
      </c>
      <c r="Z17" s="2">
        <v>-41.43</v>
      </c>
      <c r="AA17" s="6">
        <v>25093709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12744450</v>
      </c>
      <c r="F18" s="8">
        <v>12744450</v>
      </c>
      <c r="G18" s="8">
        <v>966961</v>
      </c>
      <c r="H18" s="8">
        <v>0</v>
      </c>
      <c r="I18" s="8">
        <v>1561905</v>
      </c>
      <c r="J18" s="8">
        <v>2528866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2528866</v>
      </c>
      <c r="X18" s="8">
        <v>0</v>
      </c>
      <c r="Y18" s="8">
        <v>2528866</v>
      </c>
      <c r="Z18" s="2">
        <v>0</v>
      </c>
      <c r="AA18" s="6">
        <v>12744450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2584009904</v>
      </c>
      <c r="F19" s="8">
        <v>2584009904</v>
      </c>
      <c r="G19" s="8">
        <v>788977000</v>
      </c>
      <c r="H19" s="8">
        <v>1512735</v>
      </c>
      <c r="I19" s="8">
        <v>-25808744</v>
      </c>
      <c r="J19" s="8">
        <v>764680991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764680991</v>
      </c>
      <c r="X19" s="8">
        <v>841784578</v>
      </c>
      <c r="Y19" s="8">
        <v>-77103587</v>
      </c>
      <c r="Z19" s="2">
        <v>-9.16</v>
      </c>
      <c r="AA19" s="6">
        <v>2584009904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2626212075</v>
      </c>
      <c r="F20" s="30">
        <v>2626212075</v>
      </c>
      <c r="G20" s="30">
        <v>62753382</v>
      </c>
      <c r="H20" s="30">
        <v>702462835</v>
      </c>
      <c r="I20" s="30">
        <v>52497219</v>
      </c>
      <c r="J20" s="30">
        <v>817713436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817713436</v>
      </c>
      <c r="X20" s="30">
        <v>796172374</v>
      </c>
      <c r="Y20" s="30">
        <v>21541062</v>
      </c>
      <c r="Z20" s="31">
        <v>2.71</v>
      </c>
      <c r="AA20" s="32">
        <v>2626212075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34288745</v>
      </c>
      <c r="F21" s="8">
        <v>34288745</v>
      </c>
      <c r="G21" s="8">
        <v>0</v>
      </c>
      <c r="H21" s="8">
        <v>993790</v>
      </c>
      <c r="I21" s="34">
        <v>60871</v>
      </c>
      <c r="J21" s="8">
        <v>1054661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1054661</v>
      </c>
      <c r="X21" s="8">
        <v>59294</v>
      </c>
      <c r="Y21" s="8">
        <v>995367</v>
      </c>
      <c r="Z21" s="2">
        <v>1678.7</v>
      </c>
      <c r="AA21" s="6">
        <v>34288745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26725375219</v>
      </c>
      <c r="F22" s="39">
        <f t="shared" si="0"/>
        <v>26725375219</v>
      </c>
      <c r="G22" s="39">
        <f t="shared" si="0"/>
        <v>2653665305</v>
      </c>
      <c r="H22" s="39">
        <f t="shared" si="0"/>
        <v>2641771710</v>
      </c>
      <c r="I22" s="39">
        <f t="shared" si="0"/>
        <v>1841417126</v>
      </c>
      <c r="J22" s="39">
        <f t="shared" si="0"/>
        <v>7136854141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7136854141</v>
      </c>
      <c r="X22" s="39">
        <f t="shared" si="0"/>
        <v>7128043516</v>
      </c>
      <c r="Y22" s="39">
        <f t="shared" si="0"/>
        <v>8810625</v>
      </c>
      <c r="Z22" s="40">
        <f>+IF(X22&lt;&gt;0,+(Y22/X22)*100,0)</f>
        <v>0.12360509556687167</v>
      </c>
      <c r="AA22" s="37">
        <f>SUM(AA5:AA21)</f>
        <v>26725375219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7353431371</v>
      </c>
      <c r="F25" s="8">
        <v>7353431371</v>
      </c>
      <c r="G25" s="8">
        <v>532724064</v>
      </c>
      <c r="H25" s="8">
        <v>539981574</v>
      </c>
      <c r="I25" s="8">
        <v>581239199</v>
      </c>
      <c r="J25" s="8">
        <v>1653944837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1653944837</v>
      </c>
      <c r="X25" s="8">
        <v>1579062154</v>
      </c>
      <c r="Y25" s="8">
        <v>74882683</v>
      </c>
      <c r="Z25" s="2">
        <v>4.74</v>
      </c>
      <c r="AA25" s="6">
        <v>7353431371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93025720</v>
      </c>
      <c r="F26" s="8">
        <v>93025720</v>
      </c>
      <c r="G26" s="8">
        <v>7960674</v>
      </c>
      <c r="H26" s="8">
        <v>8003463</v>
      </c>
      <c r="I26" s="8">
        <v>8183400</v>
      </c>
      <c r="J26" s="8">
        <v>24147537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24147537</v>
      </c>
      <c r="X26" s="8">
        <v>26870977</v>
      </c>
      <c r="Y26" s="8">
        <v>-2723440</v>
      </c>
      <c r="Z26" s="2">
        <v>-10.14</v>
      </c>
      <c r="AA26" s="6">
        <v>93025720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569329428</v>
      </c>
      <c r="F27" s="8">
        <v>569329428</v>
      </c>
      <c r="G27" s="8">
        <v>10873331</v>
      </c>
      <c r="H27" s="8">
        <v>10456101</v>
      </c>
      <c r="I27" s="8">
        <v>11312167</v>
      </c>
      <c r="J27" s="8">
        <v>32641599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32641599</v>
      </c>
      <c r="X27" s="8">
        <v>34792422</v>
      </c>
      <c r="Y27" s="8">
        <v>-2150823</v>
      </c>
      <c r="Z27" s="2">
        <v>-6.18</v>
      </c>
      <c r="AA27" s="6">
        <v>569329428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1990224569</v>
      </c>
      <c r="F28" s="8">
        <v>1990224569</v>
      </c>
      <c r="G28" s="8">
        <v>160209190</v>
      </c>
      <c r="H28" s="8">
        <v>157961125</v>
      </c>
      <c r="I28" s="8">
        <v>158361402</v>
      </c>
      <c r="J28" s="8">
        <v>476531717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476531717</v>
      </c>
      <c r="X28" s="8">
        <v>500365385</v>
      </c>
      <c r="Y28" s="8">
        <v>-23833668</v>
      </c>
      <c r="Z28" s="2">
        <v>-4.76</v>
      </c>
      <c r="AA28" s="6">
        <v>1990224569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1177330925</v>
      </c>
      <c r="F29" s="8">
        <v>1177330925</v>
      </c>
      <c r="G29" s="8">
        <v>100080249</v>
      </c>
      <c r="H29" s="8">
        <v>100054292</v>
      </c>
      <c r="I29" s="8">
        <v>-86921637</v>
      </c>
      <c r="J29" s="8">
        <v>113212904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113212904</v>
      </c>
      <c r="X29" s="8">
        <v>322756063</v>
      </c>
      <c r="Y29" s="8">
        <v>-209543159</v>
      </c>
      <c r="Z29" s="2">
        <v>-64.92</v>
      </c>
      <c r="AA29" s="6">
        <v>1177330925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8520259310</v>
      </c>
      <c r="F30" s="8">
        <v>8520259310</v>
      </c>
      <c r="G30" s="8">
        <v>835342392</v>
      </c>
      <c r="H30" s="8">
        <v>872314553</v>
      </c>
      <c r="I30" s="8">
        <v>690452212</v>
      </c>
      <c r="J30" s="8">
        <v>2398109157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2398109157</v>
      </c>
      <c r="X30" s="8">
        <v>2484963568</v>
      </c>
      <c r="Y30" s="8">
        <v>-86854411</v>
      </c>
      <c r="Z30" s="2">
        <v>-3.5</v>
      </c>
      <c r="AA30" s="6">
        <v>8520259310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2604437</v>
      </c>
      <c r="F31" s="8">
        <v>2604437</v>
      </c>
      <c r="G31" s="8">
        <v>1859259</v>
      </c>
      <c r="H31" s="8">
        <v>4512561</v>
      </c>
      <c r="I31" s="8">
        <v>4470731</v>
      </c>
      <c r="J31" s="8">
        <v>10842551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10842551</v>
      </c>
      <c r="X31" s="8">
        <v>16235822</v>
      </c>
      <c r="Y31" s="8">
        <v>-5393271</v>
      </c>
      <c r="Z31" s="2">
        <v>-33.22</v>
      </c>
      <c r="AA31" s="6">
        <v>2604437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3713755397</v>
      </c>
      <c r="F32" s="8">
        <v>3713755397</v>
      </c>
      <c r="G32" s="8">
        <v>220261764</v>
      </c>
      <c r="H32" s="8">
        <v>318952401</v>
      </c>
      <c r="I32" s="8">
        <v>254755758</v>
      </c>
      <c r="J32" s="8">
        <v>793969923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793969923</v>
      </c>
      <c r="X32" s="8">
        <v>776123611</v>
      </c>
      <c r="Y32" s="8">
        <v>17846312</v>
      </c>
      <c r="Z32" s="2">
        <v>2.3</v>
      </c>
      <c r="AA32" s="6">
        <v>3713755397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205214291</v>
      </c>
      <c r="F33" s="8">
        <v>205214291</v>
      </c>
      <c r="G33" s="8">
        <v>10583884</v>
      </c>
      <c r="H33" s="8">
        <v>23136600</v>
      </c>
      <c r="I33" s="8">
        <v>-2380418</v>
      </c>
      <c r="J33" s="8">
        <v>31340066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31340066</v>
      </c>
      <c r="X33" s="8">
        <v>49659453</v>
      </c>
      <c r="Y33" s="8">
        <v>-18319387</v>
      </c>
      <c r="Z33" s="2">
        <v>-36.89</v>
      </c>
      <c r="AA33" s="6">
        <v>205214291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3227845164</v>
      </c>
      <c r="F34" s="8">
        <v>3227845164</v>
      </c>
      <c r="G34" s="8">
        <v>195221349</v>
      </c>
      <c r="H34" s="8">
        <v>249151723</v>
      </c>
      <c r="I34" s="8">
        <v>178043823</v>
      </c>
      <c r="J34" s="8">
        <v>622416895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622416895</v>
      </c>
      <c r="X34" s="8">
        <v>588489264</v>
      </c>
      <c r="Y34" s="8">
        <v>33927631</v>
      </c>
      <c r="Z34" s="2">
        <v>5.77</v>
      </c>
      <c r="AA34" s="6">
        <v>3227845164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264607</v>
      </c>
      <c r="F35" s="8">
        <v>264607</v>
      </c>
      <c r="G35" s="8">
        <v>0</v>
      </c>
      <c r="H35" s="8">
        <v>-5248</v>
      </c>
      <c r="I35" s="8">
        <v>0</v>
      </c>
      <c r="J35" s="8">
        <v>-5248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-5248</v>
      </c>
      <c r="X35" s="8">
        <v>-256656</v>
      </c>
      <c r="Y35" s="8">
        <v>251408</v>
      </c>
      <c r="Z35" s="2">
        <v>-97.96</v>
      </c>
      <c r="AA35" s="6">
        <v>264607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26853285219</v>
      </c>
      <c r="F36" s="39">
        <f t="shared" si="1"/>
        <v>26853285219</v>
      </c>
      <c r="G36" s="39">
        <f t="shared" si="1"/>
        <v>2075116156</v>
      </c>
      <c r="H36" s="39">
        <f t="shared" si="1"/>
        <v>2284519145</v>
      </c>
      <c r="I36" s="39">
        <f t="shared" si="1"/>
        <v>1797516637</v>
      </c>
      <c r="J36" s="39">
        <f t="shared" si="1"/>
        <v>6157151938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6157151938</v>
      </c>
      <c r="X36" s="39">
        <f t="shared" si="1"/>
        <v>6379062063</v>
      </c>
      <c r="Y36" s="39">
        <f t="shared" si="1"/>
        <v>-221910125</v>
      </c>
      <c r="Z36" s="40">
        <f>+IF(X36&lt;&gt;0,+(Y36/X36)*100,0)</f>
        <v>-3.4787265401778864</v>
      </c>
      <c r="AA36" s="37">
        <f>SUM(AA25:AA35)</f>
        <v>26853285219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-127910000</v>
      </c>
      <c r="F38" s="52">
        <f t="shared" si="2"/>
        <v>-127910000</v>
      </c>
      <c r="G38" s="52">
        <f t="shared" si="2"/>
        <v>578549149</v>
      </c>
      <c r="H38" s="52">
        <f t="shared" si="2"/>
        <v>357252565</v>
      </c>
      <c r="I38" s="52">
        <f t="shared" si="2"/>
        <v>43900489</v>
      </c>
      <c r="J38" s="52">
        <f t="shared" si="2"/>
        <v>979702203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979702203</v>
      </c>
      <c r="X38" s="52">
        <f>IF(F22=F36,0,X22-X36)</f>
        <v>748981453</v>
      </c>
      <c r="Y38" s="52">
        <f t="shared" si="2"/>
        <v>230720750</v>
      </c>
      <c r="Z38" s="53">
        <f>+IF(X38&lt;&gt;0,+(Y38/X38)*100,0)</f>
        <v>30.804601245579843</v>
      </c>
      <c r="AA38" s="50">
        <f>+AA22-AA36</f>
        <v>-127910000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3377739831</v>
      </c>
      <c r="F39" s="8">
        <v>3377739831</v>
      </c>
      <c r="G39" s="8">
        <v>213316</v>
      </c>
      <c r="H39" s="8">
        <v>100441261</v>
      </c>
      <c r="I39" s="8">
        <v>687405420</v>
      </c>
      <c r="J39" s="8">
        <v>788059997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788059997</v>
      </c>
      <c r="X39" s="8">
        <v>776949005</v>
      </c>
      <c r="Y39" s="8">
        <v>11110992</v>
      </c>
      <c r="Z39" s="2">
        <v>1.43</v>
      </c>
      <c r="AA39" s="6">
        <v>3377739831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3249829831</v>
      </c>
      <c r="F42" s="61">
        <f t="shared" si="3"/>
        <v>3249829831</v>
      </c>
      <c r="G42" s="61">
        <f t="shared" si="3"/>
        <v>578762465</v>
      </c>
      <c r="H42" s="61">
        <f t="shared" si="3"/>
        <v>457693826</v>
      </c>
      <c r="I42" s="61">
        <f t="shared" si="3"/>
        <v>731305909</v>
      </c>
      <c r="J42" s="61">
        <f t="shared" si="3"/>
        <v>1767762200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1767762200</v>
      </c>
      <c r="X42" s="61">
        <f t="shared" si="3"/>
        <v>1525930458</v>
      </c>
      <c r="Y42" s="61">
        <f t="shared" si="3"/>
        <v>241831742</v>
      </c>
      <c r="Z42" s="62">
        <f>+IF(X42&lt;&gt;0,+(Y42/X42)*100,0)</f>
        <v>15.848149614692336</v>
      </c>
      <c r="AA42" s="59">
        <f>SUM(AA38:AA41)</f>
        <v>3249829831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3249829831</v>
      </c>
      <c r="F44" s="69">
        <f t="shared" si="4"/>
        <v>3249829831</v>
      </c>
      <c r="G44" s="69">
        <f t="shared" si="4"/>
        <v>578762465</v>
      </c>
      <c r="H44" s="69">
        <f t="shared" si="4"/>
        <v>457693826</v>
      </c>
      <c r="I44" s="69">
        <f t="shared" si="4"/>
        <v>731305909</v>
      </c>
      <c r="J44" s="69">
        <f t="shared" si="4"/>
        <v>1767762200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1767762200</v>
      </c>
      <c r="X44" s="69">
        <f t="shared" si="4"/>
        <v>1525930458</v>
      </c>
      <c r="Y44" s="69">
        <f t="shared" si="4"/>
        <v>241831742</v>
      </c>
      <c r="Z44" s="70">
        <f>+IF(X44&lt;&gt;0,+(Y44/X44)*100,0)</f>
        <v>15.848149614692336</v>
      </c>
      <c r="AA44" s="67">
        <f>+AA42-AA43</f>
        <v>3249829831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3249829831</v>
      </c>
      <c r="F46" s="61">
        <f t="shared" si="5"/>
        <v>3249829831</v>
      </c>
      <c r="G46" s="61">
        <f t="shared" si="5"/>
        <v>578762465</v>
      </c>
      <c r="H46" s="61">
        <f t="shared" si="5"/>
        <v>457693826</v>
      </c>
      <c r="I46" s="61">
        <f t="shared" si="5"/>
        <v>731305909</v>
      </c>
      <c r="J46" s="61">
        <f t="shared" si="5"/>
        <v>1767762200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1767762200</v>
      </c>
      <c r="X46" s="61">
        <f t="shared" si="5"/>
        <v>1525930458</v>
      </c>
      <c r="Y46" s="61">
        <f t="shared" si="5"/>
        <v>241831742</v>
      </c>
      <c r="Z46" s="62">
        <f>+IF(X46&lt;&gt;0,+(Y46/X46)*100,0)</f>
        <v>15.848149614692336</v>
      </c>
      <c r="AA46" s="59">
        <f>SUM(AA44:AA45)</f>
        <v>3249829831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3249829831</v>
      </c>
      <c r="F48" s="77">
        <f t="shared" si="6"/>
        <v>3249829831</v>
      </c>
      <c r="G48" s="77">
        <f t="shared" si="6"/>
        <v>578762465</v>
      </c>
      <c r="H48" s="78">
        <f t="shared" si="6"/>
        <v>457693826</v>
      </c>
      <c r="I48" s="78">
        <f t="shared" si="6"/>
        <v>731305909</v>
      </c>
      <c r="J48" s="78">
        <f t="shared" si="6"/>
        <v>1767762200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1767762200</v>
      </c>
      <c r="X48" s="78">
        <f t="shared" si="6"/>
        <v>1525930458</v>
      </c>
      <c r="Y48" s="78">
        <f t="shared" si="6"/>
        <v>241831742</v>
      </c>
      <c r="Z48" s="79">
        <f>+IF(X48&lt;&gt;0,+(Y48/X48)*100,0)</f>
        <v>15.848149614692336</v>
      </c>
      <c r="AA48" s="80">
        <f>SUM(AA46:AA47)</f>
        <v>3249829831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5546773841</v>
      </c>
      <c r="D5" s="6">
        <v>0</v>
      </c>
      <c r="E5" s="7">
        <v>5942512865</v>
      </c>
      <c r="F5" s="8">
        <v>5942512865</v>
      </c>
      <c r="G5" s="8">
        <v>442595089</v>
      </c>
      <c r="H5" s="8">
        <v>576630041</v>
      </c>
      <c r="I5" s="8">
        <v>484267633</v>
      </c>
      <c r="J5" s="8">
        <v>1503492763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1503492763</v>
      </c>
      <c r="X5" s="8">
        <v>1485628215</v>
      </c>
      <c r="Y5" s="8">
        <v>17864548</v>
      </c>
      <c r="Z5" s="2">
        <v>1.2</v>
      </c>
      <c r="AA5" s="6">
        <v>5942512865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9344254592</v>
      </c>
      <c r="D7" s="6">
        <v>0</v>
      </c>
      <c r="E7" s="7">
        <v>10076891019</v>
      </c>
      <c r="F7" s="8">
        <v>10076891019</v>
      </c>
      <c r="G7" s="8">
        <v>874619397</v>
      </c>
      <c r="H7" s="8">
        <v>905030645</v>
      </c>
      <c r="I7" s="8">
        <v>890569265</v>
      </c>
      <c r="J7" s="8">
        <v>2670219307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2670219307</v>
      </c>
      <c r="X7" s="8">
        <v>2588126201</v>
      </c>
      <c r="Y7" s="8">
        <v>82093106</v>
      </c>
      <c r="Z7" s="2">
        <v>3.17</v>
      </c>
      <c r="AA7" s="6">
        <v>10076891019</v>
      </c>
    </row>
    <row r="8" spans="1:27" ht="13.5">
      <c r="A8" s="29" t="s">
        <v>35</v>
      </c>
      <c r="B8" s="28"/>
      <c r="C8" s="6">
        <v>2200279784</v>
      </c>
      <c r="D8" s="6">
        <v>0</v>
      </c>
      <c r="E8" s="7">
        <v>2560129866</v>
      </c>
      <c r="F8" s="8">
        <v>2511111523</v>
      </c>
      <c r="G8" s="8">
        <v>148578416</v>
      </c>
      <c r="H8" s="8">
        <v>157486259</v>
      </c>
      <c r="I8" s="8">
        <v>166981321</v>
      </c>
      <c r="J8" s="8">
        <v>473045996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473045996</v>
      </c>
      <c r="X8" s="8">
        <v>635019987</v>
      </c>
      <c r="Y8" s="8">
        <v>-161973991</v>
      </c>
      <c r="Z8" s="2">
        <v>-25.51</v>
      </c>
      <c r="AA8" s="6">
        <v>2511111523</v>
      </c>
    </row>
    <row r="9" spans="1:27" ht="13.5">
      <c r="A9" s="29" t="s">
        <v>36</v>
      </c>
      <c r="B9" s="28"/>
      <c r="C9" s="6">
        <v>1217518855</v>
      </c>
      <c r="D9" s="6">
        <v>0</v>
      </c>
      <c r="E9" s="7">
        <v>1374588663</v>
      </c>
      <c r="F9" s="8">
        <v>1359607005</v>
      </c>
      <c r="G9" s="8">
        <v>80848245</v>
      </c>
      <c r="H9" s="8">
        <v>95723733</v>
      </c>
      <c r="I9" s="8">
        <v>93211352</v>
      </c>
      <c r="J9" s="8">
        <v>269783330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269783330</v>
      </c>
      <c r="X9" s="8">
        <v>334550427</v>
      </c>
      <c r="Y9" s="8">
        <v>-64767097</v>
      </c>
      <c r="Z9" s="2">
        <v>-19.36</v>
      </c>
      <c r="AA9" s="6">
        <v>1359607005</v>
      </c>
    </row>
    <row r="10" spans="1:27" ht="13.5">
      <c r="A10" s="29" t="s">
        <v>37</v>
      </c>
      <c r="B10" s="28"/>
      <c r="C10" s="6">
        <v>919961650</v>
      </c>
      <c r="D10" s="6">
        <v>0</v>
      </c>
      <c r="E10" s="7">
        <v>989811439</v>
      </c>
      <c r="F10" s="30">
        <v>989811439</v>
      </c>
      <c r="G10" s="30">
        <v>79584115</v>
      </c>
      <c r="H10" s="30">
        <v>80007018</v>
      </c>
      <c r="I10" s="30">
        <v>81976581</v>
      </c>
      <c r="J10" s="30">
        <v>241567714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241567714</v>
      </c>
      <c r="X10" s="30">
        <v>247477908</v>
      </c>
      <c r="Y10" s="30">
        <v>-5910194</v>
      </c>
      <c r="Z10" s="31">
        <v>-2.39</v>
      </c>
      <c r="AA10" s="32">
        <v>989811439</v>
      </c>
    </row>
    <row r="11" spans="1:27" ht="13.5">
      <c r="A11" s="29" t="s">
        <v>38</v>
      </c>
      <c r="B11" s="33"/>
      <c r="C11" s="6">
        <v>221664467</v>
      </c>
      <c r="D11" s="6">
        <v>0</v>
      </c>
      <c r="E11" s="7">
        <v>260842521</v>
      </c>
      <c r="F11" s="8">
        <v>260821362</v>
      </c>
      <c r="G11" s="8">
        <v>38069011</v>
      </c>
      <c r="H11" s="8">
        <v>8791547</v>
      </c>
      <c r="I11" s="8">
        <v>23841112</v>
      </c>
      <c r="J11" s="8">
        <v>70701670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70701670</v>
      </c>
      <c r="X11" s="8">
        <v>79900549</v>
      </c>
      <c r="Y11" s="8">
        <v>-9198879</v>
      </c>
      <c r="Z11" s="2">
        <v>-11.51</v>
      </c>
      <c r="AA11" s="6">
        <v>260821362</v>
      </c>
    </row>
    <row r="12" spans="1:27" ht="13.5">
      <c r="A12" s="29" t="s">
        <v>39</v>
      </c>
      <c r="B12" s="33"/>
      <c r="C12" s="6">
        <v>317889838</v>
      </c>
      <c r="D12" s="6">
        <v>0</v>
      </c>
      <c r="E12" s="7">
        <v>358711291</v>
      </c>
      <c r="F12" s="8">
        <v>358742263</v>
      </c>
      <c r="G12" s="8">
        <v>38279611</v>
      </c>
      <c r="H12" s="8">
        <v>23222275</v>
      </c>
      <c r="I12" s="8">
        <v>28250762</v>
      </c>
      <c r="J12" s="8">
        <v>89752648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89752648</v>
      </c>
      <c r="X12" s="8">
        <v>89677725</v>
      </c>
      <c r="Y12" s="8">
        <v>74923</v>
      </c>
      <c r="Z12" s="2">
        <v>0.08</v>
      </c>
      <c r="AA12" s="6">
        <v>358742263</v>
      </c>
    </row>
    <row r="13" spans="1:27" ht="13.5">
      <c r="A13" s="27" t="s">
        <v>40</v>
      </c>
      <c r="B13" s="33"/>
      <c r="C13" s="6">
        <v>461390608</v>
      </c>
      <c r="D13" s="6">
        <v>0</v>
      </c>
      <c r="E13" s="7">
        <v>275762180</v>
      </c>
      <c r="F13" s="8">
        <v>275762180</v>
      </c>
      <c r="G13" s="8">
        <v>18086284</v>
      </c>
      <c r="H13" s="8">
        <v>61587050</v>
      </c>
      <c r="I13" s="8">
        <v>39572700</v>
      </c>
      <c r="J13" s="8">
        <v>119246034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119246034</v>
      </c>
      <c r="X13" s="8">
        <v>68940546</v>
      </c>
      <c r="Y13" s="8">
        <v>50305488</v>
      </c>
      <c r="Z13" s="2">
        <v>72.97</v>
      </c>
      <c r="AA13" s="6">
        <v>275762180</v>
      </c>
    </row>
    <row r="14" spans="1:27" ht="13.5">
      <c r="A14" s="27" t="s">
        <v>41</v>
      </c>
      <c r="B14" s="33"/>
      <c r="C14" s="6">
        <v>192312341</v>
      </c>
      <c r="D14" s="6">
        <v>0</v>
      </c>
      <c r="E14" s="7">
        <v>208261912</v>
      </c>
      <c r="F14" s="8">
        <v>212261912</v>
      </c>
      <c r="G14" s="8">
        <v>15104828</v>
      </c>
      <c r="H14" s="8">
        <v>14822011</v>
      </c>
      <c r="I14" s="8">
        <v>18016642</v>
      </c>
      <c r="J14" s="8">
        <v>47943481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47943481</v>
      </c>
      <c r="X14" s="8">
        <v>52065477</v>
      </c>
      <c r="Y14" s="8">
        <v>-4121996</v>
      </c>
      <c r="Z14" s="2">
        <v>-7.92</v>
      </c>
      <c r="AA14" s="6">
        <v>212261912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729138879</v>
      </c>
      <c r="D16" s="6">
        <v>0</v>
      </c>
      <c r="E16" s="7">
        <v>175647643</v>
      </c>
      <c r="F16" s="8">
        <v>916228678</v>
      </c>
      <c r="G16" s="8">
        <v>17161628</v>
      </c>
      <c r="H16" s="8">
        <v>16278800</v>
      </c>
      <c r="I16" s="8">
        <v>16685546</v>
      </c>
      <c r="J16" s="8">
        <v>50125974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50125974</v>
      </c>
      <c r="X16" s="8">
        <v>43911912</v>
      </c>
      <c r="Y16" s="8">
        <v>6214062</v>
      </c>
      <c r="Z16" s="2">
        <v>14.15</v>
      </c>
      <c r="AA16" s="6">
        <v>916228678</v>
      </c>
    </row>
    <row r="17" spans="1:27" ht="13.5">
      <c r="A17" s="27" t="s">
        <v>44</v>
      </c>
      <c r="B17" s="33"/>
      <c r="C17" s="6">
        <v>44386032</v>
      </c>
      <c r="D17" s="6">
        <v>0</v>
      </c>
      <c r="E17" s="7">
        <v>40387921</v>
      </c>
      <c r="F17" s="8">
        <v>40378109</v>
      </c>
      <c r="G17" s="8">
        <v>3011768</v>
      </c>
      <c r="H17" s="8">
        <v>4697724</v>
      </c>
      <c r="I17" s="8">
        <v>3236323</v>
      </c>
      <c r="J17" s="8">
        <v>10945815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10945815</v>
      </c>
      <c r="X17" s="8">
        <v>10096980</v>
      </c>
      <c r="Y17" s="8">
        <v>848835</v>
      </c>
      <c r="Z17" s="2">
        <v>8.41</v>
      </c>
      <c r="AA17" s="6">
        <v>40378109</v>
      </c>
    </row>
    <row r="18" spans="1:27" ht="13.5">
      <c r="A18" s="29" t="s">
        <v>45</v>
      </c>
      <c r="B18" s="28"/>
      <c r="C18" s="6">
        <v>150256171</v>
      </c>
      <c r="D18" s="6">
        <v>0</v>
      </c>
      <c r="E18" s="7">
        <v>150439046</v>
      </c>
      <c r="F18" s="8">
        <v>153993083</v>
      </c>
      <c r="G18" s="8">
        <v>11015469</v>
      </c>
      <c r="H18" s="8">
        <v>12482255</v>
      </c>
      <c r="I18" s="8">
        <v>13724359</v>
      </c>
      <c r="J18" s="8">
        <v>37222083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37222083</v>
      </c>
      <c r="X18" s="8">
        <v>37609761</v>
      </c>
      <c r="Y18" s="8">
        <v>-387678</v>
      </c>
      <c r="Z18" s="2">
        <v>-1.03</v>
      </c>
      <c r="AA18" s="6">
        <v>153993083</v>
      </c>
    </row>
    <row r="19" spans="1:27" ht="13.5">
      <c r="A19" s="27" t="s">
        <v>46</v>
      </c>
      <c r="B19" s="33"/>
      <c r="C19" s="6">
        <v>2399032695</v>
      </c>
      <c r="D19" s="6">
        <v>0</v>
      </c>
      <c r="E19" s="7">
        <v>3498168516</v>
      </c>
      <c r="F19" s="8">
        <v>3539580058</v>
      </c>
      <c r="G19" s="8">
        <v>610926375</v>
      </c>
      <c r="H19" s="8">
        <v>101852692</v>
      </c>
      <c r="I19" s="8">
        <v>56382007</v>
      </c>
      <c r="J19" s="8">
        <v>769161074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769161074</v>
      </c>
      <c r="X19" s="8">
        <v>864971220</v>
      </c>
      <c r="Y19" s="8">
        <v>-95810146</v>
      </c>
      <c r="Z19" s="2">
        <v>-11.08</v>
      </c>
      <c r="AA19" s="6">
        <v>3539580058</v>
      </c>
    </row>
    <row r="20" spans="1:27" ht="13.5">
      <c r="A20" s="27" t="s">
        <v>47</v>
      </c>
      <c r="B20" s="33"/>
      <c r="C20" s="6">
        <v>2295351447</v>
      </c>
      <c r="D20" s="6">
        <v>0</v>
      </c>
      <c r="E20" s="7">
        <v>2403555509</v>
      </c>
      <c r="F20" s="30">
        <v>2414386422</v>
      </c>
      <c r="G20" s="30">
        <v>23604081</v>
      </c>
      <c r="H20" s="30">
        <v>711579903</v>
      </c>
      <c r="I20" s="30">
        <v>28571654</v>
      </c>
      <c r="J20" s="30">
        <v>763755638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763755638</v>
      </c>
      <c r="X20" s="30">
        <v>584187384</v>
      </c>
      <c r="Y20" s="30">
        <v>179568254</v>
      </c>
      <c r="Z20" s="31">
        <v>30.74</v>
      </c>
      <c r="AA20" s="32">
        <v>2414386422</v>
      </c>
    </row>
    <row r="21" spans="1:27" ht="13.5">
      <c r="A21" s="27" t="s">
        <v>48</v>
      </c>
      <c r="B21" s="33"/>
      <c r="C21" s="6">
        <v>64905778</v>
      </c>
      <c r="D21" s="6">
        <v>0</v>
      </c>
      <c r="E21" s="7">
        <v>120500000</v>
      </c>
      <c r="F21" s="8">
        <v>120500000</v>
      </c>
      <c r="G21" s="8">
        <v>703478</v>
      </c>
      <c r="H21" s="8">
        <v>1066595</v>
      </c>
      <c r="I21" s="34">
        <v>142512</v>
      </c>
      <c r="J21" s="8">
        <v>1912585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1912585</v>
      </c>
      <c r="X21" s="8">
        <v>30125001</v>
      </c>
      <c r="Y21" s="8">
        <v>-28212416</v>
      </c>
      <c r="Z21" s="2">
        <v>-93.65</v>
      </c>
      <c r="AA21" s="6">
        <v>120500000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26105116978</v>
      </c>
      <c r="D22" s="37">
        <f>SUM(D5:D21)</f>
        <v>0</v>
      </c>
      <c r="E22" s="38">
        <f t="shared" si="0"/>
        <v>28436210391</v>
      </c>
      <c r="F22" s="39">
        <f t="shared" si="0"/>
        <v>29172587918</v>
      </c>
      <c r="G22" s="39">
        <f t="shared" si="0"/>
        <v>2402187795</v>
      </c>
      <c r="H22" s="39">
        <f t="shared" si="0"/>
        <v>2771258548</v>
      </c>
      <c r="I22" s="39">
        <f t="shared" si="0"/>
        <v>1945429769</v>
      </c>
      <c r="J22" s="39">
        <f t="shared" si="0"/>
        <v>7118876112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7118876112</v>
      </c>
      <c r="X22" s="39">
        <f t="shared" si="0"/>
        <v>7152289293</v>
      </c>
      <c r="Y22" s="39">
        <f t="shared" si="0"/>
        <v>-33413181</v>
      </c>
      <c r="Z22" s="40">
        <f>+IF(X22&lt;&gt;0,+(Y22/X22)*100,0)</f>
        <v>-0.46716763865664296</v>
      </c>
      <c r="AA22" s="37">
        <f>SUM(AA5:AA21)</f>
        <v>29172587918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8486863933</v>
      </c>
      <c r="D25" s="6">
        <v>0</v>
      </c>
      <c r="E25" s="7">
        <v>8723324821</v>
      </c>
      <c r="F25" s="8">
        <v>8719228755</v>
      </c>
      <c r="G25" s="8">
        <v>596283154</v>
      </c>
      <c r="H25" s="8">
        <v>722226198</v>
      </c>
      <c r="I25" s="8">
        <v>710114067</v>
      </c>
      <c r="J25" s="8">
        <v>2028623419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2028623419</v>
      </c>
      <c r="X25" s="8">
        <v>2166579097</v>
      </c>
      <c r="Y25" s="8">
        <v>-137955678</v>
      </c>
      <c r="Z25" s="2">
        <v>-6.37</v>
      </c>
      <c r="AA25" s="6">
        <v>8719228755</v>
      </c>
    </row>
    <row r="26" spans="1:27" ht="13.5">
      <c r="A26" s="29" t="s">
        <v>52</v>
      </c>
      <c r="B26" s="28"/>
      <c r="C26" s="6">
        <v>119708835</v>
      </c>
      <c r="D26" s="6">
        <v>0</v>
      </c>
      <c r="E26" s="7">
        <v>133618707</v>
      </c>
      <c r="F26" s="8">
        <v>133618707</v>
      </c>
      <c r="G26" s="8">
        <v>9995613</v>
      </c>
      <c r="H26" s="8">
        <v>10044204</v>
      </c>
      <c r="I26" s="8">
        <v>10126502</v>
      </c>
      <c r="J26" s="8">
        <v>30166319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30166319</v>
      </c>
      <c r="X26" s="8">
        <v>33404676</v>
      </c>
      <c r="Y26" s="8">
        <v>-3238357</v>
      </c>
      <c r="Z26" s="2">
        <v>-9.69</v>
      </c>
      <c r="AA26" s="6">
        <v>133618707</v>
      </c>
    </row>
    <row r="27" spans="1:27" ht="13.5">
      <c r="A27" s="29" t="s">
        <v>53</v>
      </c>
      <c r="B27" s="28"/>
      <c r="C27" s="6">
        <v>1295525791</v>
      </c>
      <c r="D27" s="6">
        <v>0</v>
      </c>
      <c r="E27" s="7">
        <v>950533460</v>
      </c>
      <c r="F27" s="8">
        <v>1691333715</v>
      </c>
      <c r="G27" s="8">
        <v>81003731</v>
      </c>
      <c r="H27" s="8">
        <v>79731984</v>
      </c>
      <c r="I27" s="8">
        <v>76952456</v>
      </c>
      <c r="J27" s="8">
        <v>237688171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237688171</v>
      </c>
      <c r="X27" s="8">
        <v>237633366</v>
      </c>
      <c r="Y27" s="8">
        <v>54805</v>
      </c>
      <c r="Z27" s="2">
        <v>0.02</v>
      </c>
      <c r="AA27" s="6">
        <v>1691333715</v>
      </c>
    </row>
    <row r="28" spans="1:27" ht="13.5">
      <c r="A28" s="29" t="s">
        <v>54</v>
      </c>
      <c r="B28" s="28"/>
      <c r="C28" s="6">
        <v>1784969592</v>
      </c>
      <c r="D28" s="6">
        <v>0</v>
      </c>
      <c r="E28" s="7">
        <v>2154334690</v>
      </c>
      <c r="F28" s="8">
        <v>2154334690</v>
      </c>
      <c r="G28" s="8">
        <v>156471734</v>
      </c>
      <c r="H28" s="8">
        <v>162651098</v>
      </c>
      <c r="I28" s="8">
        <v>156512847</v>
      </c>
      <c r="J28" s="8">
        <v>475635679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475635679</v>
      </c>
      <c r="X28" s="8">
        <v>532783674</v>
      </c>
      <c r="Y28" s="8">
        <v>-57147995</v>
      </c>
      <c r="Z28" s="2">
        <v>-10.73</v>
      </c>
      <c r="AA28" s="6">
        <v>2154334690</v>
      </c>
    </row>
    <row r="29" spans="1:27" ht="13.5">
      <c r="A29" s="29" t="s">
        <v>55</v>
      </c>
      <c r="B29" s="28"/>
      <c r="C29" s="6">
        <v>807283370</v>
      </c>
      <c r="D29" s="6">
        <v>0</v>
      </c>
      <c r="E29" s="7">
        <v>919232014</v>
      </c>
      <c r="F29" s="8">
        <v>912232014</v>
      </c>
      <c r="G29" s="8">
        <v>62155080</v>
      </c>
      <c r="H29" s="8">
        <v>62165927</v>
      </c>
      <c r="I29" s="8">
        <v>62279977</v>
      </c>
      <c r="J29" s="8">
        <v>186600984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186600984</v>
      </c>
      <c r="X29" s="8">
        <v>221515488</v>
      </c>
      <c r="Y29" s="8">
        <v>-34914504</v>
      </c>
      <c r="Z29" s="2">
        <v>-15.76</v>
      </c>
      <c r="AA29" s="6">
        <v>912232014</v>
      </c>
    </row>
    <row r="30" spans="1:27" ht="13.5">
      <c r="A30" s="29" t="s">
        <v>56</v>
      </c>
      <c r="B30" s="28"/>
      <c r="C30" s="6">
        <v>6591231632</v>
      </c>
      <c r="D30" s="6">
        <v>0</v>
      </c>
      <c r="E30" s="7">
        <v>7050011459</v>
      </c>
      <c r="F30" s="8">
        <v>7047061459</v>
      </c>
      <c r="G30" s="8">
        <v>43693554</v>
      </c>
      <c r="H30" s="8">
        <v>888587611</v>
      </c>
      <c r="I30" s="8">
        <v>839698182</v>
      </c>
      <c r="J30" s="8">
        <v>1771979347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1771979347</v>
      </c>
      <c r="X30" s="8">
        <v>1820755965</v>
      </c>
      <c r="Y30" s="8">
        <v>-48776618</v>
      </c>
      <c r="Z30" s="2">
        <v>-2.68</v>
      </c>
      <c r="AA30" s="6">
        <v>7047061459</v>
      </c>
    </row>
    <row r="31" spans="1:27" ht="13.5">
      <c r="A31" s="29" t="s">
        <v>57</v>
      </c>
      <c r="B31" s="28"/>
      <c r="C31" s="6">
        <v>299153404</v>
      </c>
      <c r="D31" s="6">
        <v>0</v>
      </c>
      <c r="E31" s="7">
        <v>387117240</v>
      </c>
      <c r="F31" s="8">
        <v>381250419</v>
      </c>
      <c r="G31" s="8">
        <v>23960011</v>
      </c>
      <c r="H31" s="8">
        <v>31426179</v>
      </c>
      <c r="I31" s="8">
        <v>27971347</v>
      </c>
      <c r="J31" s="8">
        <v>83357537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83357537</v>
      </c>
      <c r="X31" s="8">
        <v>85447404</v>
      </c>
      <c r="Y31" s="8">
        <v>-2089867</v>
      </c>
      <c r="Z31" s="2">
        <v>-2.45</v>
      </c>
      <c r="AA31" s="6">
        <v>381250419</v>
      </c>
    </row>
    <row r="32" spans="1:27" ht="13.5">
      <c r="A32" s="29" t="s">
        <v>58</v>
      </c>
      <c r="B32" s="28"/>
      <c r="C32" s="6">
        <v>3259074915</v>
      </c>
      <c r="D32" s="6">
        <v>0</v>
      </c>
      <c r="E32" s="7">
        <v>4205198334</v>
      </c>
      <c r="F32" s="8">
        <v>4226635294</v>
      </c>
      <c r="G32" s="8">
        <v>58863414</v>
      </c>
      <c r="H32" s="8">
        <v>214931668</v>
      </c>
      <c r="I32" s="8">
        <v>270812582</v>
      </c>
      <c r="J32" s="8">
        <v>544607664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544607664</v>
      </c>
      <c r="X32" s="8">
        <v>628184701</v>
      </c>
      <c r="Y32" s="8">
        <v>-83577037</v>
      </c>
      <c r="Z32" s="2">
        <v>-13.3</v>
      </c>
      <c r="AA32" s="6">
        <v>4226635294</v>
      </c>
    </row>
    <row r="33" spans="1:27" ht="13.5">
      <c r="A33" s="29" t="s">
        <v>59</v>
      </c>
      <c r="B33" s="28"/>
      <c r="C33" s="6">
        <v>115020510</v>
      </c>
      <c r="D33" s="6">
        <v>0</v>
      </c>
      <c r="E33" s="7">
        <v>125354154</v>
      </c>
      <c r="F33" s="8">
        <v>125854154</v>
      </c>
      <c r="G33" s="8">
        <v>31017032</v>
      </c>
      <c r="H33" s="8">
        <v>-1690588</v>
      </c>
      <c r="I33" s="8">
        <v>24482259</v>
      </c>
      <c r="J33" s="8">
        <v>53808703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53808703</v>
      </c>
      <c r="X33" s="8">
        <v>28834249</v>
      </c>
      <c r="Y33" s="8">
        <v>24974454</v>
      </c>
      <c r="Z33" s="2">
        <v>86.61</v>
      </c>
      <c r="AA33" s="6">
        <v>125854154</v>
      </c>
    </row>
    <row r="34" spans="1:27" ht="13.5">
      <c r="A34" s="29" t="s">
        <v>60</v>
      </c>
      <c r="B34" s="28"/>
      <c r="C34" s="6">
        <v>3540953649</v>
      </c>
      <c r="D34" s="6">
        <v>0</v>
      </c>
      <c r="E34" s="7">
        <v>3789486264</v>
      </c>
      <c r="F34" s="8">
        <v>3831337649</v>
      </c>
      <c r="G34" s="8">
        <v>231378388</v>
      </c>
      <c r="H34" s="8">
        <v>320164661</v>
      </c>
      <c r="I34" s="8">
        <v>298817256</v>
      </c>
      <c r="J34" s="8">
        <v>850360305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850360305</v>
      </c>
      <c r="X34" s="8">
        <v>935492677</v>
      </c>
      <c r="Y34" s="8">
        <v>-85132372</v>
      </c>
      <c r="Z34" s="2">
        <v>-9.1</v>
      </c>
      <c r="AA34" s="6">
        <v>3831337649</v>
      </c>
    </row>
    <row r="35" spans="1:27" ht="13.5">
      <c r="A35" s="27" t="s">
        <v>61</v>
      </c>
      <c r="B35" s="33"/>
      <c r="C35" s="6">
        <v>1943561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26301729192</v>
      </c>
      <c r="D36" s="37">
        <f>SUM(D25:D35)</f>
        <v>0</v>
      </c>
      <c r="E36" s="38">
        <f t="shared" si="1"/>
        <v>28438211143</v>
      </c>
      <c r="F36" s="39">
        <f t="shared" si="1"/>
        <v>29222886856</v>
      </c>
      <c r="G36" s="39">
        <f t="shared" si="1"/>
        <v>1294821711</v>
      </c>
      <c r="H36" s="39">
        <f t="shared" si="1"/>
        <v>2490238942</v>
      </c>
      <c r="I36" s="39">
        <f t="shared" si="1"/>
        <v>2477767475</v>
      </c>
      <c r="J36" s="39">
        <f t="shared" si="1"/>
        <v>6262828128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6262828128</v>
      </c>
      <c r="X36" s="39">
        <f t="shared" si="1"/>
        <v>6690631297</v>
      </c>
      <c r="Y36" s="39">
        <f t="shared" si="1"/>
        <v>-427803169</v>
      </c>
      <c r="Z36" s="40">
        <f>+IF(X36&lt;&gt;0,+(Y36/X36)*100,0)</f>
        <v>-6.3940628321847885</v>
      </c>
      <c r="AA36" s="37">
        <f>SUM(AA25:AA35)</f>
        <v>29222886856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-196612214</v>
      </c>
      <c r="D38" s="50">
        <f>+D22-D36</f>
        <v>0</v>
      </c>
      <c r="E38" s="51">
        <f t="shared" si="2"/>
        <v>-2000752</v>
      </c>
      <c r="F38" s="52">
        <f t="shared" si="2"/>
        <v>-50298938</v>
      </c>
      <c r="G38" s="52">
        <f t="shared" si="2"/>
        <v>1107366084</v>
      </c>
      <c r="H38" s="52">
        <f t="shared" si="2"/>
        <v>281019606</v>
      </c>
      <c r="I38" s="52">
        <f t="shared" si="2"/>
        <v>-532337706</v>
      </c>
      <c r="J38" s="52">
        <f t="shared" si="2"/>
        <v>856047984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856047984</v>
      </c>
      <c r="X38" s="52">
        <f>IF(F22=F36,0,X22-X36)</f>
        <v>461657996</v>
      </c>
      <c r="Y38" s="52">
        <f t="shared" si="2"/>
        <v>394389988</v>
      </c>
      <c r="Z38" s="53">
        <f>+IF(X38&lt;&gt;0,+(Y38/X38)*100,0)</f>
        <v>85.42903868603199</v>
      </c>
      <c r="AA38" s="50">
        <f>+AA22-AA36</f>
        <v>-50298938</v>
      </c>
    </row>
    <row r="39" spans="1:27" ht="13.5">
      <c r="A39" s="27" t="s">
        <v>64</v>
      </c>
      <c r="B39" s="33"/>
      <c r="C39" s="6">
        <v>2052757943</v>
      </c>
      <c r="D39" s="6">
        <v>0</v>
      </c>
      <c r="E39" s="7">
        <v>2817627456</v>
      </c>
      <c r="F39" s="8">
        <v>3102984572</v>
      </c>
      <c r="G39" s="8">
        <v>12763465</v>
      </c>
      <c r="H39" s="8">
        <v>110143704</v>
      </c>
      <c r="I39" s="8">
        <v>187851915</v>
      </c>
      <c r="J39" s="8">
        <v>310759084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310759084</v>
      </c>
      <c r="X39" s="8">
        <v>581302335</v>
      </c>
      <c r="Y39" s="8">
        <v>-270543251</v>
      </c>
      <c r="Z39" s="2">
        <v>-46.54</v>
      </c>
      <c r="AA39" s="6">
        <v>3102984572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9638908</v>
      </c>
      <c r="Y40" s="30">
        <v>-9638908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-33386521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1822759208</v>
      </c>
      <c r="D42" s="59">
        <f>SUM(D38:D41)</f>
        <v>0</v>
      </c>
      <c r="E42" s="60">
        <f t="shared" si="3"/>
        <v>2815626704</v>
      </c>
      <c r="F42" s="61">
        <f t="shared" si="3"/>
        <v>3052685634</v>
      </c>
      <c r="G42" s="61">
        <f t="shared" si="3"/>
        <v>1120129549</v>
      </c>
      <c r="H42" s="61">
        <f t="shared" si="3"/>
        <v>391163310</v>
      </c>
      <c r="I42" s="61">
        <f t="shared" si="3"/>
        <v>-344485791</v>
      </c>
      <c r="J42" s="61">
        <f t="shared" si="3"/>
        <v>1166807068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1166807068</v>
      </c>
      <c r="X42" s="61">
        <f t="shared" si="3"/>
        <v>1052599239</v>
      </c>
      <c r="Y42" s="61">
        <f t="shared" si="3"/>
        <v>114207829</v>
      </c>
      <c r="Z42" s="62">
        <f>+IF(X42&lt;&gt;0,+(Y42/X42)*100,0)</f>
        <v>10.850077101376282</v>
      </c>
      <c r="AA42" s="59">
        <f>SUM(AA38:AA41)</f>
        <v>3052685634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1822759208</v>
      </c>
      <c r="D44" s="67">
        <f>+D42-D43</f>
        <v>0</v>
      </c>
      <c r="E44" s="68">
        <f t="shared" si="4"/>
        <v>2815626704</v>
      </c>
      <c r="F44" s="69">
        <f t="shared" si="4"/>
        <v>3052685634</v>
      </c>
      <c r="G44" s="69">
        <f t="shared" si="4"/>
        <v>1120129549</v>
      </c>
      <c r="H44" s="69">
        <f t="shared" si="4"/>
        <v>391163310</v>
      </c>
      <c r="I44" s="69">
        <f t="shared" si="4"/>
        <v>-344485791</v>
      </c>
      <c r="J44" s="69">
        <f t="shared" si="4"/>
        <v>1166807068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1166807068</v>
      </c>
      <c r="X44" s="69">
        <f t="shared" si="4"/>
        <v>1052599239</v>
      </c>
      <c r="Y44" s="69">
        <f t="shared" si="4"/>
        <v>114207829</v>
      </c>
      <c r="Z44" s="70">
        <f>+IF(X44&lt;&gt;0,+(Y44/X44)*100,0)</f>
        <v>10.850077101376282</v>
      </c>
      <c r="AA44" s="67">
        <f>+AA42-AA43</f>
        <v>3052685634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1822759208</v>
      </c>
      <c r="D46" s="59">
        <f>SUM(D44:D45)</f>
        <v>0</v>
      </c>
      <c r="E46" s="60">
        <f t="shared" si="5"/>
        <v>2815626704</v>
      </c>
      <c r="F46" s="61">
        <f t="shared" si="5"/>
        <v>3052685634</v>
      </c>
      <c r="G46" s="61">
        <f t="shared" si="5"/>
        <v>1120129549</v>
      </c>
      <c r="H46" s="61">
        <f t="shared" si="5"/>
        <v>391163310</v>
      </c>
      <c r="I46" s="61">
        <f t="shared" si="5"/>
        <v>-344485791</v>
      </c>
      <c r="J46" s="61">
        <f t="shared" si="5"/>
        <v>1166807068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1166807068</v>
      </c>
      <c r="X46" s="61">
        <f t="shared" si="5"/>
        <v>1052599239</v>
      </c>
      <c r="Y46" s="61">
        <f t="shared" si="5"/>
        <v>114207829</v>
      </c>
      <c r="Z46" s="62">
        <f>+IF(X46&lt;&gt;0,+(Y46/X46)*100,0)</f>
        <v>10.850077101376282</v>
      </c>
      <c r="AA46" s="59">
        <f>SUM(AA44:AA45)</f>
        <v>3052685634</v>
      </c>
    </row>
    <row r="47" spans="1:27" ht="13.5">
      <c r="A47" s="72" t="s">
        <v>72</v>
      </c>
      <c r="B47" s="33"/>
      <c r="C47" s="54">
        <v>1</v>
      </c>
      <c r="D47" s="54">
        <v>0</v>
      </c>
      <c r="E47" s="63">
        <v>0</v>
      </c>
      <c r="F47" s="64">
        <v>0</v>
      </c>
      <c r="G47" s="8">
        <v>-1</v>
      </c>
      <c r="H47" s="8">
        <v>-1</v>
      </c>
      <c r="I47" s="34">
        <v>-1</v>
      </c>
      <c r="J47" s="8">
        <v>-3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-3</v>
      </c>
      <c r="X47" s="8">
        <v>0</v>
      </c>
      <c r="Y47" s="8">
        <v>-3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1822759209</v>
      </c>
      <c r="D48" s="75">
        <f>SUM(D46:D47)</f>
        <v>0</v>
      </c>
      <c r="E48" s="76">
        <f t="shared" si="6"/>
        <v>2815626704</v>
      </c>
      <c r="F48" s="77">
        <f t="shared" si="6"/>
        <v>3052685634</v>
      </c>
      <c r="G48" s="77">
        <f t="shared" si="6"/>
        <v>1120129548</v>
      </c>
      <c r="H48" s="78">
        <f t="shared" si="6"/>
        <v>391163309</v>
      </c>
      <c r="I48" s="78">
        <f t="shared" si="6"/>
        <v>-344485792</v>
      </c>
      <c r="J48" s="78">
        <f t="shared" si="6"/>
        <v>1166807065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1166807065</v>
      </c>
      <c r="X48" s="78">
        <f t="shared" si="6"/>
        <v>1052599239</v>
      </c>
      <c r="Y48" s="78">
        <f t="shared" si="6"/>
        <v>114207826</v>
      </c>
      <c r="Z48" s="79">
        <f>+IF(X48&lt;&gt;0,+(Y48/X48)*100,0)</f>
        <v>10.850076816367524</v>
      </c>
      <c r="AA48" s="80">
        <f>SUM(AA46:AA47)</f>
        <v>3052685634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23131277846</v>
      </c>
      <c r="D5" s="6">
        <v>0</v>
      </c>
      <c r="E5" s="7">
        <v>31074019217</v>
      </c>
      <c r="F5" s="8">
        <v>31074019217</v>
      </c>
      <c r="G5" s="8">
        <v>2418427323</v>
      </c>
      <c r="H5" s="8">
        <v>2534875172</v>
      </c>
      <c r="I5" s="8">
        <v>2396664639</v>
      </c>
      <c r="J5" s="8">
        <v>7349967134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7349967134</v>
      </c>
      <c r="X5" s="8">
        <v>8553099942</v>
      </c>
      <c r="Y5" s="8">
        <v>-1203132808</v>
      </c>
      <c r="Z5" s="2">
        <v>-14.07</v>
      </c>
      <c r="AA5" s="6">
        <v>31074019217</v>
      </c>
    </row>
    <row r="6" spans="1:27" ht="13.5">
      <c r="A6" s="27" t="s">
        <v>33</v>
      </c>
      <c r="B6" s="28"/>
      <c r="C6" s="6">
        <v>230284391</v>
      </c>
      <c r="D6" s="6">
        <v>0</v>
      </c>
      <c r="E6" s="7">
        <v>341831909</v>
      </c>
      <c r="F6" s="8">
        <v>341831909</v>
      </c>
      <c r="G6" s="8">
        <v>30674854</v>
      </c>
      <c r="H6" s="8">
        <v>24745569</v>
      </c>
      <c r="I6" s="8">
        <v>22133758</v>
      </c>
      <c r="J6" s="8">
        <v>77554181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77554181</v>
      </c>
      <c r="X6" s="8">
        <v>58725882</v>
      </c>
      <c r="Y6" s="8">
        <v>18828299</v>
      </c>
      <c r="Z6" s="2">
        <v>32.06</v>
      </c>
      <c r="AA6" s="6">
        <v>341831909</v>
      </c>
    </row>
    <row r="7" spans="1:27" ht="13.5">
      <c r="A7" s="29" t="s">
        <v>34</v>
      </c>
      <c r="B7" s="28"/>
      <c r="C7" s="6">
        <v>44163372767</v>
      </c>
      <c r="D7" s="6">
        <v>0</v>
      </c>
      <c r="E7" s="7">
        <v>62650644099</v>
      </c>
      <c r="F7" s="8">
        <v>62650644099</v>
      </c>
      <c r="G7" s="8">
        <v>5523759961</v>
      </c>
      <c r="H7" s="8">
        <v>5426035016</v>
      </c>
      <c r="I7" s="8">
        <v>5267151807</v>
      </c>
      <c r="J7" s="8">
        <v>16216946784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16216946784</v>
      </c>
      <c r="X7" s="8">
        <v>16386490414</v>
      </c>
      <c r="Y7" s="8">
        <v>-169543630</v>
      </c>
      <c r="Z7" s="2">
        <v>-1.03</v>
      </c>
      <c r="AA7" s="6">
        <v>62650644099</v>
      </c>
    </row>
    <row r="8" spans="1:27" ht="13.5">
      <c r="A8" s="29" t="s">
        <v>35</v>
      </c>
      <c r="B8" s="28"/>
      <c r="C8" s="6">
        <v>12501042569</v>
      </c>
      <c r="D8" s="6">
        <v>0</v>
      </c>
      <c r="E8" s="7">
        <v>17604753111</v>
      </c>
      <c r="F8" s="8">
        <v>17555734768</v>
      </c>
      <c r="G8" s="8">
        <v>1382059483</v>
      </c>
      <c r="H8" s="8">
        <v>1307260822</v>
      </c>
      <c r="I8" s="8">
        <v>1400090853</v>
      </c>
      <c r="J8" s="8">
        <v>4089411158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4089411158</v>
      </c>
      <c r="X8" s="8">
        <v>4023379299</v>
      </c>
      <c r="Y8" s="8">
        <v>66031859</v>
      </c>
      <c r="Z8" s="2">
        <v>1.64</v>
      </c>
      <c r="AA8" s="6">
        <v>17555734768</v>
      </c>
    </row>
    <row r="9" spans="1:27" ht="13.5">
      <c r="A9" s="29" t="s">
        <v>36</v>
      </c>
      <c r="B9" s="28"/>
      <c r="C9" s="6">
        <v>5575993847</v>
      </c>
      <c r="D9" s="6">
        <v>0</v>
      </c>
      <c r="E9" s="7">
        <v>7493133208</v>
      </c>
      <c r="F9" s="8">
        <v>7478151550</v>
      </c>
      <c r="G9" s="8">
        <v>651732917</v>
      </c>
      <c r="H9" s="8">
        <v>570229263</v>
      </c>
      <c r="I9" s="8">
        <v>580931447</v>
      </c>
      <c r="J9" s="8">
        <v>1802893627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1802893627</v>
      </c>
      <c r="X9" s="8">
        <v>1799839291</v>
      </c>
      <c r="Y9" s="8">
        <v>3054336</v>
      </c>
      <c r="Z9" s="2">
        <v>0.17</v>
      </c>
      <c r="AA9" s="6">
        <v>7478151550</v>
      </c>
    </row>
    <row r="10" spans="1:27" ht="13.5">
      <c r="A10" s="29" t="s">
        <v>37</v>
      </c>
      <c r="B10" s="28"/>
      <c r="C10" s="6">
        <v>4085249227</v>
      </c>
      <c r="D10" s="6">
        <v>0</v>
      </c>
      <c r="E10" s="7">
        <v>5399347015</v>
      </c>
      <c r="F10" s="30">
        <v>5399347015</v>
      </c>
      <c r="G10" s="30">
        <v>438198441</v>
      </c>
      <c r="H10" s="30">
        <v>458934801</v>
      </c>
      <c r="I10" s="30">
        <v>414502373</v>
      </c>
      <c r="J10" s="30">
        <v>1311635615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1311635615</v>
      </c>
      <c r="X10" s="30">
        <v>1304779591</v>
      </c>
      <c r="Y10" s="30">
        <v>6856024</v>
      </c>
      <c r="Z10" s="31">
        <v>0.53</v>
      </c>
      <c r="AA10" s="32">
        <v>5399347015</v>
      </c>
    </row>
    <row r="11" spans="1:27" ht="13.5">
      <c r="A11" s="29" t="s">
        <v>38</v>
      </c>
      <c r="B11" s="33"/>
      <c r="C11" s="6">
        <v>613060871</v>
      </c>
      <c r="D11" s="6">
        <v>0</v>
      </c>
      <c r="E11" s="7">
        <v>964671677</v>
      </c>
      <c r="F11" s="8">
        <v>964650518</v>
      </c>
      <c r="G11" s="8">
        <v>79086162</v>
      </c>
      <c r="H11" s="8">
        <v>60571001</v>
      </c>
      <c r="I11" s="8">
        <v>110839378</v>
      </c>
      <c r="J11" s="8">
        <v>250496541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250496541</v>
      </c>
      <c r="X11" s="8">
        <v>323071517</v>
      </c>
      <c r="Y11" s="8">
        <v>-72574976</v>
      </c>
      <c r="Z11" s="2">
        <v>-22.46</v>
      </c>
      <c r="AA11" s="6">
        <v>964650518</v>
      </c>
    </row>
    <row r="12" spans="1:27" ht="13.5">
      <c r="A12" s="29" t="s">
        <v>39</v>
      </c>
      <c r="B12" s="33"/>
      <c r="C12" s="6">
        <v>746484797</v>
      </c>
      <c r="D12" s="6">
        <v>0</v>
      </c>
      <c r="E12" s="7">
        <v>1505439149</v>
      </c>
      <c r="F12" s="8">
        <v>1505470121</v>
      </c>
      <c r="G12" s="8">
        <v>92727210</v>
      </c>
      <c r="H12" s="8">
        <v>88842200</v>
      </c>
      <c r="I12" s="8">
        <v>100320719</v>
      </c>
      <c r="J12" s="8">
        <v>281890129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281890129</v>
      </c>
      <c r="X12" s="8">
        <v>313493473</v>
      </c>
      <c r="Y12" s="8">
        <v>-31603344</v>
      </c>
      <c r="Z12" s="2">
        <v>-10.08</v>
      </c>
      <c r="AA12" s="6">
        <v>1505470121</v>
      </c>
    </row>
    <row r="13" spans="1:27" ht="13.5">
      <c r="A13" s="27" t="s">
        <v>40</v>
      </c>
      <c r="B13" s="33"/>
      <c r="C13" s="6">
        <v>1351305088</v>
      </c>
      <c r="D13" s="6">
        <v>0</v>
      </c>
      <c r="E13" s="7">
        <v>1813801842</v>
      </c>
      <c r="F13" s="8">
        <v>1813801842</v>
      </c>
      <c r="G13" s="8">
        <v>195878053</v>
      </c>
      <c r="H13" s="8">
        <v>165410021</v>
      </c>
      <c r="I13" s="8">
        <v>162049643</v>
      </c>
      <c r="J13" s="8">
        <v>523337717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523337717</v>
      </c>
      <c r="X13" s="8">
        <v>404355065</v>
      </c>
      <c r="Y13" s="8">
        <v>118982652</v>
      </c>
      <c r="Z13" s="2">
        <v>29.43</v>
      </c>
      <c r="AA13" s="6">
        <v>1813801842</v>
      </c>
    </row>
    <row r="14" spans="1:27" ht="13.5">
      <c r="A14" s="27" t="s">
        <v>41</v>
      </c>
      <c r="B14" s="33"/>
      <c r="C14" s="6">
        <v>1343934619</v>
      </c>
      <c r="D14" s="6">
        <v>0</v>
      </c>
      <c r="E14" s="7">
        <v>1243266012</v>
      </c>
      <c r="F14" s="8">
        <v>1247266012</v>
      </c>
      <c r="G14" s="8">
        <v>129113055</v>
      </c>
      <c r="H14" s="8">
        <v>117508615</v>
      </c>
      <c r="I14" s="8">
        <v>98501805</v>
      </c>
      <c r="J14" s="8">
        <v>345123475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345123475</v>
      </c>
      <c r="X14" s="8">
        <v>297249761</v>
      </c>
      <c r="Y14" s="8">
        <v>47873714</v>
      </c>
      <c r="Z14" s="2">
        <v>16.11</v>
      </c>
      <c r="AA14" s="6">
        <v>1247266012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1181591607</v>
      </c>
      <c r="D16" s="6">
        <v>0</v>
      </c>
      <c r="E16" s="7">
        <v>1142976588</v>
      </c>
      <c r="F16" s="8">
        <v>1883557623</v>
      </c>
      <c r="G16" s="8">
        <v>47053113</v>
      </c>
      <c r="H16" s="8">
        <v>53217972</v>
      </c>
      <c r="I16" s="8">
        <v>52822723</v>
      </c>
      <c r="J16" s="8">
        <v>153093808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153093808</v>
      </c>
      <c r="X16" s="8">
        <v>196702928</v>
      </c>
      <c r="Y16" s="8">
        <v>-43609120</v>
      </c>
      <c r="Z16" s="2">
        <v>-22.17</v>
      </c>
      <c r="AA16" s="6">
        <v>1883557623</v>
      </c>
    </row>
    <row r="17" spans="1:27" ht="13.5">
      <c r="A17" s="27" t="s">
        <v>44</v>
      </c>
      <c r="B17" s="33"/>
      <c r="C17" s="6">
        <v>152130117</v>
      </c>
      <c r="D17" s="6">
        <v>0</v>
      </c>
      <c r="E17" s="7">
        <v>202998164</v>
      </c>
      <c r="F17" s="8">
        <v>202988352</v>
      </c>
      <c r="G17" s="8">
        <v>9433960</v>
      </c>
      <c r="H17" s="8">
        <v>17808725</v>
      </c>
      <c r="I17" s="8">
        <v>16118856</v>
      </c>
      <c r="J17" s="8">
        <v>43361541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43361541</v>
      </c>
      <c r="X17" s="8">
        <v>50779438</v>
      </c>
      <c r="Y17" s="8">
        <v>-7417897</v>
      </c>
      <c r="Z17" s="2">
        <v>-14.61</v>
      </c>
      <c r="AA17" s="6">
        <v>202988352</v>
      </c>
    </row>
    <row r="18" spans="1:27" ht="13.5">
      <c r="A18" s="29" t="s">
        <v>45</v>
      </c>
      <c r="B18" s="28"/>
      <c r="C18" s="6">
        <v>907915968</v>
      </c>
      <c r="D18" s="6">
        <v>0</v>
      </c>
      <c r="E18" s="7">
        <v>1011713902</v>
      </c>
      <c r="F18" s="8">
        <v>1015267939</v>
      </c>
      <c r="G18" s="8">
        <v>79852016</v>
      </c>
      <c r="H18" s="8">
        <v>76553641</v>
      </c>
      <c r="I18" s="8">
        <v>68166015</v>
      </c>
      <c r="J18" s="8">
        <v>224571672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224571672</v>
      </c>
      <c r="X18" s="8">
        <v>239713198</v>
      </c>
      <c r="Y18" s="8">
        <v>-15141526</v>
      </c>
      <c r="Z18" s="2">
        <v>-6.32</v>
      </c>
      <c r="AA18" s="6">
        <v>1015267939</v>
      </c>
    </row>
    <row r="19" spans="1:27" ht="13.5">
      <c r="A19" s="27" t="s">
        <v>46</v>
      </c>
      <c r="B19" s="33"/>
      <c r="C19" s="6">
        <v>16591350127</v>
      </c>
      <c r="D19" s="6">
        <v>0</v>
      </c>
      <c r="E19" s="7">
        <v>20414663764</v>
      </c>
      <c r="F19" s="8">
        <v>20456075306</v>
      </c>
      <c r="G19" s="8">
        <v>3832743760</v>
      </c>
      <c r="H19" s="8">
        <v>735313262</v>
      </c>
      <c r="I19" s="8">
        <v>951330302</v>
      </c>
      <c r="J19" s="8">
        <v>5519387324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5519387324</v>
      </c>
      <c r="X19" s="8">
        <v>5892380795</v>
      </c>
      <c r="Y19" s="8">
        <v>-372993471</v>
      </c>
      <c r="Z19" s="2">
        <v>-6.33</v>
      </c>
      <c r="AA19" s="6">
        <v>20456075306</v>
      </c>
    </row>
    <row r="20" spans="1:27" ht="13.5">
      <c r="A20" s="27" t="s">
        <v>47</v>
      </c>
      <c r="B20" s="33"/>
      <c r="C20" s="6">
        <v>6333766788</v>
      </c>
      <c r="D20" s="6">
        <v>0</v>
      </c>
      <c r="E20" s="7">
        <v>11865742465</v>
      </c>
      <c r="F20" s="30">
        <v>11876573378</v>
      </c>
      <c r="G20" s="30">
        <v>450646083</v>
      </c>
      <c r="H20" s="30">
        <v>2452315687</v>
      </c>
      <c r="I20" s="30">
        <v>418024300</v>
      </c>
      <c r="J20" s="30">
        <v>3320986070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3320986070</v>
      </c>
      <c r="X20" s="30">
        <v>2917105705</v>
      </c>
      <c r="Y20" s="30">
        <v>403880365</v>
      </c>
      <c r="Z20" s="31">
        <v>13.85</v>
      </c>
      <c r="AA20" s="32">
        <v>11876573378</v>
      </c>
    </row>
    <row r="21" spans="1:27" ht="13.5">
      <c r="A21" s="27" t="s">
        <v>48</v>
      </c>
      <c r="B21" s="33"/>
      <c r="C21" s="6">
        <v>68121913</v>
      </c>
      <c r="D21" s="6">
        <v>0</v>
      </c>
      <c r="E21" s="7">
        <v>180778745</v>
      </c>
      <c r="F21" s="8">
        <v>180778745</v>
      </c>
      <c r="G21" s="8">
        <v>703478</v>
      </c>
      <c r="H21" s="8">
        <v>2060385</v>
      </c>
      <c r="I21" s="34">
        <v>208262</v>
      </c>
      <c r="J21" s="8">
        <v>2972125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2972125</v>
      </c>
      <c r="X21" s="8">
        <v>30431795</v>
      </c>
      <c r="Y21" s="8">
        <v>-27459670</v>
      </c>
      <c r="Z21" s="2">
        <v>-90.23</v>
      </c>
      <c r="AA21" s="6">
        <v>180778745</v>
      </c>
    </row>
    <row r="22" spans="1:27" ht="24.75" customHeight="1">
      <c r="A22" s="35" t="s">
        <v>49</v>
      </c>
      <c r="B22" s="36"/>
      <c r="C22" s="37">
        <f aca="true" t="shared" si="0" ref="C22:Y22">SUM(C5:C21)</f>
        <v>118976882542</v>
      </c>
      <c r="D22" s="37">
        <f>SUM(D5:D21)</f>
        <v>0</v>
      </c>
      <c r="E22" s="38">
        <f t="shared" si="0"/>
        <v>164909780867</v>
      </c>
      <c r="F22" s="39">
        <f t="shared" si="0"/>
        <v>165646158394</v>
      </c>
      <c r="G22" s="39">
        <f t="shared" si="0"/>
        <v>15362089869</v>
      </c>
      <c r="H22" s="39">
        <f t="shared" si="0"/>
        <v>14091682152</v>
      </c>
      <c r="I22" s="39">
        <f t="shared" si="0"/>
        <v>12059856880</v>
      </c>
      <c r="J22" s="39">
        <f t="shared" si="0"/>
        <v>41513628901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41513628901</v>
      </c>
      <c r="X22" s="39">
        <f t="shared" si="0"/>
        <v>42791598094</v>
      </c>
      <c r="Y22" s="39">
        <f t="shared" si="0"/>
        <v>-1277969193</v>
      </c>
      <c r="Z22" s="40">
        <f>+IF(X22&lt;&gt;0,+(Y22/X22)*100,0)</f>
        <v>-2.986495597085891</v>
      </c>
      <c r="AA22" s="37">
        <f>SUM(AA5:AA21)</f>
        <v>165646158394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30268195487</v>
      </c>
      <c r="D25" s="6">
        <v>0</v>
      </c>
      <c r="E25" s="7">
        <v>41654515391</v>
      </c>
      <c r="F25" s="8">
        <v>41650419325</v>
      </c>
      <c r="G25" s="8">
        <v>3096581787</v>
      </c>
      <c r="H25" s="8">
        <v>3124010601</v>
      </c>
      <c r="I25" s="8">
        <v>3157571804</v>
      </c>
      <c r="J25" s="8">
        <v>9378164192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9378164192</v>
      </c>
      <c r="X25" s="8">
        <v>9777943844</v>
      </c>
      <c r="Y25" s="8">
        <v>-399779652</v>
      </c>
      <c r="Z25" s="2">
        <v>-4.09</v>
      </c>
      <c r="AA25" s="6">
        <v>41650419325</v>
      </c>
    </row>
    <row r="26" spans="1:27" ht="13.5">
      <c r="A26" s="29" t="s">
        <v>52</v>
      </c>
      <c r="B26" s="28"/>
      <c r="C26" s="6">
        <v>533956605</v>
      </c>
      <c r="D26" s="6">
        <v>0</v>
      </c>
      <c r="E26" s="7">
        <v>736829844</v>
      </c>
      <c r="F26" s="8">
        <v>736829844</v>
      </c>
      <c r="G26" s="8">
        <v>56226203</v>
      </c>
      <c r="H26" s="8">
        <v>53508020</v>
      </c>
      <c r="I26" s="8">
        <v>53023067</v>
      </c>
      <c r="J26" s="8">
        <v>162757290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162757290</v>
      </c>
      <c r="X26" s="8">
        <v>181429865</v>
      </c>
      <c r="Y26" s="8">
        <v>-18672575</v>
      </c>
      <c r="Z26" s="2">
        <v>-10.29</v>
      </c>
      <c r="AA26" s="6">
        <v>736829844</v>
      </c>
    </row>
    <row r="27" spans="1:27" ht="13.5">
      <c r="A27" s="29" t="s">
        <v>53</v>
      </c>
      <c r="B27" s="28"/>
      <c r="C27" s="6">
        <v>6721527061</v>
      </c>
      <c r="D27" s="6">
        <v>0</v>
      </c>
      <c r="E27" s="7">
        <v>5641469307</v>
      </c>
      <c r="F27" s="8">
        <v>6382269562</v>
      </c>
      <c r="G27" s="8">
        <v>468282600</v>
      </c>
      <c r="H27" s="8">
        <v>379665626</v>
      </c>
      <c r="I27" s="8">
        <v>676958992</v>
      </c>
      <c r="J27" s="8">
        <v>1524907218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1524907218</v>
      </c>
      <c r="X27" s="8">
        <v>1261782212</v>
      </c>
      <c r="Y27" s="8">
        <v>263125006</v>
      </c>
      <c r="Z27" s="2">
        <v>20.85</v>
      </c>
      <c r="AA27" s="6">
        <v>6382269562</v>
      </c>
    </row>
    <row r="28" spans="1:27" ht="13.5">
      <c r="A28" s="29" t="s">
        <v>54</v>
      </c>
      <c r="B28" s="28"/>
      <c r="C28" s="6">
        <v>8770791455</v>
      </c>
      <c r="D28" s="6">
        <v>0</v>
      </c>
      <c r="E28" s="7">
        <v>11553894902</v>
      </c>
      <c r="F28" s="8">
        <v>11553894902</v>
      </c>
      <c r="G28" s="8">
        <v>671897202</v>
      </c>
      <c r="H28" s="8">
        <v>919718573</v>
      </c>
      <c r="I28" s="8">
        <v>760400136</v>
      </c>
      <c r="J28" s="8">
        <v>2352015911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2352015911</v>
      </c>
      <c r="X28" s="8">
        <v>2683379936</v>
      </c>
      <c r="Y28" s="8">
        <v>-331364025</v>
      </c>
      <c r="Z28" s="2">
        <v>-12.35</v>
      </c>
      <c r="AA28" s="6">
        <v>11553894902</v>
      </c>
    </row>
    <row r="29" spans="1:27" ht="13.5">
      <c r="A29" s="29" t="s">
        <v>55</v>
      </c>
      <c r="B29" s="28"/>
      <c r="C29" s="6">
        <v>3879351412</v>
      </c>
      <c r="D29" s="6">
        <v>0</v>
      </c>
      <c r="E29" s="7">
        <v>5994473435</v>
      </c>
      <c r="F29" s="8">
        <v>5987473435</v>
      </c>
      <c r="G29" s="8">
        <v>382268605</v>
      </c>
      <c r="H29" s="8">
        <v>319579095</v>
      </c>
      <c r="I29" s="8">
        <v>231378483</v>
      </c>
      <c r="J29" s="8">
        <v>933226183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933226183</v>
      </c>
      <c r="X29" s="8">
        <v>1357992941</v>
      </c>
      <c r="Y29" s="8">
        <v>-424766758</v>
      </c>
      <c r="Z29" s="2">
        <v>-31.28</v>
      </c>
      <c r="AA29" s="6">
        <v>5987473435</v>
      </c>
    </row>
    <row r="30" spans="1:27" ht="13.5">
      <c r="A30" s="29" t="s">
        <v>56</v>
      </c>
      <c r="B30" s="28"/>
      <c r="C30" s="6">
        <v>38457372836</v>
      </c>
      <c r="D30" s="6">
        <v>0</v>
      </c>
      <c r="E30" s="7">
        <v>51801706510</v>
      </c>
      <c r="F30" s="8">
        <v>51798756510</v>
      </c>
      <c r="G30" s="8">
        <v>4157952960</v>
      </c>
      <c r="H30" s="8">
        <v>6410629879</v>
      </c>
      <c r="I30" s="8">
        <v>4751982829</v>
      </c>
      <c r="J30" s="8">
        <v>15320565668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15320565668</v>
      </c>
      <c r="X30" s="8">
        <v>14642595375</v>
      </c>
      <c r="Y30" s="8">
        <v>677970293</v>
      </c>
      <c r="Z30" s="2">
        <v>4.63</v>
      </c>
      <c r="AA30" s="6">
        <v>51798756510</v>
      </c>
    </row>
    <row r="31" spans="1:27" ht="13.5">
      <c r="A31" s="29" t="s">
        <v>57</v>
      </c>
      <c r="B31" s="28"/>
      <c r="C31" s="6">
        <v>3355830224</v>
      </c>
      <c r="D31" s="6">
        <v>0</v>
      </c>
      <c r="E31" s="7">
        <v>4226884455</v>
      </c>
      <c r="F31" s="8">
        <v>4221017634</v>
      </c>
      <c r="G31" s="8">
        <v>120197106</v>
      </c>
      <c r="H31" s="8">
        <v>199874259</v>
      </c>
      <c r="I31" s="8">
        <v>251596842</v>
      </c>
      <c r="J31" s="8">
        <v>571668207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571668207</v>
      </c>
      <c r="X31" s="8">
        <v>926966592</v>
      </c>
      <c r="Y31" s="8">
        <v>-355298385</v>
      </c>
      <c r="Z31" s="2">
        <v>-38.33</v>
      </c>
      <c r="AA31" s="6">
        <v>4221017634</v>
      </c>
    </row>
    <row r="32" spans="1:27" ht="13.5">
      <c r="A32" s="29" t="s">
        <v>58</v>
      </c>
      <c r="B32" s="28"/>
      <c r="C32" s="6">
        <v>9385229402</v>
      </c>
      <c r="D32" s="6">
        <v>0</v>
      </c>
      <c r="E32" s="7">
        <v>15402901666</v>
      </c>
      <c r="F32" s="8">
        <v>15424338626</v>
      </c>
      <c r="G32" s="8">
        <v>411012259</v>
      </c>
      <c r="H32" s="8">
        <v>1171932393</v>
      </c>
      <c r="I32" s="8">
        <v>1143873765</v>
      </c>
      <c r="J32" s="8">
        <v>2726818417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2726818417</v>
      </c>
      <c r="X32" s="8">
        <v>3119628979</v>
      </c>
      <c r="Y32" s="8">
        <v>-392810562</v>
      </c>
      <c r="Z32" s="2">
        <v>-12.59</v>
      </c>
      <c r="AA32" s="6">
        <v>15424338626</v>
      </c>
    </row>
    <row r="33" spans="1:27" ht="13.5">
      <c r="A33" s="29" t="s">
        <v>59</v>
      </c>
      <c r="B33" s="28"/>
      <c r="C33" s="6">
        <v>1512916993</v>
      </c>
      <c r="D33" s="6">
        <v>0</v>
      </c>
      <c r="E33" s="7">
        <v>2682332561</v>
      </c>
      <c r="F33" s="8">
        <v>2682832561</v>
      </c>
      <c r="G33" s="8">
        <v>95918470</v>
      </c>
      <c r="H33" s="8">
        <v>163781480</v>
      </c>
      <c r="I33" s="8">
        <v>169904079</v>
      </c>
      <c r="J33" s="8">
        <v>429604029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429604029</v>
      </c>
      <c r="X33" s="8">
        <v>576034622</v>
      </c>
      <c r="Y33" s="8">
        <v>-146430593</v>
      </c>
      <c r="Z33" s="2">
        <v>-25.42</v>
      </c>
      <c r="AA33" s="6">
        <v>2682832561</v>
      </c>
    </row>
    <row r="34" spans="1:27" ht="13.5">
      <c r="A34" s="29" t="s">
        <v>60</v>
      </c>
      <c r="B34" s="28"/>
      <c r="C34" s="6">
        <v>14338573200</v>
      </c>
      <c r="D34" s="6">
        <v>0</v>
      </c>
      <c r="E34" s="7">
        <v>21366458033</v>
      </c>
      <c r="F34" s="8">
        <v>21408309418</v>
      </c>
      <c r="G34" s="8">
        <v>925181899</v>
      </c>
      <c r="H34" s="8">
        <v>1726021506</v>
      </c>
      <c r="I34" s="8">
        <v>1411381751</v>
      </c>
      <c r="J34" s="8">
        <v>4062585156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4062585156</v>
      </c>
      <c r="X34" s="8">
        <v>4729927585</v>
      </c>
      <c r="Y34" s="8">
        <v>-667342429</v>
      </c>
      <c r="Z34" s="2">
        <v>-14.11</v>
      </c>
      <c r="AA34" s="6">
        <v>21408309418</v>
      </c>
    </row>
    <row r="35" spans="1:27" ht="13.5">
      <c r="A35" s="27" t="s">
        <v>61</v>
      </c>
      <c r="B35" s="33"/>
      <c r="C35" s="6">
        <v>732805329</v>
      </c>
      <c r="D35" s="6">
        <v>0</v>
      </c>
      <c r="E35" s="7">
        <v>25264607</v>
      </c>
      <c r="F35" s="8">
        <v>25264607</v>
      </c>
      <c r="G35" s="8">
        <v>-10450</v>
      </c>
      <c r="H35" s="8">
        <v>187493</v>
      </c>
      <c r="I35" s="8">
        <v>632983</v>
      </c>
      <c r="J35" s="8">
        <v>810026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810026</v>
      </c>
      <c r="X35" s="8">
        <v>-256656</v>
      </c>
      <c r="Y35" s="8">
        <v>1066682</v>
      </c>
      <c r="Z35" s="2">
        <v>-415.61</v>
      </c>
      <c r="AA35" s="6">
        <v>25264607</v>
      </c>
    </row>
    <row r="36" spans="1:27" ht="12.75">
      <c r="A36" s="44" t="s">
        <v>62</v>
      </c>
      <c r="B36" s="36"/>
      <c r="C36" s="37">
        <f aca="true" t="shared" si="1" ref="C36:Y36">SUM(C25:C35)</f>
        <v>117956550004</v>
      </c>
      <c r="D36" s="37">
        <f>SUM(D25:D35)</f>
        <v>0</v>
      </c>
      <c r="E36" s="38">
        <f t="shared" si="1"/>
        <v>161086730711</v>
      </c>
      <c r="F36" s="39">
        <f t="shared" si="1"/>
        <v>161871406424</v>
      </c>
      <c r="G36" s="39">
        <f t="shared" si="1"/>
        <v>10385508641</v>
      </c>
      <c r="H36" s="39">
        <f t="shared" si="1"/>
        <v>14468908925</v>
      </c>
      <c r="I36" s="39">
        <f t="shared" si="1"/>
        <v>12608704731</v>
      </c>
      <c r="J36" s="39">
        <f t="shared" si="1"/>
        <v>37463122297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37463122297</v>
      </c>
      <c r="X36" s="39">
        <f t="shared" si="1"/>
        <v>39257425295</v>
      </c>
      <c r="Y36" s="39">
        <f t="shared" si="1"/>
        <v>-1794302998</v>
      </c>
      <c r="Z36" s="40">
        <f>+IF(X36&lt;&gt;0,+(Y36/X36)*100,0)</f>
        <v>-4.570607941088104</v>
      </c>
      <c r="AA36" s="37">
        <f>SUM(AA25:AA35)</f>
        <v>161871406424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1020332538</v>
      </c>
      <c r="D38" s="50">
        <f>+D22-D36</f>
        <v>0</v>
      </c>
      <c r="E38" s="51">
        <f t="shared" si="2"/>
        <v>3823050156</v>
      </c>
      <c r="F38" s="52">
        <f t="shared" si="2"/>
        <v>3774751970</v>
      </c>
      <c r="G38" s="52">
        <f t="shared" si="2"/>
        <v>4976581228</v>
      </c>
      <c r="H38" s="52">
        <f t="shared" si="2"/>
        <v>-377226773</v>
      </c>
      <c r="I38" s="52">
        <f t="shared" si="2"/>
        <v>-548847851</v>
      </c>
      <c r="J38" s="52">
        <f t="shared" si="2"/>
        <v>4050506604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4050506604</v>
      </c>
      <c r="X38" s="52">
        <f>IF(F22=F36,0,X22-X36)</f>
        <v>3534172799</v>
      </c>
      <c r="Y38" s="52">
        <f t="shared" si="2"/>
        <v>516333805</v>
      </c>
      <c r="Z38" s="53">
        <f>+IF(X38&lt;&gt;0,+(Y38/X38)*100,0)</f>
        <v>14.609749844322764</v>
      </c>
      <c r="AA38" s="50">
        <f>+AA22-AA36</f>
        <v>3774751970</v>
      </c>
    </row>
    <row r="39" spans="1:27" ht="13.5">
      <c r="A39" s="27" t="s">
        <v>64</v>
      </c>
      <c r="B39" s="33"/>
      <c r="C39" s="6">
        <v>10162498282</v>
      </c>
      <c r="D39" s="6">
        <v>0</v>
      </c>
      <c r="E39" s="7">
        <v>15701856715</v>
      </c>
      <c r="F39" s="8">
        <v>15987213831</v>
      </c>
      <c r="G39" s="8">
        <v>-249781548</v>
      </c>
      <c r="H39" s="8">
        <v>809599284</v>
      </c>
      <c r="I39" s="8">
        <v>1457265400</v>
      </c>
      <c r="J39" s="8">
        <v>2017083136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2017083136</v>
      </c>
      <c r="X39" s="8">
        <v>2842430529</v>
      </c>
      <c r="Y39" s="8">
        <v>-825347393</v>
      </c>
      <c r="Z39" s="2">
        <v>-29.04</v>
      </c>
      <c r="AA39" s="6">
        <v>15987213831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90514663</v>
      </c>
      <c r="Y40" s="30">
        <v>-90514663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-33386521</v>
      </c>
      <c r="D41" s="54">
        <v>0</v>
      </c>
      <c r="E41" s="7">
        <v>-113000000</v>
      </c>
      <c r="F41" s="8">
        <v>-113000000</v>
      </c>
      <c r="G41" s="55">
        <v>-9416667</v>
      </c>
      <c r="H41" s="55">
        <v>-9416667</v>
      </c>
      <c r="I41" s="55">
        <v>-9416667</v>
      </c>
      <c r="J41" s="8">
        <v>-28250001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-28250001</v>
      </c>
      <c r="X41" s="8">
        <v>-28200000</v>
      </c>
      <c r="Y41" s="55">
        <v>-50001</v>
      </c>
      <c r="Z41" s="56">
        <v>0.18</v>
      </c>
      <c r="AA41" s="57">
        <v>-113000000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11149444299</v>
      </c>
      <c r="D42" s="59">
        <f>SUM(D38:D41)</f>
        <v>0</v>
      </c>
      <c r="E42" s="60">
        <f t="shared" si="3"/>
        <v>19411906871</v>
      </c>
      <c r="F42" s="61">
        <f t="shared" si="3"/>
        <v>19648965801</v>
      </c>
      <c r="G42" s="61">
        <f t="shared" si="3"/>
        <v>4717383013</v>
      </c>
      <c r="H42" s="61">
        <f t="shared" si="3"/>
        <v>422955844</v>
      </c>
      <c r="I42" s="61">
        <f t="shared" si="3"/>
        <v>899000882</v>
      </c>
      <c r="J42" s="61">
        <f t="shared" si="3"/>
        <v>6039339739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6039339739</v>
      </c>
      <c r="X42" s="61">
        <f t="shared" si="3"/>
        <v>6438917991</v>
      </c>
      <c r="Y42" s="61">
        <f t="shared" si="3"/>
        <v>-399578252</v>
      </c>
      <c r="Z42" s="62">
        <f>+IF(X42&lt;&gt;0,+(Y42/X42)*100,0)</f>
        <v>-6.2056738812097105</v>
      </c>
      <c r="AA42" s="59">
        <f>SUM(AA38:AA41)</f>
        <v>19648965801</v>
      </c>
    </row>
    <row r="43" spans="1:27" ht="13.5">
      <c r="A43" s="27" t="s">
        <v>68</v>
      </c>
      <c r="B43" s="33"/>
      <c r="C43" s="54">
        <v>388591000</v>
      </c>
      <c r="D43" s="54">
        <v>0</v>
      </c>
      <c r="E43" s="63">
        <v>528805000</v>
      </c>
      <c r="F43" s="64">
        <v>528805000</v>
      </c>
      <c r="G43" s="64">
        <v>3320290</v>
      </c>
      <c r="H43" s="64">
        <v>2360876</v>
      </c>
      <c r="I43" s="64">
        <v>2626858</v>
      </c>
      <c r="J43" s="64">
        <v>8308024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8308024</v>
      </c>
      <c r="X43" s="64">
        <v>6497001</v>
      </c>
      <c r="Y43" s="64">
        <v>1811023</v>
      </c>
      <c r="Z43" s="65">
        <v>27.87</v>
      </c>
      <c r="AA43" s="54">
        <v>528805000</v>
      </c>
    </row>
    <row r="44" spans="1:27" ht="13.5">
      <c r="A44" s="66" t="s">
        <v>69</v>
      </c>
      <c r="B44" s="33"/>
      <c r="C44" s="67">
        <f aca="true" t="shared" si="4" ref="C44:Y44">+C42-C43</f>
        <v>10760853299</v>
      </c>
      <c r="D44" s="67">
        <f>+D42-D43</f>
        <v>0</v>
      </c>
      <c r="E44" s="68">
        <f t="shared" si="4"/>
        <v>18883101871</v>
      </c>
      <c r="F44" s="69">
        <f t="shared" si="4"/>
        <v>19120160801</v>
      </c>
      <c r="G44" s="69">
        <f t="shared" si="4"/>
        <v>4714062723</v>
      </c>
      <c r="H44" s="69">
        <f t="shared" si="4"/>
        <v>420594968</v>
      </c>
      <c r="I44" s="69">
        <f t="shared" si="4"/>
        <v>896374024</v>
      </c>
      <c r="J44" s="69">
        <f t="shared" si="4"/>
        <v>6031031715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6031031715</v>
      </c>
      <c r="X44" s="69">
        <f t="shared" si="4"/>
        <v>6432420990</v>
      </c>
      <c r="Y44" s="69">
        <f t="shared" si="4"/>
        <v>-401389275</v>
      </c>
      <c r="Z44" s="70">
        <f>+IF(X44&lt;&gt;0,+(Y44/X44)*100,0)</f>
        <v>-6.24009646793967</v>
      </c>
      <c r="AA44" s="67">
        <f>+AA42-AA43</f>
        <v>19120160801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10760853299</v>
      </c>
      <c r="D46" s="59">
        <f>SUM(D44:D45)</f>
        <v>0</v>
      </c>
      <c r="E46" s="60">
        <f t="shared" si="5"/>
        <v>18883101871</v>
      </c>
      <c r="F46" s="61">
        <f t="shared" si="5"/>
        <v>19120160801</v>
      </c>
      <c r="G46" s="61">
        <f t="shared" si="5"/>
        <v>4714062723</v>
      </c>
      <c r="H46" s="61">
        <f t="shared" si="5"/>
        <v>420594968</v>
      </c>
      <c r="I46" s="61">
        <f t="shared" si="5"/>
        <v>896374024</v>
      </c>
      <c r="J46" s="61">
        <f t="shared" si="5"/>
        <v>6031031715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6031031715</v>
      </c>
      <c r="X46" s="61">
        <f t="shared" si="5"/>
        <v>6432420990</v>
      </c>
      <c r="Y46" s="61">
        <f t="shared" si="5"/>
        <v>-401389275</v>
      </c>
      <c r="Z46" s="62">
        <f>+IF(X46&lt;&gt;0,+(Y46/X46)*100,0)</f>
        <v>-6.24009646793967</v>
      </c>
      <c r="AA46" s="59">
        <f>SUM(AA44:AA45)</f>
        <v>19120160801</v>
      </c>
    </row>
    <row r="47" spans="1:27" ht="13.5">
      <c r="A47" s="72" t="s">
        <v>72</v>
      </c>
      <c r="B47" s="33"/>
      <c r="C47" s="54">
        <v>1</v>
      </c>
      <c r="D47" s="54">
        <v>0</v>
      </c>
      <c r="E47" s="63">
        <v>0</v>
      </c>
      <c r="F47" s="64">
        <v>0</v>
      </c>
      <c r="G47" s="8">
        <v>-1</v>
      </c>
      <c r="H47" s="8">
        <v>-1</v>
      </c>
      <c r="I47" s="34">
        <v>-1</v>
      </c>
      <c r="J47" s="8">
        <v>-3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-3</v>
      </c>
      <c r="X47" s="8">
        <v>0</v>
      </c>
      <c r="Y47" s="8">
        <v>-3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10760853300</v>
      </c>
      <c r="D48" s="75">
        <f>SUM(D46:D47)</f>
        <v>0</v>
      </c>
      <c r="E48" s="76">
        <f t="shared" si="6"/>
        <v>18883101871</v>
      </c>
      <c r="F48" s="77">
        <f t="shared" si="6"/>
        <v>19120160801</v>
      </c>
      <c r="G48" s="77">
        <f t="shared" si="6"/>
        <v>4714062722</v>
      </c>
      <c r="H48" s="78">
        <f t="shared" si="6"/>
        <v>420594967</v>
      </c>
      <c r="I48" s="78">
        <f t="shared" si="6"/>
        <v>896374023</v>
      </c>
      <c r="J48" s="78">
        <f t="shared" si="6"/>
        <v>6031031712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6031031712</v>
      </c>
      <c r="X48" s="78">
        <f t="shared" si="6"/>
        <v>6432420990</v>
      </c>
      <c r="Y48" s="78">
        <f t="shared" si="6"/>
        <v>-401389278</v>
      </c>
      <c r="Z48" s="79">
        <f>+IF(X48&lt;&gt;0,+(Y48/X48)*100,0)</f>
        <v>-6.240096514578409</v>
      </c>
      <c r="AA48" s="80">
        <f>SUM(AA46:AA47)</f>
        <v>19120160801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2014-11-17T08:57:22Z</dcterms:created>
  <dcterms:modified xsi:type="dcterms:W3CDTF">2014-11-17T08:57:22Z</dcterms:modified>
  <cp:category/>
  <cp:version/>
  <cp:contentType/>
  <cp:contentStatus/>
</cp:coreProperties>
</file>