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BUF" sheetId="1" r:id="rId1"/>
    <sheet name="NMA" sheetId="2" r:id="rId2"/>
    <sheet name="EC101" sheetId="3" r:id="rId3"/>
    <sheet name="EC102" sheetId="4" r:id="rId4"/>
    <sheet name="EC103" sheetId="5" r:id="rId5"/>
    <sheet name="EC104" sheetId="6" r:id="rId6"/>
    <sheet name="EC105" sheetId="7" r:id="rId7"/>
    <sheet name="EC106" sheetId="8" r:id="rId8"/>
    <sheet name="EC107" sheetId="9" r:id="rId9"/>
    <sheet name="EC108" sheetId="10" r:id="rId10"/>
    <sheet name="EC109" sheetId="11" r:id="rId11"/>
    <sheet name="DC10" sheetId="12" r:id="rId12"/>
    <sheet name="EC121" sheetId="13" r:id="rId13"/>
    <sheet name="EC122" sheetId="14" r:id="rId14"/>
    <sheet name="EC123" sheetId="15" r:id="rId15"/>
    <sheet name="EC124" sheetId="16" r:id="rId16"/>
    <sheet name="EC126" sheetId="17" r:id="rId17"/>
    <sheet name="EC127" sheetId="18" r:id="rId18"/>
    <sheet name="EC128" sheetId="19" r:id="rId19"/>
    <sheet name="DC12" sheetId="20" r:id="rId20"/>
    <sheet name="EC131" sheetId="21" r:id="rId21"/>
    <sheet name="EC132" sheetId="22" r:id="rId22"/>
    <sheet name="EC133" sheetId="23" r:id="rId23"/>
    <sheet name="EC134" sheetId="24" r:id="rId24"/>
    <sheet name="EC135" sheetId="25" r:id="rId25"/>
    <sheet name="EC136" sheetId="26" r:id="rId26"/>
    <sheet name="EC137" sheetId="27" r:id="rId27"/>
    <sheet name="EC138" sheetId="28" r:id="rId28"/>
    <sheet name="DC13" sheetId="29" r:id="rId29"/>
    <sheet name="EC141" sheetId="30" r:id="rId30"/>
    <sheet name="EC142" sheetId="31" r:id="rId31"/>
    <sheet name="EC143" sheetId="32" r:id="rId32"/>
    <sheet name="EC144" sheetId="33" r:id="rId33"/>
    <sheet name="DC14" sheetId="34" r:id="rId34"/>
    <sheet name="EC153" sheetId="35" r:id="rId35"/>
    <sheet name="EC154" sheetId="36" r:id="rId36"/>
    <sheet name="EC155" sheetId="37" r:id="rId37"/>
    <sheet name="EC156" sheetId="38" r:id="rId38"/>
    <sheet name="EC157" sheetId="39" r:id="rId39"/>
    <sheet name="DC15" sheetId="40" r:id="rId40"/>
    <sheet name="EC441" sheetId="41" r:id="rId41"/>
    <sheet name="EC442" sheetId="42" r:id="rId42"/>
    <sheet name="EC443" sheetId="43" r:id="rId43"/>
    <sheet name="EC444" sheetId="44" r:id="rId44"/>
    <sheet name="DC44" sheetId="45" r:id="rId45"/>
    <sheet name="Summary" sheetId="46" r:id="rId46"/>
  </sheets>
  <definedNames>
    <definedName name="_xlnm.Print_Area" localSheetId="0">'BUF'!$A$1:$AA$45</definedName>
    <definedName name="_xlnm.Print_Area" localSheetId="11">'DC10'!$A$1:$AA$45</definedName>
    <definedName name="_xlnm.Print_Area" localSheetId="19">'DC12'!$A$1:$AA$45</definedName>
    <definedName name="_xlnm.Print_Area" localSheetId="28">'DC13'!$A$1:$AA$45</definedName>
    <definedName name="_xlnm.Print_Area" localSheetId="33">'DC14'!$A$1:$AA$45</definedName>
    <definedName name="_xlnm.Print_Area" localSheetId="39">'DC15'!$A$1:$AA$45</definedName>
    <definedName name="_xlnm.Print_Area" localSheetId="44">'DC44'!$A$1:$AA$45</definedName>
    <definedName name="_xlnm.Print_Area" localSheetId="2">'EC101'!$A$1:$AA$45</definedName>
    <definedName name="_xlnm.Print_Area" localSheetId="3">'EC102'!$A$1:$AA$45</definedName>
    <definedName name="_xlnm.Print_Area" localSheetId="4">'EC103'!$A$1:$AA$45</definedName>
    <definedName name="_xlnm.Print_Area" localSheetId="5">'EC104'!$A$1:$AA$45</definedName>
    <definedName name="_xlnm.Print_Area" localSheetId="6">'EC105'!$A$1:$AA$45</definedName>
    <definedName name="_xlnm.Print_Area" localSheetId="7">'EC106'!$A$1:$AA$45</definedName>
    <definedName name="_xlnm.Print_Area" localSheetId="8">'EC107'!$A$1:$AA$45</definedName>
    <definedName name="_xlnm.Print_Area" localSheetId="9">'EC108'!$A$1:$AA$45</definedName>
    <definedName name="_xlnm.Print_Area" localSheetId="10">'EC109'!$A$1:$AA$45</definedName>
    <definedName name="_xlnm.Print_Area" localSheetId="12">'EC121'!$A$1:$AA$45</definedName>
    <definedName name="_xlnm.Print_Area" localSheetId="13">'EC122'!$A$1:$AA$45</definedName>
    <definedName name="_xlnm.Print_Area" localSheetId="14">'EC123'!$A$1:$AA$45</definedName>
    <definedName name="_xlnm.Print_Area" localSheetId="15">'EC124'!$A$1:$AA$45</definedName>
    <definedName name="_xlnm.Print_Area" localSheetId="16">'EC126'!$A$1:$AA$45</definedName>
    <definedName name="_xlnm.Print_Area" localSheetId="17">'EC127'!$A$1:$AA$45</definedName>
    <definedName name="_xlnm.Print_Area" localSheetId="18">'EC128'!$A$1:$AA$45</definedName>
    <definedName name="_xlnm.Print_Area" localSheetId="20">'EC131'!$A$1:$AA$45</definedName>
    <definedName name="_xlnm.Print_Area" localSheetId="21">'EC132'!$A$1:$AA$45</definedName>
    <definedName name="_xlnm.Print_Area" localSheetId="22">'EC133'!$A$1:$AA$45</definedName>
    <definedName name="_xlnm.Print_Area" localSheetId="23">'EC134'!$A$1:$AA$45</definedName>
    <definedName name="_xlnm.Print_Area" localSheetId="24">'EC135'!$A$1:$AA$45</definedName>
    <definedName name="_xlnm.Print_Area" localSheetId="25">'EC136'!$A$1:$AA$45</definedName>
    <definedName name="_xlnm.Print_Area" localSheetId="26">'EC137'!$A$1:$AA$45</definedName>
    <definedName name="_xlnm.Print_Area" localSheetId="27">'EC138'!$A$1:$AA$45</definedName>
    <definedName name="_xlnm.Print_Area" localSheetId="29">'EC141'!$A$1:$AA$45</definedName>
    <definedName name="_xlnm.Print_Area" localSheetId="30">'EC142'!$A$1:$AA$45</definedName>
    <definedName name="_xlnm.Print_Area" localSheetId="31">'EC143'!$A$1:$AA$45</definedName>
    <definedName name="_xlnm.Print_Area" localSheetId="32">'EC144'!$A$1:$AA$45</definedName>
    <definedName name="_xlnm.Print_Area" localSheetId="34">'EC153'!$A$1:$AA$45</definedName>
    <definedName name="_xlnm.Print_Area" localSheetId="35">'EC154'!$A$1:$AA$45</definedName>
    <definedName name="_xlnm.Print_Area" localSheetId="36">'EC155'!$A$1:$AA$45</definedName>
    <definedName name="_xlnm.Print_Area" localSheetId="37">'EC156'!$A$1:$AA$45</definedName>
    <definedName name="_xlnm.Print_Area" localSheetId="38">'EC157'!$A$1:$AA$45</definedName>
    <definedName name="_xlnm.Print_Area" localSheetId="40">'EC441'!$A$1:$AA$45</definedName>
    <definedName name="_xlnm.Print_Area" localSheetId="41">'EC442'!$A$1:$AA$45</definedName>
    <definedName name="_xlnm.Print_Area" localSheetId="42">'EC443'!$A$1:$AA$45</definedName>
    <definedName name="_xlnm.Print_Area" localSheetId="43">'EC444'!$A$1:$AA$45</definedName>
    <definedName name="_xlnm.Print_Area" localSheetId="1">'NMA'!$A$1:$AA$45</definedName>
    <definedName name="_xlnm.Print_Area" localSheetId="45">'Summary'!$A$1:$AA$45</definedName>
  </definedNames>
  <calcPr calcMode="manual" fullCalcOnLoad="1"/>
</workbook>
</file>

<file path=xl/sharedStrings.xml><?xml version="1.0" encoding="utf-8"?>
<sst xmlns="http://schemas.openxmlformats.org/spreadsheetml/2006/main" count="3266" uniqueCount="116">
  <si>
    <t>Eastern Cape: Buffalo City(BUF) - Table C5 Quarterly Budget Statement - Capital Expenditure by Standard Classification and Funding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</si>
  <si>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</si>
  <si>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</si>
  <si>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</si>
  <si>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</si>
  <si>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</si>
  <si>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</si>
  <si>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</si>
  <si>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</si>
  <si>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</si>
  <si>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</si>
  <si>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</si>
  <si>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</si>
  <si>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</si>
  <si>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</si>
  <si>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</si>
  <si>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</si>
  <si>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</si>
  <si>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</si>
  <si>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</si>
  <si>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</si>
  <si>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</si>
  <si>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</si>
  <si>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</si>
  <si>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</si>
  <si>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</si>
  <si>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</si>
  <si>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</si>
  <si>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</si>
  <si>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</si>
  <si>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</si>
  <si>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</si>
  <si>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</si>
  <si>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</si>
  <si>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</si>
  <si>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</si>
  <si>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</si>
  <si>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</si>
  <si>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</si>
  <si>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</si>
  <si>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</si>
  <si>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</si>
  <si>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</si>
  <si>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</si>
  <si>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</si>
  <si>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</si>
  <si>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</si>
  <si>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</si>
  <si>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</si>
  <si>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</si>
  <si>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</si>
  <si>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Total Capital Expenditure - Standard</t>
  </si>
  <si>
    <t>3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</si>
  <si>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</si>
  <si>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</si>
  <si>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</si>
  <si>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</si>
  <si>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</si>
  <si>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</si>
  <si>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Public contributions and donations</t>
  </si>
  <si>
    <t>5</t>
  </si>
  <si>
    <t>Borrowing</t>
  </si>
  <si>
    <t>6</t>
  </si>
  <si>
    <t>Internally generated funds</t>
  </si>
  <si>
    <t>Total Capital Funding</t>
  </si>
  <si>
    <t>Eastern Cape: Nelson Mandela Bay(NMA) - Table C5 Quarterly Budget Statement - Capital Expenditure by Standard Classification and Funding for 1st Quarter ended 30 September 2014 (Figures Finalised as at 2014/10/30)</t>
  </si>
  <si>
    <t>Eastern Cape: Camdeboo(EC101) - Table C5 Quarterly Budget Statement - Capital Expenditure by Standard Classification and Funding for 1st Quarter ended 30 September 2014 (Figures Finalised as at 2014/10/30)</t>
  </si>
  <si>
    <t>Eastern Cape: Blue Crane Route(EC102) - Table C5 Quarterly Budget Statement - Capital Expenditure by Standard Classification and Funding for 1st Quarter ended 30 September 2014 (Figures Finalised as at 2014/10/30)</t>
  </si>
  <si>
    <t>Eastern Cape: Ikwezi(EC103) - Table C5 Quarterly Budget Statement - Capital Expenditure by Standard Classification and Funding for 1st Quarter ended 30 September 2014 (Figures Finalised as at 2014/10/30)</t>
  </si>
  <si>
    <t>Eastern Cape: Makana(EC104) - Table C5 Quarterly Budget Statement - Capital Expenditure by Standard Classification and Funding for 1st Quarter ended 30 September 2014 (Figures Finalised as at 2014/10/30)</t>
  </si>
  <si>
    <t>Eastern Cape: Ndlambe(EC105) - Table C5 Quarterly Budget Statement - Capital Expenditure by Standard Classification and Funding for 1st Quarter ended 30 September 2014 (Figures Finalised as at 2014/10/30)</t>
  </si>
  <si>
    <t>Eastern Cape: Sundays River Valley(EC106) - Table C5 Quarterly Budget Statement - Capital Expenditure by Standard Classification and Funding for 1st Quarter ended 30 September 2014 (Figures Finalised as at 2014/10/30)</t>
  </si>
  <si>
    <t>Eastern Cape: Baviaans(EC107) - Table C5 Quarterly Budget Statement - Capital Expenditure by Standard Classification and Funding for 1st Quarter ended 30 September 2014 (Figures Finalised as at 2014/10/30)</t>
  </si>
  <si>
    <t>Eastern Cape: Kouga(EC108) - Table C5 Quarterly Budget Statement - Capital Expenditure by Standard Classification and Funding for 1st Quarter ended 30 September 2014 (Figures Finalised as at 2014/10/30)</t>
  </si>
  <si>
    <t>Eastern Cape: Kou-Kamma(EC109) - Table C5 Quarterly Budget Statement - Capital Expenditure by Standard Classification and Funding for 1st Quarter ended 30 September 2014 (Figures Finalised as at 2014/10/30)</t>
  </si>
  <si>
    <t>Eastern Cape: Sarah Baartman(DC10) - Table C5 Quarterly Budget Statement - Capital Expenditure by Standard Classification and Funding for 1st Quarter ended 30 September 2014 (Figures Finalised as at 2014/10/30)</t>
  </si>
  <si>
    <t>Eastern Cape: Mbhashe(EC121) - Table C5 Quarterly Budget Statement - Capital Expenditure by Standard Classification and Funding for 1st Quarter ended 30 September 2014 (Figures Finalised as at 2014/10/30)</t>
  </si>
  <si>
    <t>Eastern Cape: Mnquma(EC122) - Table C5 Quarterly Budget Statement - Capital Expenditure by Standard Classification and Funding for 1st Quarter ended 30 September 2014 (Figures Finalised as at 2014/10/30)</t>
  </si>
  <si>
    <t>Eastern Cape: Great Kei(EC123) - Table C5 Quarterly Budget Statement - Capital Expenditure by Standard Classification and Funding for 1st Quarter ended 30 September 2014 (Figures Finalised as at 2014/10/30)</t>
  </si>
  <si>
    <t>Eastern Cape: Amahlathi(EC124) - Table C5 Quarterly Budget Statement - Capital Expenditure by Standard Classification and Funding for 1st Quarter ended 30 September 2014 (Figures Finalised as at 2014/10/30)</t>
  </si>
  <si>
    <t>Eastern Cape: Ngqushwa(EC126) - Table C5 Quarterly Budget Statement - Capital Expenditure by Standard Classification and Funding for 1st Quarter ended 30 September 2014 (Figures Finalised as at 2014/10/30)</t>
  </si>
  <si>
    <t>Eastern Cape: Nkonkobe(EC127) - Table C5 Quarterly Budget Statement - Capital Expenditure by Standard Classification and Funding for 1st Quarter ended 30 September 2014 (Figures Finalised as at 2014/10/30)</t>
  </si>
  <si>
    <t>Eastern Cape: Nxuba(EC128) - Table C5 Quarterly Budget Statement - Capital Expenditure by Standard Classification and Funding for 1st Quarter ended 30 September 2014 (Figures Finalised as at 2014/10/30)</t>
  </si>
  <si>
    <t>Eastern Cape: Amathole(DC12) - Table C5 Quarterly Budget Statement - Capital Expenditure by Standard Classification and Funding for 1st Quarter ended 30 September 2014 (Figures Finalised as at 2014/10/30)</t>
  </si>
  <si>
    <t>Eastern Cape: Inxuba Yethemba(EC131) - Table C5 Quarterly Budget Statement - Capital Expenditure by Standard Classification and Funding for 1st Quarter ended 30 September 2014 (Figures Finalised as at 2014/10/30)</t>
  </si>
  <si>
    <t>Eastern Cape: Tsolwana(EC132) - Table C5 Quarterly Budget Statement - Capital Expenditure by Standard Classification and Funding for 1st Quarter ended 30 September 2014 (Figures Finalised as at 2014/10/30)</t>
  </si>
  <si>
    <t>Eastern Cape: Inkwanca(EC133) - Table C5 Quarterly Budget Statement - Capital Expenditure by Standard Classification and Funding for 1st Quarter ended 30 September 2014 (Figures Finalised as at 2014/10/30)</t>
  </si>
  <si>
    <t>Eastern Cape: Lukhanji(EC134) - Table C5 Quarterly Budget Statement - Capital Expenditure by Standard Classification and Funding for 1st Quarter ended 30 September 2014 (Figures Finalised as at 2014/10/30)</t>
  </si>
  <si>
    <t>Eastern Cape: Intsika Yethu(EC135) - Table C5 Quarterly Budget Statement - Capital Expenditure by Standard Classification and Funding for 1st Quarter ended 30 September 2014 (Figures Finalised as at 2014/10/30)</t>
  </si>
  <si>
    <t>Eastern Cape: Emalahleni (Ec)(EC136) - Table C5 Quarterly Budget Statement - Capital Expenditure by Standard Classification and Funding for 1st Quarter ended 30 September 2014 (Figures Finalised as at 2014/10/30)</t>
  </si>
  <si>
    <t>Eastern Cape: Engcobo(EC137) - Table C5 Quarterly Budget Statement - Capital Expenditure by Standard Classification and Funding for 1st Quarter ended 30 September 2014 (Figures Finalised as at 2014/10/30)</t>
  </si>
  <si>
    <t>Eastern Cape: Sakhisizwe(EC138) - Table C5 Quarterly Budget Statement - Capital Expenditure by Standard Classification and Funding for 1st Quarter ended 30 September 2014 (Figures Finalised as at 2014/10/30)</t>
  </si>
  <si>
    <t>Eastern Cape: Chris Hani(DC13) - Table C5 Quarterly Budget Statement - Capital Expenditure by Standard Classification and Funding for 1st Quarter ended 30 September 2014 (Figures Finalised as at 2014/10/30)</t>
  </si>
  <si>
    <t>Eastern Cape: Elundini(EC141) - Table C5 Quarterly Budget Statement - Capital Expenditure by Standard Classification and Funding for 1st Quarter ended 30 September 2014 (Figures Finalised as at 2014/10/30)</t>
  </si>
  <si>
    <t>Eastern Cape: Senqu(EC142) - Table C5 Quarterly Budget Statement - Capital Expenditure by Standard Classification and Funding for 1st Quarter ended 30 September 2014 (Figures Finalised as at 2014/10/30)</t>
  </si>
  <si>
    <t>Eastern Cape: Maletswai(EC143) - Table C5 Quarterly Budget Statement - Capital Expenditure by Standard Classification and Funding for 1st Quarter ended 30 September 2014 (Figures Finalised as at 2014/10/30)</t>
  </si>
  <si>
    <t>Eastern Cape: Gariep(EC144) - Table C5 Quarterly Budget Statement - Capital Expenditure by Standard Classification and Funding for 1st Quarter ended 30 September 2014 (Figures Finalised as at 2014/10/30)</t>
  </si>
  <si>
    <t>Eastern Cape: Joe Gqabi(DC14) - Table C5 Quarterly Budget Statement - Capital Expenditure by Standard Classification and Funding for 1st Quarter ended 30 September 2014 (Figures Finalised as at 2014/10/30)</t>
  </si>
  <si>
    <t>Eastern Cape: Ngquza Hills(EC153) - Table C5 Quarterly Budget Statement - Capital Expenditure by Standard Classification and Funding for 1st Quarter ended 30 September 2014 (Figures Finalised as at 2014/10/30)</t>
  </si>
  <si>
    <t>Eastern Cape: Port St Johns(EC154) - Table C5 Quarterly Budget Statement - Capital Expenditure by Standard Classification and Funding for 1st Quarter ended 30 September 2014 (Figures Finalised as at 2014/10/30)</t>
  </si>
  <si>
    <t>Eastern Cape: Nyandeni(EC155) - Table C5 Quarterly Budget Statement - Capital Expenditure by Standard Classification and Funding for 1st Quarter ended 30 September 2014 (Figures Finalised as at 2014/10/30)</t>
  </si>
  <si>
    <t>Eastern Cape: Mhlontlo(EC156) - Table C5 Quarterly Budget Statement - Capital Expenditure by Standard Classification and Funding for 1st Quarter ended 30 September 2014 (Figures Finalised as at 2014/10/30)</t>
  </si>
  <si>
    <t>Eastern Cape: King Sabata Dalindyebo(EC157) - Table C5 Quarterly Budget Statement - Capital Expenditure by Standard Classification and Funding for 1st Quarter ended 30 September 2014 (Figures Finalised as at 2014/10/30)</t>
  </si>
  <si>
    <t>Eastern Cape: O .R. Tambo(DC15) - Table C5 Quarterly Budget Statement - Capital Expenditure by Standard Classification and Funding for 1st Quarter ended 30 September 2014 (Figures Finalised as at 2014/10/30)</t>
  </si>
  <si>
    <t>Eastern Cape: Matatiele(EC441) - Table C5 Quarterly Budget Statement - Capital Expenditure by Standard Classification and Funding for 1st Quarter ended 30 September 2014 (Figures Finalised as at 2014/10/30)</t>
  </si>
  <si>
    <t>Eastern Cape: Umzimvubu(EC442) - Table C5 Quarterly Budget Statement - Capital Expenditure by Standard Classification and Funding for 1st Quarter ended 30 September 2014 (Figures Finalised as at 2014/10/30)</t>
  </si>
  <si>
    <t>Eastern Cape: Mbizana(EC443) - Table C5 Quarterly Budget Statement - Capital Expenditure by Standard Classification and Funding for 1st Quarter ended 30 September 2014 (Figures Finalised as at 2014/10/30)</t>
  </si>
  <si>
    <t>Eastern Cape: Ntabankulu(EC444) - Table C5 Quarterly Budget Statement - Capital Expenditure by Standard Classification and Funding for 1st Quarter ended 30 September 2014 (Figures Finalised as at 2014/10/30)</t>
  </si>
  <si>
    <t>Eastern Cape: Alfred Nzo(DC44) - Table C5 Quarterly Budget Statement - Capital Expenditure by Standard Classification and Funding for 1st Quarter ended 30 September 2014 (Figures Finalised as at 2014/10/30)</t>
  </si>
  <si>
    <t>Summary - Table C5 Quarterly Budget Statement - Capital Expenditure by Standard Classification and Funding for 1st Quarter ended 30 September 2014 (Figures Finalised as at 2014/10/30)</t>
  </si>
  <si>
    <t>Standard Classification Description</t>
  </si>
  <si>
    <t>References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</si>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</sst>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 * #,##0.00_ ;_ * \(#,##0.00\)_ ;_ * &quot;-&quot;??_ ;_ @_ "/>
    <numFmt numFmtId="171" formatCode="_(* #,##0,_);_(* \(#,##0,\);_(* &quot;–&quot;?_);_(@_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0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0" fontId="5" fillId="0" borderId="12" xfId="0" applyNumberFormat="1" applyFont="1" applyFill="1" applyBorder="1" applyAlignment="1" applyProtection="1">
      <alignment/>
      <protection/>
    </xf>
    <xf numFmtId="170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170" fontId="3" fillId="0" borderId="15" xfId="0" applyNumberFormat="1" applyFont="1" applyFill="1" applyBorder="1" applyAlignment="1" applyProtection="1">
      <alignment/>
      <protection/>
    </xf>
    <xf numFmtId="0" fontId="8" fillId="0" borderId="16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172" fontId="3" fillId="0" borderId="17" xfId="0" applyNumberFormat="1" applyFont="1" applyFill="1" applyBorder="1" applyAlignment="1" applyProtection="1">
      <alignment/>
      <protection/>
    </xf>
    <xf numFmtId="172" fontId="3" fillId="0" borderId="18" xfId="0" applyNumberFormat="1" applyFont="1" applyFill="1" applyBorder="1" applyAlignment="1" applyProtection="1">
      <alignment/>
      <protection/>
    </xf>
    <xf numFmtId="172" fontId="3" fillId="0" borderId="12" xfId="0" applyNumberFormat="1" applyFont="1" applyFill="1" applyBorder="1" applyAlignment="1" applyProtection="1">
      <alignment/>
      <protection/>
    </xf>
    <xf numFmtId="172" fontId="5" fillId="0" borderId="17" xfId="0" applyNumberFormat="1" applyFont="1" applyFill="1" applyBorder="1" applyAlignment="1" applyProtection="1">
      <alignment/>
      <protection/>
    </xf>
    <xf numFmtId="172" fontId="5" fillId="0" borderId="18" xfId="0" applyNumberFormat="1" applyFont="1" applyFill="1" applyBorder="1" applyAlignment="1" applyProtection="1">
      <alignment/>
      <protection/>
    </xf>
    <xf numFmtId="172" fontId="5" fillId="0" borderId="12" xfId="0" applyNumberFormat="1" applyFont="1" applyFill="1" applyBorder="1" applyAlignment="1" applyProtection="1">
      <alignment/>
      <protection/>
    </xf>
    <xf numFmtId="172" fontId="5" fillId="0" borderId="17" xfId="42" applyNumberFormat="1" applyFont="1" applyFill="1" applyBorder="1" applyAlignment="1" applyProtection="1">
      <alignment/>
      <protection/>
    </xf>
    <xf numFmtId="172" fontId="5" fillId="0" borderId="18" xfId="42" applyNumberFormat="1" applyFont="1" applyFill="1" applyBorder="1" applyAlignment="1" applyProtection="1">
      <alignment/>
      <protection/>
    </xf>
    <xf numFmtId="172" fontId="5" fillId="0" borderId="12" xfId="42" applyNumberFormat="1" applyFont="1" applyFill="1" applyBorder="1" applyAlignment="1" applyProtection="1">
      <alignment/>
      <protection/>
    </xf>
    <xf numFmtId="172" fontId="3" fillId="0" borderId="19" xfId="0" applyNumberFormat="1" applyFont="1" applyFill="1" applyBorder="1" applyAlignment="1" applyProtection="1">
      <alignment/>
      <protection/>
    </xf>
    <xf numFmtId="172" fontId="3" fillId="0" borderId="20" xfId="0" applyNumberFormat="1" applyFont="1" applyFill="1" applyBorder="1" applyAlignment="1" applyProtection="1">
      <alignment/>
      <protection/>
    </xf>
    <xf numFmtId="172" fontId="3" fillId="0" borderId="15" xfId="0" applyNumberFormat="1" applyFont="1" applyFill="1" applyBorder="1" applyAlignment="1" applyProtection="1">
      <alignment/>
      <protection/>
    </xf>
    <xf numFmtId="172" fontId="5" fillId="0" borderId="21" xfId="0" applyNumberFormat="1" applyFont="1" applyFill="1" applyBorder="1" applyAlignment="1" applyProtection="1">
      <alignment/>
      <protection/>
    </xf>
    <xf numFmtId="172" fontId="5" fillId="0" borderId="21" xfId="42" applyNumberFormat="1" applyFont="1" applyFill="1" applyBorder="1" applyAlignment="1" applyProtection="1">
      <alignment/>
      <protection/>
    </xf>
    <xf numFmtId="172" fontId="3" fillId="0" borderId="21" xfId="0" applyNumberFormat="1" applyFont="1" applyFill="1" applyBorder="1" applyAlignment="1" applyProtection="1">
      <alignment/>
      <protection/>
    </xf>
    <xf numFmtId="172" fontId="3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/>
      <protection/>
    </xf>
    <xf numFmtId="172" fontId="3" fillId="0" borderId="33" xfId="0" applyNumberFormat="1" applyFont="1" applyBorder="1" applyAlignment="1" applyProtection="1">
      <alignment horizontal="center"/>
      <protection/>
    </xf>
    <xf numFmtId="172" fontId="3" fillId="0" borderId="23" xfId="0" applyNumberFormat="1" applyFont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170" fontId="3" fillId="0" borderId="10" xfId="0" applyNumberFormat="1" applyFont="1" applyBorder="1" applyAlignment="1" applyProtection="1">
      <alignment horizontal="center"/>
      <protection/>
    </xf>
    <xf numFmtId="172" fontId="3" fillId="0" borderId="34" xfId="0" applyNumberFormat="1" applyFont="1" applyBorder="1" applyAlignment="1" applyProtection="1">
      <alignment horizontal="center"/>
      <protection/>
    </xf>
    <xf numFmtId="172" fontId="3" fillId="0" borderId="32" xfId="0" applyNumberFormat="1" applyFont="1" applyFill="1" applyBorder="1" applyAlignment="1" applyProtection="1">
      <alignment/>
      <protection/>
    </xf>
    <xf numFmtId="172" fontId="3" fillId="0" borderId="31" xfId="0" applyNumberFormat="1" applyFont="1" applyFill="1" applyBorder="1" applyAlignment="1" applyProtection="1">
      <alignment/>
      <protection/>
    </xf>
    <xf numFmtId="172" fontId="3" fillId="0" borderId="14" xfId="0" applyNumberFormat="1" applyFont="1" applyFill="1" applyBorder="1" applyAlignment="1" applyProtection="1">
      <alignment/>
      <protection/>
    </xf>
    <xf numFmtId="170" fontId="3" fillId="0" borderId="14" xfId="0" applyNumberFormat="1" applyFont="1" applyFill="1" applyBorder="1" applyAlignment="1" applyProtection="1">
      <alignment/>
      <protection/>
    </xf>
    <xf numFmtId="172" fontId="3" fillId="0" borderId="35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indent="2"/>
      <protection/>
    </xf>
    <xf numFmtId="0" fontId="5" fillId="0" borderId="11" xfId="0" applyFont="1" applyFill="1" applyBorder="1" applyAlignment="1" applyProtection="1">
      <alignment horizontal="left" indent="2"/>
      <protection/>
    </xf>
    <xf numFmtId="0" fontId="3" fillId="0" borderId="11" xfId="0" applyFont="1" applyFill="1" applyBorder="1" applyAlignment="1" applyProtection="1">
      <alignment horizontal="left" indent="1"/>
      <protection/>
    </xf>
    <xf numFmtId="0" fontId="3" fillId="0" borderId="11" xfId="0" applyFont="1" applyBorder="1" applyAlignment="1" applyProtection="1">
      <alignment horizontal="left" indent="1"/>
      <protection/>
    </xf>
    <xf numFmtId="0" fontId="3" fillId="0" borderId="13" xfId="0" applyFont="1" applyBorder="1" applyAlignment="1" applyProtection="1">
      <alignment/>
      <protection/>
    </xf>
    <xf numFmtId="172" fontId="3" fillId="0" borderId="32" xfId="0" applyNumberFormat="1" applyFont="1" applyBorder="1" applyAlignment="1" applyProtection="1">
      <alignment/>
      <protection/>
    </xf>
    <xf numFmtId="172" fontId="3" fillId="0" borderId="31" xfId="0" applyNumberFormat="1" applyFont="1" applyBorder="1" applyAlignment="1" applyProtection="1">
      <alignment/>
      <protection/>
    </xf>
    <xf numFmtId="172" fontId="3" fillId="0" borderId="14" xfId="0" applyNumberFormat="1" applyFont="1" applyBorder="1" applyAlignment="1" applyProtection="1">
      <alignment/>
      <protection/>
    </xf>
    <xf numFmtId="170" fontId="3" fillId="0" borderId="14" xfId="0" applyNumberFormat="1" applyFont="1" applyBorder="1" applyAlignment="1" applyProtection="1">
      <alignment/>
      <protection/>
    </xf>
    <xf numFmtId="172" fontId="3" fillId="0" borderId="35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9" fillId="0" borderId="0" xfId="0" applyFont="1" applyBorder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2" fillId="0" borderId="36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34950000</v>
      </c>
      <c r="F5" s="18">
        <f t="shared" si="0"/>
        <v>49777292</v>
      </c>
      <c r="G5" s="18">
        <f t="shared" si="0"/>
        <v>19074</v>
      </c>
      <c r="H5" s="18">
        <f t="shared" si="0"/>
        <v>170805</v>
      </c>
      <c r="I5" s="18">
        <f t="shared" si="0"/>
        <v>697569</v>
      </c>
      <c r="J5" s="18">
        <f t="shared" si="0"/>
        <v>887448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887448</v>
      </c>
      <c r="X5" s="18">
        <f t="shared" si="0"/>
        <v>1505098</v>
      </c>
      <c r="Y5" s="18">
        <f t="shared" si="0"/>
        <v>-617650</v>
      </c>
      <c r="Z5" s="4">
        <f>+IF(X5&lt;&gt;0,+(Y5/X5)*100,0)</f>
        <v>-41.03719492019789</v>
      </c>
      <c r="AA5" s="16">
        <f>SUM(AA6:AA8)</f>
        <v>49777292</v>
      </c>
    </row>
    <row r="6" spans="1:27" ht="13.5">
      <c r="A6" s="5" t="s">
        <v>32</v>
      </c>
      <c r="B6" s="3"/>
      <c r="C6" s="19"/>
      <c r="D6" s="19"/>
      <c r="E6" s="20">
        <v>7500000</v>
      </c>
      <c r="F6" s="21">
        <v>13729257</v>
      </c>
      <c r="G6" s="21"/>
      <c r="H6" s="21">
        <v>170805</v>
      </c>
      <c r="I6" s="21">
        <v>107792</v>
      </c>
      <c r="J6" s="21">
        <v>278597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278597</v>
      </c>
      <c r="X6" s="21">
        <v>932883</v>
      </c>
      <c r="Y6" s="21">
        <v>-654286</v>
      </c>
      <c r="Z6" s="6">
        <v>-70.14</v>
      </c>
      <c r="AA6" s="28">
        <v>13729257</v>
      </c>
    </row>
    <row r="7" spans="1:27" ht="13.5">
      <c r="A7" s="5" t="s">
        <v>33</v>
      </c>
      <c r="B7" s="3"/>
      <c r="C7" s="22"/>
      <c r="D7" s="22"/>
      <c r="E7" s="23">
        <v>12350000</v>
      </c>
      <c r="F7" s="24">
        <v>12781902</v>
      </c>
      <c r="G7" s="24">
        <v>19074</v>
      </c>
      <c r="H7" s="24"/>
      <c r="I7" s="24"/>
      <c r="J7" s="24">
        <v>19074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19074</v>
      </c>
      <c r="X7" s="24">
        <v>443693</v>
      </c>
      <c r="Y7" s="24">
        <v>-424619</v>
      </c>
      <c r="Z7" s="7">
        <v>-95.7</v>
      </c>
      <c r="AA7" s="29">
        <v>12781902</v>
      </c>
    </row>
    <row r="8" spans="1:27" ht="13.5">
      <c r="A8" s="5" t="s">
        <v>34</v>
      </c>
      <c r="B8" s="3"/>
      <c r="C8" s="19"/>
      <c r="D8" s="19"/>
      <c r="E8" s="20">
        <v>15100000</v>
      </c>
      <c r="F8" s="21">
        <v>23266133</v>
      </c>
      <c r="G8" s="21"/>
      <c r="H8" s="21"/>
      <c r="I8" s="21">
        <v>589777</v>
      </c>
      <c r="J8" s="21">
        <v>589777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589777</v>
      </c>
      <c r="X8" s="21">
        <v>128522</v>
      </c>
      <c r="Y8" s="21">
        <v>461255</v>
      </c>
      <c r="Z8" s="6">
        <v>358.89</v>
      </c>
      <c r="AA8" s="28">
        <v>23266133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140466517</v>
      </c>
      <c r="F9" s="18">
        <f t="shared" si="1"/>
        <v>171098913</v>
      </c>
      <c r="G9" s="18">
        <f t="shared" si="1"/>
        <v>4420526</v>
      </c>
      <c r="H9" s="18">
        <f t="shared" si="1"/>
        <v>8528329</v>
      </c>
      <c r="I9" s="18">
        <f t="shared" si="1"/>
        <v>10315626</v>
      </c>
      <c r="J9" s="18">
        <f t="shared" si="1"/>
        <v>23264481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23264481</v>
      </c>
      <c r="X9" s="18">
        <f t="shared" si="1"/>
        <v>9181752</v>
      </c>
      <c r="Y9" s="18">
        <f t="shared" si="1"/>
        <v>14082729</v>
      </c>
      <c r="Z9" s="4">
        <f>+IF(X9&lt;&gt;0,+(Y9/X9)*100,0)</f>
        <v>153.37736196751993</v>
      </c>
      <c r="AA9" s="30">
        <f>SUM(AA10:AA14)</f>
        <v>171098913</v>
      </c>
    </row>
    <row r="10" spans="1:27" ht="13.5">
      <c r="A10" s="5" t="s">
        <v>36</v>
      </c>
      <c r="B10" s="3"/>
      <c r="C10" s="19"/>
      <c r="D10" s="19"/>
      <c r="E10" s="20">
        <v>12500000</v>
      </c>
      <c r="F10" s="21">
        <v>16106824</v>
      </c>
      <c r="G10" s="21"/>
      <c r="H10" s="21">
        <v>47492</v>
      </c>
      <c r="I10" s="21">
        <v>1063302</v>
      </c>
      <c r="J10" s="21">
        <v>1110794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1110794</v>
      </c>
      <c r="X10" s="21">
        <v>1556103</v>
      </c>
      <c r="Y10" s="21">
        <v>-445309</v>
      </c>
      <c r="Z10" s="6">
        <v>-28.62</v>
      </c>
      <c r="AA10" s="28">
        <v>16106824</v>
      </c>
    </row>
    <row r="11" spans="1:27" ht="13.5">
      <c r="A11" s="5" t="s">
        <v>37</v>
      </c>
      <c r="B11" s="3"/>
      <c r="C11" s="19"/>
      <c r="D11" s="19"/>
      <c r="E11" s="20">
        <v>28030409</v>
      </c>
      <c r="F11" s="21">
        <v>31101354</v>
      </c>
      <c r="G11" s="21"/>
      <c r="H11" s="21">
        <v>190000</v>
      </c>
      <c r="I11" s="21"/>
      <c r="J11" s="21">
        <v>190000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190000</v>
      </c>
      <c r="X11" s="21">
        <v>506064</v>
      </c>
      <c r="Y11" s="21">
        <v>-316064</v>
      </c>
      <c r="Z11" s="6">
        <v>-62.46</v>
      </c>
      <c r="AA11" s="28">
        <v>31101354</v>
      </c>
    </row>
    <row r="12" spans="1:27" ht="13.5">
      <c r="A12" s="5" t="s">
        <v>38</v>
      </c>
      <c r="B12" s="3"/>
      <c r="C12" s="19"/>
      <c r="D12" s="19"/>
      <c r="E12" s="20">
        <v>9800000</v>
      </c>
      <c r="F12" s="21">
        <v>13016980</v>
      </c>
      <c r="G12" s="21">
        <v>1103</v>
      </c>
      <c r="H12" s="21">
        <v>761506</v>
      </c>
      <c r="I12" s="21">
        <v>1654</v>
      </c>
      <c r="J12" s="21">
        <v>764263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764263</v>
      </c>
      <c r="X12" s="21">
        <v>1788925</v>
      </c>
      <c r="Y12" s="21">
        <v>-1024662</v>
      </c>
      <c r="Z12" s="6">
        <v>-57.28</v>
      </c>
      <c r="AA12" s="28">
        <v>13016980</v>
      </c>
    </row>
    <row r="13" spans="1:27" ht="13.5">
      <c r="A13" s="5" t="s">
        <v>39</v>
      </c>
      <c r="B13" s="3"/>
      <c r="C13" s="19"/>
      <c r="D13" s="19"/>
      <c r="E13" s="20">
        <v>90136108</v>
      </c>
      <c r="F13" s="21">
        <v>110873755</v>
      </c>
      <c r="G13" s="21">
        <v>4419423</v>
      </c>
      <c r="H13" s="21">
        <v>7529331</v>
      </c>
      <c r="I13" s="21">
        <v>9250670</v>
      </c>
      <c r="J13" s="21">
        <v>21199424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21199424</v>
      </c>
      <c r="X13" s="21">
        <v>5249612</v>
      </c>
      <c r="Y13" s="21">
        <v>15949812</v>
      </c>
      <c r="Z13" s="6">
        <v>303.83</v>
      </c>
      <c r="AA13" s="28">
        <v>110873755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81048</v>
      </c>
      <c r="Y14" s="24">
        <v>-81048</v>
      </c>
      <c r="Z14" s="7">
        <v>-100</v>
      </c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262895288</v>
      </c>
      <c r="F15" s="18">
        <f t="shared" si="2"/>
        <v>264525207</v>
      </c>
      <c r="G15" s="18">
        <f t="shared" si="2"/>
        <v>5181</v>
      </c>
      <c r="H15" s="18">
        <f t="shared" si="2"/>
        <v>14763900</v>
      </c>
      <c r="I15" s="18">
        <f t="shared" si="2"/>
        <v>31964281</v>
      </c>
      <c r="J15" s="18">
        <f t="shared" si="2"/>
        <v>46733362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46733362</v>
      </c>
      <c r="X15" s="18">
        <f t="shared" si="2"/>
        <v>15682413</v>
      </c>
      <c r="Y15" s="18">
        <f t="shared" si="2"/>
        <v>31050949</v>
      </c>
      <c r="Z15" s="4">
        <f>+IF(X15&lt;&gt;0,+(Y15/X15)*100,0)</f>
        <v>197.99854142344037</v>
      </c>
      <c r="AA15" s="30">
        <f>SUM(AA16:AA18)</f>
        <v>264525207</v>
      </c>
    </row>
    <row r="16" spans="1:27" ht="13.5">
      <c r="A16" s="5" t="s">
        <v>42</v>
      </c>
      <c r="B16" s="3"/>
      <c r="C16" s="19"/>
      <c r="D16" s="19"/>
      <c r="E16" s="20">
        <v>54895288</v>
      </c>
      <c r="F16" s="21">
        <v>56525207</v>
      </c>
      <c r="G16" s="21">
        <v>52995</v>
      </c>
      <c r="H16" s="21">
        <v>2901318</v>
      </c>
      <c r="I16" s="21">
        <v>2096478</v>
      </c>
      <c r="J16" s="21">
        <v>5050791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5050791</v>
      </c>
      <c r="X16" s="21">
        <v>2784506</v>
      </c>
      <c r="Y16" s="21">
        <v>2266285</v>
      </c>
      <c r="Z16" s="6">
        <v>81.39</v>
      </c>
      <c r="AA16" s="28">
        <v>56525207</v>
      </c>
    </row>
    <row r="17" spans="1:27" ht="13.5">
      <c r="A17" s="5" t="s">
        <v>43</v>
      </c>
      <c r="B17" s="3"/>
      <c r="C17" s="19"/>
      <c r="D17" s="19"/>
      <c r="E17" s="20">
        <v>198000000</v>
      </c>
      <c r="F17" s="21">
        <v>198000000</v>
      </c>
      <c r="G17" s="21">
        <v>-47814</v>
      </c>
      <c r="H17" s="21">
        <v>11862582</v>
      </c>
      <c r="I17" s="21">
        <v>29867803</v>
      </c>
      <c r="J17" s="21">
        <v>41682571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41682571</v>
      </c>
      <c r="X17" s="21">
        <v>12612614</v>
      </c>
      <c r="Y17" s="21">
        <v>29069957</v>
      </c>
      <c r="Z17" s="6">
        <v>230.48</v>
      </c>
      <c r="AA17" s="28">
        <v>198000000</v>
      </c>
    </row>
    <row r="18" spans="1:27" ht="13.5">
      <c r="A18" s="5" t="s">
        <v>44</v>
      </c>
      <c r="B18" s="3"/>
      <c r="C18" s="19"/>
      <c r="D18" s="19"/>
      <c r="E18" s="20">
        <v>10000000</v>
      </c>
      <c r="F18" s="21">
        <v>10000000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285293</v>
      </c>
      <c r="Y18" s="21">
        <v>-285293</v>
      </c>
      <c r="Z18" s="6">
        <v>-100</v>
      </c>
      <c r="AA18" s="28">
        <v>10000000</v>
      </c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503195618</v>
      </c>
      <c r="F19" s="18">
        <f t="shared" si="3"/>
        <v>570583294</v>
      </c>
      <c r="G19" s="18">
        <f t="shared" si="3"/>
        <v>-165485</v>
      </c>
      <c r="H19" s="18">
        <f t="shared" si="3"/>
        <v>13535418</v>
      </c>
      <c r="I19" s="18">
        <f t="shared" si="3"/>
        <v>20793872</v>
      </c>
      <c r="J19" s="18">
        <f t="shared" si="3"/>
        <v>34163805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34163805</v>
      </c>
      <c r="X19" s="18">
        <f t="shared" si="3"/>
        <v>17873645</v>
      </c>
      <c r="Y19" s="18">
        <f t="shared" si="3"/>
        <v>16290160</v>
      </c>
      <c r="Z19" s="4">
        <f>+IF(X19&lt;&gt;0,+(Y19/X19)*100,0)</f>
        <v>91.14067108303874</v>
      </c>
      <c r="AA19" s="30">
        <f>SUM(AA20:AA23)</f>
        <v>570583294</v>
      </c>
    </row>
    <row r="20" spans="1:27" ht="13.5">
      <c r="A20" s="5" t="s">
        <v>46</v>
      </c>
      <c r="B20" s="3"/>
      <c r="C20" s="19"/>
      <c r="D20" s="19"/>
      <c r="E20" s="20">
        <v>152999000</v>
      </c>
      <c r="F20" s="21">
        <v>159996668</v>
      </c>
      <c r="G20" s="21">
        <v>34346</v>
      </c>
      <c r="H20" s="21">
        <v>966173</v>
      </c>
      <c r="I20" s="21">
        <v>8548369</v>
      </c>
      <c r="J20" s="21">
        <v>9548888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9548888</v>
      </c>
      <c r="X20" s="21">
        <v>213138</v>
      </c>
      <c r="Y20" s="21">
        <v>9335750</v>
      </c>
      <c r="Z20" s="6">
        <v>4380.14</v>
      </c>
      <c r="AA20" s="28">
        <v>159996668</v>
      </c>
    </row>
    <row r="21" spans="1:27" ht="13.5">
      <c r="A21" s="5" t="s">
        <v>47</v>
      </c>
      <c r="B21" s="3"/>
      <c r="C21" s="19"/>
      <c r="D21" s="19"/>
      <c r="E21" s="20">
        <v>97688726</v>
      </c>
      <c r="F21" s="21">
        <v>98138726</v>
      </c>
      <c r="G21" s="21"/>
      <c r="H21" s="21">
        <v>1847692</v>
      </c>
      <c r="I21" s="21">
        <v>2223513</v>
      </c>
      <c r="J21" s="21">
        <v>4071205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4071205</v>
      </c>
      <c r="X21" s="21">
        <v>9098653</v>
      </c>
      <c r="Y21" s="21">
        <v>-5027448</v>
      </c>
      <c r="Z21" s="6">
        <v>-55.25</v>
      </c>
      <c r="AA21" s="28">
        <v>98138726</v>
      </c>
    </row>
    <row r="22" spans="1:27" ht="13.5">
      <c r="A22" s="5" t="s">
        <v>48</v>
      </c>
      <c r="B22" s="3"/>
      <c r="C22" s="22"/>
      <c r="D22" s="22"/>
      <c r="E22" s="23">
        <v>216507892</v>
      </c>
      <c r="F22" s="24">
        <v>217632405</v>
      </c>
      <c r="G22" s="24">
        <v>-199831</v>
      </c>
      <c r="H22" s="24">
        <v>10076331</v>
      </c>
      <c r="I22" s="24">
        <v>7571347</v>
      </c>
      <c r="J22" s="24">
        <v>17447847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17447847</v>
      </c>
      <c r="X22" s="24">
        <v>7932898</v>
      </c>
      <c r="Y22" s="24">
        <v>9514949</v>
      </c>
      <c r="Z22" s="7">
        <v>119.94</v>
      </c>
      <c r="AA22" s="29">
        <v>217632405</v>
      </c>
    </row>
    <row r="23" spans="1:27" ht="13.5">
      <c r="A23" s="5" t="s">
        <v>49</v>
      </c>
      <c r="B23" s="3"/>
      <c r="C23" s="19"/>
      <c r="D23" s="19"/>
      <c r="E23" s="20">
        <v>36000000</v>
      </c>
      <c r="F23" s="21">
        <v>94815495</v>
      </c>
      <c r="G23" s="21"/>
      <c r="H23" s="21">
        <v>645222</v>
      </c>
      <c r="I23" s="21">
        <v>2450643</v>
      </c>
      <c r="J23" s="21">
        <v>3095865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3095865</v>
      </c>
      <c r="X23" s="21">
        <v>628956</v>
      </c>
      <c r="Y23" s="21">
        <v>2466909</v>
      </c>
      <c r="Z23" s="6">
        <v>392.22</v>
      </c>
      <c r="AA23" s="28">
        <v>94815495</v>
      </c>
    </row>
    <row r="24" spans="1:27" ht="13.5">
      <c r="A24" s="2" t="s">
        <v>50</v>
      </c>
      <c r="B24" s="8"/>
      <c r="C24" s="16"/>
      <c r="D24" s="16"/>
      <c r="E24" s="17">
        <v>500000</v>
      </c>
      <c r="F24" s="18">
        <v>500000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82993</v>
      </c>
      <c r="Y24" s="18">
        <v>-82993</v>
      </c>
      <c r="Z24" s="4">
        <v>-100</v>
      </c>
      <c r="AA24" s="30">
        <v>500000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942007423</v>
      </c>
      <c r="F25" s="52">
        <f t="shared" si="4"/>
        <v>1056484706</v>
      </c>
      <c r="G25" s="52">
        <f t="shared" si="4"/>
        <v>4279296</v>
      </c>
      <c r="H25" s="52">
        <f t="shared" si="4"/>
        <v>36998452</v>
      </c>
      <c r="I25" s="52">
        <f t="shared" si="4"/>
        <v>63771348</v>
      </c>
      <c r="J25" s="52">
        <f t="shared" si="4"/>
        <v>105049096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105049096</v>
      </c>
      <c r="X25" s="52">
        <f t="shared" si="4"/>
        <v>44325901</v>
      </c>
      <c r="Y25" s="52">
        <f t="shared" si="4"/>
        <v>60723195</v>
      </c>
      <c r="Z25" s="53">
        <f>+IF(X25&lt;&gt;0,+(Y25/X25)*100,0)</f>
        <v>136.99257912433634</v>
      </c>
      <c r="AA25" s="54">
        <f>+AA5+AA9+AA15+AA19+AA24</f>
        <v>1056484706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671924500</v>
      </c>
      <c r="F28" s="21">
        <v>674867603</v>
      </c>
      <c r="G28" s="21">
        <v>2014119</v>
      </c>
      <c r="H28" s="21">
        <v>27997419</v>
      </c>
      <c r="I28" s="21">
        <v>42841477</v>
      </c>
      <c r="J28" s="21">
        <v>72853015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72853015</v>
      </c>
      <c r="X28" s="21"/>
      <c r="Y28" s="21">
        <v>72853015</v>
      </c>
      <c r="Z28" s="6"/>
      <c r="AA28" s="19">
        <v>674867603</v>
      </c>
    </row>
    <row r="29" spans="1:27" ht="13.5">
      <c r="A29" s="56" t="s">
        <v>55</v>
      </c>
      <c r="B29" s="3"/>
      <c r="C29" s="19"/>
      <c r="D29" s="19"/>
      <c r="E29" s="20">
        <v>28857226</v>
      </c>
      <c r="F29" s="21">
        <v>49292674</v>
      </c>
      <c r="G29" s="21">
        <v>2245000</v>
      </c>
      <c r="H29" s="21">
        <v>3355847</v>
      </c>
      <c r="I29" s="21">
        <v>2212130</v>
      </c>
      <c r="J29" s="21">
        <v>7812977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7812977</v>
      </c>
      <c r="X29" s="21"/>
      <c r="Y29" s="21">
        <v>7812977</v>
      </c>
      <c r="Z29" s="6"/>
      <c r="AA29" s="28">
        <v>49292674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700781726</v>
      </c>
      <c r="F32" s="27">
        <f t="shared" si="5"/>
        <v>724160277</v>
      </c>
      <c r="G32" s="27">
        <f t="shared" si="5"/>
        <v>4259119</v>
      </c>
      <c r="H32" s="27">
        <f t="shared" si="5"/>
        <v>31353266</v>
      </c>
      <c r="I32" s="27">
        <f t="shared" si="5"/>
        <v>45053607</v>
      </c>
      <c r="J32" s="27">
        <f t="shared" si="5"/>
        <v>80665992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80665992</v>
      </c>
      <c r="X32" s="27">
        <f t="shared" si="5"/>
        <v>0</v>
      </c>
      <c r="Y32" s="27">
        <f t="shared" si="5"/>
        <v>80665992</v>
      </c>
      <c r="Z32" s="13">
        <f>+IF(X32&lt;&gt;0,+(Y32/X32)*100,0)</f>
        <v>0</v>
      </c>
      <c r="AA32" s="31">
        <f>SUM(AA28:AA31)</f>
        <v>724160277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>
        <v>458860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>
        <v>458860</v>
      </c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241225697</v>
      </c>
      <c r="F35" s="21">
        <v>331865569</v>
      </c>
      <c r="G35" s="21">
        <v>20177</v>
      </c>
      <c r="H35" s="21">
        <v>5645186</v>
      </c>
      <c r="I35" s="21">
        <v>18717741</v>
      </c>
      <c r="J35" s="21">
        <v>24383104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24383104</v>
      </c>
      <c r="X35" s="21"/>
      <c r="Y35" s="21">
        <v>24383104</v>
      </c>
      <c r="Z35" s="6"/>
      <c r="AA35" s="28">
        <v>331865569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942007423</v>
      </c>
      <c r="F36" s="63">
        <f t="shared" si="6"/>
        <v>1056484706</v>
      </c>
      <c r="G36" s="63">
        <f t="shared" si="6"/>
        <v>4279296</v>
      </c>
      <c r="H36" s="63">
        <f t="shared" si="6"/>
        <v>36998452</v>
      </c>
      <c r="I36" s="63">
        <f t="shared" si="6"/>
        <v>63771348</v>
      </c>
      <c r="J36" s="63">
        <f t="shared" si="6"/>
        <v>105049096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105049096</v>
      </c>
      <c r="X36" s="63">
        <f t="shared" si="6"/>
        <v>0</v>
      </c>
      <c r="Y36" s="63">
        <f t="shared" si="6"/>
        <v>105049096</v>
      </c>
      <c r="Z36" s="64">
        <f>+IF(X36&lt;&gt;0,+(Y36/X36)*100,0)</f>
        <v>0</v>
      </c>
      <c r="AA36" s="65">
        <f>SUM(AA32:AA35)</f>
        <v>1056484706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73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474661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>
        <v>96139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211806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166716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338710</v>
      </c>
      <c r="D9" s="16">
        <f>SUM(D10:D14)</f>
        <v>0</v>
      </c>
      <c r="E9" s="17">
        <f t="shared" si="1"/>
        <v>6051060</v>
      </c>
      <c r="F9" s="18">
        <f t="shared" si="1"/>
        <v>6051060</v>
      </c>
      <c r="G9" s="18">
        <f t="shared" si="1"/>
        <v>448955</v>
      </c>
      <c r="H9" s="18">
        <f t="shared" si="1"/>
        <v>1791750</v>
      </c>
      <c r="I9" s="18">
        <f t="shared" si="1"/>
        <v>1740409</v>
      </c>
      <c r="J9" s="18">
        <f t="shared" si="1"/>
        <v>3981114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3981114</v>
      </c>
      <c r="X9" s="18">
        <f t="shared" si="1"/>
        <v>1512765</v>
      </c>
      <c r="Y9" s="18">
        <f t="shared" si="1"/>
        <v>2468349</v>
      </c>
      <c r="Z9" s="4">
        <f>+IF(X9&lt;&gt;0,+(Y9/X9)*100,0)</f>
        <v>163.16803997977215</v>
      </c>
      <c r="AA9" s="30">
        <f>SUM(AA10:AA14)</f>
        <v>6051060</v>
      </c>
    </row>
    <row r="10" spans="1:27" ht="13.5">
      <c r="A10" s="5" t="s">
        <v>36</v>
      </c>
      <c r="B10" s="3"/>
      <c r="C10" s="19">
        <v>45978</v>
      </c>
      <c r="D10" s="19"/>
      <c r="E10" s="20">
        <v>1800000</v>
      </c>
      <c r="F10" s="21">
        <v>1800000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450000</v>
      </c>
      <c r="Y10" s="21">
        <v>-450000</v>
      </c>
      <c r="Z10" s="6">
        <v>-100</v>
      </c>
      <c r="AA10" s="28">
        <v>1800000</v>
      </c>
    </row>
    <row r="11" spans="1:27" ht="13.5">
      <c r="A11" s="5" t="s">
        <v>37</v>
      </c>
      <c r="B11" s="3"/>
      <c r="C11" s="19"/>
      <c r="D11" s="19"/>
      <c r="E11" s="20">
        <v>4251060</v>
      </c>
      <c r="F11" s="21">
        <v>4251060</v>
      </c>
      <c r="G11" s="21">
        <v>448955</v>
      </c>
      <c r="H11" s="21">
        <v>1791750</v>
      </c>
      <c r="I11" s="21">
        <v>1740409</v>
      </c>
      <c r="J11" s="21">
        <v>3981114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3981114</v>
      </c>
      <c r="X11" s="21">
        <v>1062765</v>
      </c>
      <c r="Y11" s="21">
        <v>2918349</v>
      </c>
      <c r="Z11" s="6">
        <v>274.6</v>
      </c>
      <c r="AA11" s="28">
        <v>4251060</v>
      </c>
    </row>
    <row r="12" spans="1:27" ht="13.5">
      <c r="A12" s="5" t="s">
        <v>38</v>
      </c>
      <c r="B12" s="3"/>
      <c r="C12" s="19">
        <v>292732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537469</v>
      </c>
      <c r="D15" s="16">
        <f>SUM(D16:D18)</f>
        <v>0</v>
      </c>
      <c r="E15" s="17">
        <f t="shared" si="2"/>
        <v>2508020</v>
      </c>
      <c r="F15" s="18">
        <f t="shared" si="2"/>
        <v>2508020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627006</v>
      </c>
      <c r="Y15" s="18">
        <f t="shared" si="2"/>
        <v>-627006</v>
      </c>
      <c r="Z15" s="4">
        <f>+IF(X15&lt;&gt;0,+(Y15/X15)*100,0)</f>
        <v>-100</v>
      </c>
      <c r="AA15" s="30">
        <f>SUM(AA16:AA18)</f>
        <v>2508020</v>
      </c>
    </row>
    <row r="16" spans="1:27" ht="13.5">
      <c r="A16" s="5" t="s">
        <v>42</v>
      </c>
      <c r="B16" s="3"/>
      <c r="C16" s="19">
        <v>14823</v>
      </c>
      <c r="D16" s="19"/>
      <c r="E16" s="20">
        <v>1417020</v>
      </c>
      <c r="F16" s="21">
        <v>1417020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354255</v>
      </c>
      <c r="Y16" s="21">
        <v>-354255</v>
      </c>
      <c r="Z16" s="6">
        <v>-100</v>
      </c>
      <c r="AA16" s="28">
        <v>1417020</v>
      </c>
    </row>
    <row r="17" spans="1:27" ht="13.5">
      <c r="A17" s="5" t="s">
        <v>43</v>
      </c>
      <c r="B17" s="3"/>
      <c r="C17" s="19">
        <v>512886</v>
      </c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>
        <v>9760</v>
      </c>
      <c r="D18" s="19"/>
      <c r="E18" s="20">
        <v>1091000</v>
      </c>
      <c r="F18" s="21">
        <v>1091000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272751</v>
      </c>
      <c r="Y18" s="21">
        <v>-272751</v>
      </c>
      <c r="Z18" s="6">
        <v>-100</v>
      </c>
      <c r="AA18" s="28">
        <v>1091000</v>
      </c>
    </row>
    <row r="19" spans="1:27" ht="13.5">
      <c r="A19" s="2" t="s">
        <v>45</v>
      </c>
      <c r="B19" s="8"/>
      <c r="C19" s="16">
        <f aca="true" t="shared" si="3" ref="C19:Y19">SUM(C20:C23)</f>
        <v>16748247</v>
      </c>
      <c r="D19" s="16">
        <f>SUM(D20:D23)</f>
        <v>0</v>
      </c>
      <c r="E19" s="17">
        <f t="shared" si="3"/>
        <v>27672320</v>
      </c>
      <c r="F19" s="18">
        <f t="shared" si="3"/>
        <v>27672320</v>
      </c>
      <c r="G19" s="18">
        <f t="shared" si="3"/>
        <v>3191061</v>
      </c>
      <c r="H19" s="18">
        <f t="shared" si="3"/>
        <v>4381560</v>
      </c>
      <c r="I19" s="18">
        <f t="shared" si="3"/>
        <v>1268849</v>
      </c>
      <c r="J19" s="18">
        <f t="shared" si="3"/>
        <v>8841470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8841470</v>
      </c>
      <c r="X19" s="18">
        <f t="shared" si="3"/>
        <v>5880366</v>
      </c>
      <c r="Y19" s="18">
        <f t="shared" si="3"/>
        <v>2961104</v>
      </c>
      <c r="Z19" s="4">
        <f>+IF(X19&lt;&gt;0,+(Y19/X19)*100,0)</f>
        <v>50.35577717441397</v>
      </c>
      <c r="AA19" s="30">
        <f>SUM(AA20:AA23)</f>
        <v>27672320</v>
      </c>
    </row>
    <row r="20" spans="1:27" ht="13.5">
      <c r="A20" s="5" t="s">
        <v>46</v>
      </c>
      <c r="B20" s="3"/>
      <c r="C20" s="19">
        <v>5754582</v>
      </c>
      <c r="D20" s="19"/>
      <c r="E20" s="20">
        <v>5000000</v>
      </c>
      <c r="F20" s="21">
        <v>5000000</v>
      </c>
      <c r="G20" s="21"/>
      <c r="H20" s="21"/>
      <c r="I20" s="21">
        <v>511247</v>
      </c>
      <c r="J20" s="21">
        <v>511247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511247</v>
      </c>
      <c r="X20" s="21">
        <v>1250001</v>
      </c>
      <c r="Y20" s="21">
        <v>-738754</v>
      </c>
      <c r="Z20" s="6">
        <v>-59.1</v>
      </c>
      <c r="AA20" s="28">
        <v>5000000</v>
      </c>
    </row>
    <row r="21" spans="1:27" ht="13.5">
      <c r="A21" s="5" t="s">
        <v>47</v>
      </c>
      <c r="B21" s="3"/>
      <c r="C21" s="19">
        <v>851332</v>
      </c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>
        <v>9748962</v>
      </c>
      <c r="D22" s="22"/>
      <c r="E22" s="23">
        <v>22672320</v>
      </c>
      <c r="F22" s="24">
        <v>22672320</v>
      </c>
      <c r="G22" s="24">
        <v>3191061</v>
      </c>
      <c r="H22" s="24">
        <v>4381560</v>
      </c>
      <c r="I22" s="24">
        <v>757602</v>
      </c>
      <c r="J22" s="24">
        <v>8330223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8330223</v>
      </c>
      <c r="X22" s="24">
        <v>4630365</v>
      </c>
      <c r="Y22" s="24">
        <v>3699858</v>
      </c>
      <c r="Z22" s="7">
        <v>79.9</v>
      </c>
      <c r="AA22" s="29">
        <v>22672320</v>
      </c>
    </row>
    <row r="23" spans="1:27" ht="13.5">
      <c r="A23" s="5" t="s">
        <v>49</v>
      </c>
      <c r="B23" s="3"/>
      <c r="C23" s="19">
        <v>393371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18099087</v>
      </c>
      <c r="D25" s="50">
        <f>+D5+D9+D15+D19+D24</f>
        <v>0</v>
      </c>
      <c r="E25" s="51">
        <f t="shared" si="4"/>
        <v>36231400</v>
      </c>
      <c r="F25" s="52">
        <f t="shared" si="4"/>
        <v>36231400</v>
      </c>
      <c r="G25" s="52">
        <f t="shared" si="4"/>
        <v>3640016</v>
      </c>
      <c r="H25" s="52">
        <f t="shared" si="4"/>
        <v>6173310</v>
      </c>
      <c r="I25" s="52">
        <f t="shared" si="4"/>
        <v>3009258</v>
      </c>
      <c r="J25" s="52">
        <f t="shared" si="4"/>
        <v>12822584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12822584</v>
      </c>
      <c r="X25" s="52">
        <f t="shared" si="4"/>
        <v>8020137</v>
      </c>
      <c r="Y25" s="52">
        <f t="shared" si="4"/>
        <v>4802447</v>
      </c>
      <c r="Z25" s="53">
        <f>+IF(X25&lt;&gt;0,+(Y25/X25)*100,0)</f>
        <v>59.87986240135299</v>
      </c>
      <c r="AA25" s="54">
        <f>+AA5+AA9+AA15+AA19+AA24</f>
        <v>36231400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16654161</v>
      </c>
      <c r="D28" s="19"/>
      <c r="E28" s="20">
        <v>33340400</v>
      </c>
      <c r="F28" s="21">
        <v>33340400</v>
      </c>
      <c r="G28" s="21">
        <v>3640016</v>
      </c>
      <c r="H28" s="21">
        <v>6173310</v>
      </c>
      <c r="I28" s="21">
        <v>3009258</v>
      </c>
      <c r="J28" s="21">
        <v>12822584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12822584</v>
      </c>
      <c r="X28" s="21"/>
      <c r="Y28" s="21">
        <v>12822584</v>
      </c>
      <c r="Z28" s="6"/>
      <c r="AA28" s="19">
        <v>33340400</v>
      </c>
    </row>
    <row r="29" spans="1:27" ht="13.5">
      <c r="A29" s="56" t="s">
        <v>55</v>
      </c>
      <c r="B29" s="3"/>
      <c r="C29" s="19"/>
      <c r="D29" s="19"/>
      <c r="E29" s="20">
        <v>1800000</v>
      </c>
      <c r="F29" s="21">
        <v>1800000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1800000</v>
      </c>
    </row>
    <row r="30" spans="1:27" ht="13.5">
      <c r="A30" s="56" t="s">
        <v>56</v>
      </c>
      <c r="B30" s="3"/>
      <c r="C30" s="22"/>
      <c r="D30" s="22"/>
      <c r="E30" s="23">
        <v>1091000</v>
      </c>
      <c r="F30" s="24">
        <v>1091000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>
        <v>1091000</v>
      </c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16654161</v>
      </c>
      <c r="D32" s="25">
        <f>SUM(D28:D31)</f>
        <v>0</v>
      </c>
      <c r="E32" s="26">
        <f t="shared" si="5"/>
        <v>36231400</v>
      </c>
      <c r="F32" s="27">
        <f t="shared" si="5"/>
        <v>36231400</v>
      </c>
      <c r="G32" s="27">
        <f t="shared" si="5"/>
        <v>3640016</v>
      </c>
      <c r="H32" s="27">
        <f t="shared" si="5"/>
        <v>6173310</v>
      </c>
      <c r="I32" s="27">
        <f t="shared" si="5"/>
        <v>3009258</v>
      </c>
      <c r="J32" s="27">
        <f t="shared" si="5"/>
        <v>12822584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12822584</v>
      </c>
      <c r="X32" s="27">
        <f t="shared" si="5"/>
        <v>0</v>
      </c>
      <c r="Y32" s="27">
        <f t="shared" si="5"/>
        <v>12822584</v>
      </c>
      <c r="Z32" s="13">
        <f>+IF(X32&lt;&gt;0,+(Y32/X32)*100,0)</f>
        <v>0</v>
      </c>
      <c r="AA32" s="31">
        <f>SUM(AA28:AA31)</f>
        <v>36231400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1444926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18099087</v>
      </c>
      <c r="D36" s="61">
        <f>SUM(D32:D35)</f>
        <v>0</v>
      </c>
      <c r="E36" s="62">
        <f t="shared" si="6"/>
        <v>36231400</v>
      </c>
      <c r="F36" s="63">
        <f t="shared" si="6"/>
        <v>36231400</v>
      </c>
      <c r="G36" s="63">
        <f t="shared" si="6"/>
        <v>3640016</v>
      </c>
      <c r="H36" s="63">
        <f t="shared" si="6"/>
        <v>6173310</v>
      </c>
      <c r="I36" s="63">
        <f t="shared" si="6"/>
        <v>3009258</v>
      </c>
      <c r="J36" s="63">
        <f t="shared" si="6"/>
        <v>12822584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12822584</v>
      </c>
      <c r="X36" s="63">
        <f t="shared" si="6"/>
        <v>0</v>
      </c>
      <c r="Y36" s="63">
        <f t="shared" si="6"/>
        <v>12822584</v>
      </c>
      <c r="Z36" s="64">
        <f>+IF(X36&lt;&gt;0,+(Y36/X36)*100,0)</f>
        <v>0</v>
      </c>
      <c r="AA36" s="65">
        <f>SUM(AA32:AA35)</f>
        <v>36231400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1011401</v>
      </c>
      <c r="D5" s="16">
        <f>SUM(D6:D8)</f>
        <v>0</v>
      </c>
      <c r="E5" s="17">
        <f t="shared" si="0"/>
        <v>91535</v>
      </c>
      <c r="F5" s="18">
        <f t="shared" si="0"/>
        <v>91535</v>
      </c>
      <c r="G5" s="18">
        <f t="shared" si="0"/>
        <v>39909</v>
      </c>
      <c r="H5" s="18">
        <f t="shared" si="0"/>
        <v>0</v>
      </c>
      <c r="I5" s="18">
        <f t="shared" si="0"/>
        <v>0</v>
      </c>
      <c r="J5" s="18">
        <f t="shared" si="0"/>
        <v>39909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39909</v>
      </c>
      <c r="X5" s="18">
        <f t="shared" si="0"/>
        <v>53509</v>
      </c>
      <c r="Y5" s="18">
        <f t="shared" si="0"/>
        <v>-13600</v>
      </c>
      <c r="Z5" s="4">
        <f>+IF(X5&lt;&gt;0,+(Y5/X5)*100,0)</f>
        <v>-25.416285110915922</v>
      </c>
      <c r="AA5" s="16">
        <f>SUM(AA6:AA8)</f>
        <v>91535</v>
      </c>
    </row>
    <row r="6" spans="1:27" ht="13.5">
      <c r="A6" s="5" t="s">
        <v>32</v>
      </c>
      <c r="B6" s="3"/>
      <c r="C6" s="19">
        <v>560448</v>
      </c>
      <c r="D6" s="19"/>
      <c r="E6" s="20">
        <v>18035</v>
      </c>
      <c r="F6" s="21">
        <v>18035</v>
      </c>
      <c r="G6" s="21">
        <v>8333</v>
      </c>
      <c r="H6" s="21"/>
      <c r="I6" s="21"/>
      <c r="J6" s="21">
        <v>8333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8333</v>
      </c>
      <c r="X6" s="21">
        <v>4509</v>
      </c>
      <c r="Y6" s="21">
        <v>3824</v>
      </c>
      <c r="Z6" s="6">
        <v>84.81</v>
      </c>
      <c r="AA6" s="28">
        <v>18035</v>
      </c>
    </row>
    <row r="7" spans="1:27" ht="13.5">
      <c r="A7" s="5" t="s">
        <v>33</v>
      </c>
      <c r="B7" s="3"/>
      <c r="C7" s="22">
        <v>41359</v>
      </c>
      <c r="D7" s="22"/>
      <c r="E7" s="23">
        <v>13500</v>
      </c>
      <c r="F7" s="24">
        <v>13500</v>
      </c>
      <c r="G7" s="24">
        <v>7894</v>
      </c>
      <c r="H7" s="24"/>
      <c r="I7" s="24"/>
      <c r="J7" s="24">
        <v>7894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7894</v>
      </c>
      <c r="X7" s="24">
        <v>9000</v>
      </c>
      <c r="Y7" s="24">
        <v>-1106</v>
      </c>
      <c r="Z7" s="7">
        <v>-12.29</v>
      </c>
      <c r="AA7" s="29">
        <v>13500</v>
      </c>
    </row>
    <row r="8" spans="1:27" ht="13.5">
      <c r="A8" s="5" t="s">
        <v>34</v>
      </c>
      <c r="B8" s="3"/>
      <c r="C8" s="19">
        <v>409594</v>
      </c>
      <c r="D8" s="19"/>
      <c r="E8" s="20">
        <v>60000</v>
      </c>
      <c r="F8" s="21">
        <v>60000</v>
      </c>
      <c r="G8" s="21">
        <v>23682</v>
      </c>
      <c r="H8" s="21"/>
      <c r="I8" s="21"/>
      <c r="J8" s="21">
        <v>23682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23682</v>
      </c>
      <c r="X8" s="21">
        <v>40000</v>
      </c>
      <c r="Y8" s="21">
        <v>-16318</v>
      </c>
      <c r="Z8" s="6">
        <v>-40.79</v>
      </c>
      <c r="AA8" s="28">
        <v>60000</v>
      </c>
    </row>
    <row r="9" spans="1:27" ht="13.5">
      <c r="A9" s="2" t="s">
        <v>35</v>
      </c>
      <c r="B9" s="3"/>
      <c r="C9" s="16">
        <f aca="true" t="shared" si="1" ref="C9:Y9">SUM(C10:C14)</f>
        <v>3971130</v>
      </c>
      <c r="D9" s="16">
        <f>SUM(D10:D14)</f>
        <v>0</v>
      </c>
      <c r="E9" s="17">
        <f t="shared" si="1"/>
        <v>5641000</v>
      </c>
      <c r="F9" s="18">
        <f t="shared" si="1"/>
        <v>5641000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1880333</v>
      </c>
      <c r="Y9" s="18">
        <f t="shared" si="1"/>
        <v>-1880333</v>
      </c>
      <c r="Z9" s="4">
        <f>+IF(X9&lt;&gt;0,+(Y9/X9)*100,0)</f>
        <v>-100</v>
      </c>
      <c r="AA9" s="30">
        <f>SUM(AA10:AA14)</f>
        <v>5641000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3971130</v>
      </c>
      <c r="D12" s="19"/>
      <c r="E12" s="20">
        <v>5641000</v>
      </c>
      <c r="F12" s="21">
        <v>5641000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1880333</v>
      </c>
      <c r="Y12" s="21">
        <v>-1880333</v>
      </c>
      <c r="Z12" s="6">
        <v>-100</v>
      </c>
      <c r="AA12" s="28">
        <v>5641000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1637838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95465</v>
      </c>
      <c r="H15" s="18">
        <f t="shared" si="2"/>
        <v>0</v>
      </c>
      <c r="I15" s="18">
        <f t="shared" si="2"/>
        <v>0</v>
      </c>
      <c r="J15" s="18">
        <f t="shared" si="2"/>
        <v>95465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95465</v>
      </c>
      <c r="X15" s="18">
        <f t="shared" si="2"/>
        <v>0</v>
      </c>
      <c r="Y15" s="18">
        <f t="shared" si="2"/>
        <v>95465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1637838</v>
      </c>
      <c r="D17" s="19"/>
      <c r="E17" s="20"/>
      <c r="F17" s="21"/>
      <c r="G17" s="21">
        <v>95465</v>
      </c>
      <c r="H17" s="21"/>
      <c r="I17" s="21"/>
      <c r="J17" s="21">
        <v>95465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95465</v>
      </c>
      <c r="X17" s="21"/>
      <c r="Y17" s="21">
        <v>95465</v>
      </c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18548218</v>
      </c>
      <c r="D19" s="16">
        <f>SUM(D20:D23)</f>
        <v>0</v>
      </c>
      <c r="E19" s="17">
        <f t="shared" si="3"/>
        <v>14152029</v>
      </c>
      <c r="F19" s="18">
        <f t="shared" si="3"/>
        <v>14152029</v>
      </c>
      <c r="G19" s="18">
        <f t="shared" si="3"/>
        <v>76776</v>
      </c>
      <c r="H19" s="18">
        <f t="shared" si="3"/>
        <v>0</v>
      </c>
      <c r="I19" s="18">
        <f t="shared" si="3"/>
        <v>0</v>
      </c>
      <c r="J19" s="18">
        <f t="shared" si="3"/>
        <v>76776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76776</v>
      </c>
      <c r="X19" s="18">
        <f t="shared" si="3"/>
        <v>3531687</v>
      </c>
      <c r="Y19" s="18">
        <f t="shared" si="3"/>
        <v>-3454911</v>
      </c>
      <c r="Z19" s="4">
        <f>+IF(X19&lt;&gt;0,+(Y19/X19)*100,0)</f>
        <v>-97.82608141661477</v>
      </c>
      <c r="AA19" s="30">
        <f>SUM(AA20:AA23)</f>
        <v>14152029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18524370</v>
      </c>
      <c r="D21" s="19"/>
      <c r="E21" s="20">
        <v>14126750</v>
      </c>
      <c r="F21" s="21">
        <v>14126750</v>
      </c>
      <c r="G21" s="21">
        <v>76776</v>
      </c>
      <c r="H21" s="21"/>
      <c r="I21" s="21"/>
      <c r="J21" s="21">
        <v>76776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76776</v>
      </c>
      <c r="X21" s="21">
        <v>3531687</v>
      </c>
      <c r="Y21" s="21">
        <v>-3454911</v>
      </c>
      <c r="Z21" s="6">
        <v>-97.83</v>
      </c>
      <c r="AA21" s="28">
        <v>14126750</v>
      </c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>
        <v>23848</v>
      </c>
      <c r="D23" s="19"/>
      <c r="E23" s="20">
        <v>25279</v>
      </c>
      <c r="F23" s="21">
        <v>25279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>
        <v>25279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25168587</v>
      </c>
      <c r="D25" s="50">
        <f>+D5+D9+D15+D19+D24</f>
        <v>0</v>
      </c>
      <c r="E25" s="51">
        <f t="shared" si="4"/>
        <v>19884564</v>
      </c>
      <c r="F25" s="52">
        <f t="shared" si="4"/>
        <v>19884564</v>
      </c>
      <c r="G25" s="52">
        <f t="shared" si="4"/>
        <v>212150</v>
      </c>
      <c r="H25" s="52">
        <f t="shared" si="4"/>
        <v>0</v>
      </c>
      <c r="I25" s="52">
        <f t="shared" si="4"/>
        <v>0</v>
      </c>
      <c r="J25" s="52">
        <f t="shared" si="4"/>
        <v>212150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212150</v>
      </c>
      <c r="X25" s="52">
        <f t="shared" si="4"/>
        <v>5465529</v>
      </c>
      <c r="Y25" s="52">
        <f t="shared" si="4"/>
        <v>-5253379</v>
      </c>
      <c r="Z25" s="53">
        <f>+IF(X25&lt;&gt;0,+(Y25/X25)*100,0)</f>
        <v>-96.11839951814363</v>
      </c>
      <c r="AA25" s="54">
        <f>+AA5+AA9+AA15+AA19+AA24</f>
        <v>19884564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22515518</v>
      </c>
      <c r="D28" s="19"/>
      <c r="E28" s="20">
        <v>19652750</v>
      </c>
      <c r="F28" s="21">
        <v>19652750</v>
      </c>
      <c r="G28" s="21">
        <v>76776</v>
      </c>
      <c r="H28" s="21"/>
      <c r="I28" s="21"/>
      <c r="J28" s="21">
        <v>76776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76776</v>
      </c>
      <c r="X28" s="21"/>
      <c r="Y28" s="21">
        <v>76776</v>
      </c>
      <c r="Z28" s="6"/>
      <c r="AA28" s="19">
        <v>19652750</v>
      </c>
    </row>
    <row r="29" spans="1:27" ht="13.5">
      <c r="A29" s="56" t="s">
        <v>55</v>
      </c>
      <c r="B29" s="3"/>
      <c r="C29" s="19">
        <v>2379807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>
        <v>119147</v>
      </c>
      <c r="H30" s="24"/>
      <c r="I30" s="24"/>
      <c r="J30" s="24">
        <v>119147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>
        <v>119147</v>
      </c>
      <c r="X30" s="24"/>
      <c r="Y30" s="24">
        <v>119147</v>
      </c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24895325</v>
      </c>
      <c r="D32" s="25">
        <f>SUM(D28:D31)</f>
        <v>0</v>
      </c>
      <c r="E32" s="26">
        <f t="shared" si="5"/>
        <v>19652750</v>
      </c>
      <c r="F32" s="27">
        <f t="shared" si="5"/>
        <v>19652750</v>
      </c>
      <c r="G32" s="27">
        <f t="shared" si="5"/>
        <v>195923</v>
      </c>
      <c r="H32" s="27">
        <f t="shared" si="5"/>
        <v>0</v>
      </c>
      <c r="I32" s="27">
        <f t="shared" si="5"/>
        <v>0</v>
      </c>
      <c r="J32" s="27">
        <f t="shared" si="5"/>
        <v>195923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195923</v>
      </c>
      <c r="X32" s="27">
        <f t="shared" si="5"/>
        <v>0</v>
      </c>
      <c r="Y32" s="27">
        <f t="shared" si="5"/>
        <v>195923</v>
      </c>
      <c r="Z32" s="13">
        <f>+IF(X32&lt;&gt;0,+(Y32/X32)*100,0)</f>
        <v>0</v>
      </c>
      <c r="AA32" s="31">
        <f>SUM(AA28:AA31)</f>
        <v>19652750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>
        <v>8333</v>
      </c>
      <c r="H33" s="21"/>
      <c r="I33" s="21"/>
      <c r="J33" s="21">
        <v>8333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8333</v>
      </c>
      <c r="X33" s="21"/>
      <c r="Y33" s="21">
        <v>8333</v>
      </c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273262</v>
      </c>
      <c r="D35" s="19"/>
      <c r="E35" s="20">
        <v>231814</v>
      </c>
      <c r="F35" s="21">
        <v>231814</v>
      </c>
      <c r="G35" s="21">
        <v>7894</v>
      </c>
      <c r="H35" s="21"/>
      <c r="I35" s="21"/>
      <c r="J35" s="21">
        <v>7894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7894</v>
      </c>
      <c r="X35" s="21"/>
      <c r="Y35" s="21">
        <v>7894</v>
      </c>
      <c r="Z35" s="6"/>
      <c r="AA35" s="28">
        <v>231814</v>
      </c>
    </row>
    <row r="36" spans="1:27" ht="13.5">
      <c r="A36" s="60" t="s">
        <v>64</v>
      </c>
      <c r="B36" s="10"/>
      <c r="C36" s="61">
        <f aca="true" t="shared" si="6" ref="C36:Y36">SUM(C32:C35)</f>
        <v>25168587</v>
      </c>
      <c r="D36" s="61">
        <f>SUM(D32:D35)</f>
        <v>0</v>
      </c>
      <c r="E36" s="62">
        <f t="shared" si="6"/>
        <v>19884564</v>
      </c>
      <c r="F36" s="63">
        <f t="shared" si="6"/>
        <v>19884564</v>
      </c>
      <c r="G36" s="63">
        <f t="shared" si="6"/>
        <v>212150</v>
      </c>
      <c r="H36" s="63">
        <f t="shared" si="6"/>
        <v>0</v>
      </c>
      <c r="I36" s="63">
        <f t="shared" si="6"/>
        <v>0</v>
      </c>
      <c r="J36" s="63">
        <f t="shared" si="6"/>
        <v>212150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212150</v>
      </c>
      <c r="X36" s="63">
        <f t="shared" si="6"/>
        <v>0</v>
      </c>
      <c r="Y36" s="63">
        <f t="shared" si="6"/>
        <v>212150</v>
      </c>
      <c r="Z36" s="64">
        <f>+IF(X36&lt;&gt;0,+(Y36/X36)*100,0)</f>
        <v>0</v>
      </c>
      <c r="AA36" s="65">
        <f>SUM(AA32:AA35)</f>
        <v>19884564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75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164578228</v>
      </c>
      <c r="D5" s="16">
        <f>SUM(D6:D8)</f>
        <v>0</v>
      </c>
      <c r="E5" s="17">
        <f t="shared" si="0"/>
        <v>12988000</v>
      </c>
      <c r="F5" s="18">
        <f t="shared" si="0"/>
        <v>12988000</v>
      </c>
      <c r="G5" s="18">
        <f t="shared" si="0"/>
        <v>0</v>
      </c>
      <c r="H5" s="18">
        <f t="shared" si="0"/>
        <v>1704</v>
      </c>
      <c r="I5" s="18">
        <f t="shared" si="0"/>
        <v>12851</v>
      </c>
      <c r="J5" s="18">
        <f t="shared" si="0"/>
        <v>14555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14555</v>
      </c>
      <c r="X5" s="18">
        <f t="shared" si="0"/>
        <v>622000</v>
      </c>
      <c r="Y5" s="18">
        <f t="shared" si="0"/>
        <v>-607445</v>
      </c>
      <c r="Z5" s="4">
        <f>+IF(X5&lt;&gt;0,+(Y5/X5)*100,0)</f>
        <v>-97.65996784565917</v>
      </c>
      <c r="AA5" s="16">
        <f>SUM(AA6:AA8)</f>
        <v>12988000</v>
      </c>
    </row>
    <row r="6" spans="1:27" ht="13.5">
      <c r="A6" s="5" t="s">
        <v>32</v>
      </c>
      <c r="B6" s="3"/>
      <c r="C6" s="19">
        <v>-1378110</v>
      </c>
      <c r="D6" s="19"/>
      <c r="E6" s="20">
        <v>10222000</v>
      </c>
      <c r="F6" s="21">
        <v>10222000</v>
      </c>
      <c r="G6" s="21"/>
      <c r="H6" s="21"/>
      <c r="I6" s="21">
        <v>6702</v>
      </c>
      <c r="J6" s="21">
        <v>6702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6702</v>
      </c>
      <c r="X6" s="21">
        <v>222000</v>
      </c>
      <c r="Y6" s="21">
        <v>-215298</v>
      </c>
      <c r="Z6" s="6">
        <v>-96.98</v>
      </c>
      <c r="AA6" s="28">
        <v>10222000</v>
      </c>
    </row>
    <row r="7" spans="1:27" ht="13.5">
      <c r="A7" s="5" t="s">
        <v>33</v>
      </c>
      <c r="B7" s="3"/>
      <c r="C7" s="22">
        <v>157137493</v>
      </c>
      <c r="D7" s="22"/>
      <c r="E7" s="23">
        <v>2529000</v>
      </c>
      <c r="F7" s="24">
        <v>2529000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200000</v>
      </c>
      <c r="Y7" s="24">
        <v>-200000</v>
      </c>
      <c r="Z7" s="7">
        <v>-100</v>
      </c>
      <c r="AA7" s="29">
        <v>2529000</v>
      </c>
    </row>
    <row r="8" spans="1:27" ht="13.5">
      <c r="A8" s="5" t="s">
        <v>34</v>
      </c>
      <c r="B8" s="3"/>
      <c r="C8" s="19">
        <v>8818845</v>
      </c>
      <c r="D8" s="19"/>
      <c r="E8" s="20">
        <v>237000</v>
      </c>
      <c r="F8" s="21">
        <v>237000</v>
      </c>
      <c r="G8" s="21"/>
      <c r="H8" s="21">
        <v>1704</v>
      </c>
      <c r="I8" s="21">
        <v>6149</v>
      </c>
      <c r="J8" s="21">
        <v>7853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7853</v>
      </c>
      <c r="X8" s="21">
        <v>200000</v>
      </c>
      <c r="Y8" s="21">
        <v>-192147</v>
      </c>
      <c r="Z8" s="6">
        <v>-96.07</v>
      </c>
      <c r="AA8" s="28">
        <v>237000</v>
      </c>
    </row>
    <row r="9" spans="1:27" ht="13.5">
      <c r="A9" s="2" t="s">
        <v>35</v>
      </c>
      <c r="B9" s="3"/>
      <c r="C9" s="16">
        <f aca="true" t="shared" si="1" ref="C9:Y9">SUM(C10:C14)</f>
        <v>7032269</v>
      </c>
      <c r="D9" s="16">
        <f>SUM(D10:D14)</f>
        <v>0</v>
      </c>
      <c r="E9" s="17">
        <f t="shared" si="1"/>
        <v>109000</v>
      </c>
      <c r="F9" s="18">
        <f t="shared" si="1"/>
        <v>109000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109000</v>
      </c>
      <c r="Y9" s="18">
        <f t="shared" si="1"/>
        <v>-109000</v>
      </c>
      <c r="Z9" s="4">
        <f>+IF(X9&lt;&gt;0,+(Y9/X9)*100,0)</f>
        <v>-100</v>
      </c>
      <c r="AA9" s="30">
        <f>SUM(AA10:AA14)</f>
        <v>109000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7003074</v>
      </c>
      <c r="D12" s="19"/>
      <c r="E12" s="20">
        <v>109000</v>
      </c>
      <c r="F12" s="21">
        <v>109000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109000</v>
      </c>
      <c r="Y12" s="21">
        <v>-109000</v>
      </c>
      <c r="Z12" s="6">
        <v>-100</v>
      </c>
      <c r="AA12" s="28">
        <v>109000</v>
      </c>
    </row>
    <row r="13" spans="1:27" ht="13.5">
      <c r="A13" s="5" t="s">
        <v>39</v>
      </c>
      <c r="B13" s="3"/>
      <c r="C13" s="19">
        <v>29195</v>
      </c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4566992</v>
      </c>
      <c r="D15" s="16">
        <f>SUM(D16:D18)</f>
        <v>0</v>
      </c>
      <c r="E15" s="17">
        <f t="shared" si="2"/>
        <v>634000</v>
      </c>
      <c r="F15" s="18">
        <f t="shared" si="2"/>
        <v>634000</v>
      </c>
      <c r="G15" s="18">
        <f t="shared" si="2"/>
        <v>0</v>
      </c>
      <c r="H15" s="18">
        <f t="shared" si="2"/>
        <v>1777</v>
      </c>
      <c r="I15" s="18">
        <f t="shared" si="2"/>
        <v>0</v>
      </c>
      <c r="J15" s="18">
        <f t="shared" si="2"/>
        <v>1777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1777</v>
      </c>
      <c r="X15" s="18">
        <f t="shared" si="2"/>
        <v>634000</v>
      </c>
      <c r="Y15" s="18">
        <f t="shared" si="2"/>
        <v>-632223</v>
      </c>
      <c r="Z15" s="4">
        <f>+IF(X15&lt;&gt;0,+(Y15/X15)*100,0)</f>
        <v>-99.71971608832808</v>
      </c>
      <c r="AA15" s="30">
        <f>SUM(AA16:AA18)</f>
        <v>634000</v>
      </c>
    </row>
    <row r="16" spans="1:27" ht="13.5">
      <c r="A16" s="5" t="s">
        <v>42</v>
      </c>
      <c r="B16" s="3"/>
      <c r="C16" s="19">
        <v>3250972</v>
      </c>
      <c r="D16" s="19"/>
      <c r="E16" s="20">
        <v>634000</v>
      </c>
      <c r="F16" s="21">
        <v>634000</v>
      </c>
      <c r="G16" s="21"/>
      <c r="H16" s="21">
        <v>1777</v>
      </c>
      <c r="I16" s="21"/>
      <c r="J16" s="21">
        <v>1777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1777</v>
      </c>
      <c r="X16" s="21">
        <v>634000</v>
      </c>
      <c r="Y16" s="21">
        <v>-632223</v>
      </c>
      <c r="Z16" s="6">
        <v>-99.72</v>
      </c>
      <c r="AA16" s="28">
        <v>634000</v>
      </c>
    </row>
    <row r="17" spans="1:27" ht="13.5">
      <c r="A17" s="5" t="s">
        <v>43</v>
      </c>
      <c r="B17" s="3"/>
      <c r="C17" s="19">
        <v>4034</v>
      </c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>
        <v>1311986</v>
      </c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8549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8549</v>
      </c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>
        <v>43168</v>
      </c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176229206</v>
      </c>
      <c r="D25" s="50">
        <f>+D5+D9+D15+D19+D24</f>
        <v>0</v>
      </c>
      <c r="E25" s="51">
        <f t="shared" si="4"/>
        <v>13731000</v>
      </c>
      <c r="F25" s="52">
        <f t="shared" si="4"/>
        <v>13731000</v>
      </c>
      <c r="G25" s="52">
        <f t="shared" si="4"/>
        <v>0</v>
      </c>
      <c r="H25" s="52">
        <f t="shared" si="4"/>
        <v>3481</v>
      </c>
      <c r="I25" s="52">
        <f t="shared" si="4"/>
        <v>12851</v>
      </c>
      <c r="J25" s="52">
        <f t="shared" si="4"/>
        <v>16332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16332</v>
      </c>
      <c r="X25" s="52">
        <f t="shared" si="4"/>
        <v>1365000</v>
      </c>
      <c r="Y25" s="52">
        <f t="shared" si="4"/>
        <v>-1348668</v>
      </c>
      <c r="Z25" s="53">
        <f>+IF(X25&lt;&gt;0,+(Y25/X25)*100,0)</f>
        <v>-98.80351648351649</v>
      </c>
      <c r="AA25" s="54">
        <f>+AA5+AA9+AA15+AA19+AA24</f>
        <v>13731000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176229208</v>
      </c>
      <c r="D35" s="19"/>
      <c r="E35" s="20">
        <v>13731000</v>
      </c>
      <c r="F35" s="21">
        <v>13731000</v>
      </c>
      <c r="G35" s="21"/>
      <c r="H35" s="21">
        <v>3481</v>
      </c>
      <c r="I35" s="21">
        <v>12851</v>
      </c>
      <c r="J35" s="21">
        <v>16332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16332</v>
      </c>
      <c r="X35" s="21"/>
      <c r="Y35" s="21">
        <v>16332</v>
      </c>
      <c r="Z35" s="6"/>
      <c r="AA35" s="28">
        <v>13731000</v>
      </c>
    </row>
    <row r="36" spans="1:27" ht="13.5">
      <c r="A36" s="60" t="s">
        <v>64</v>
      </c>
      <c r="B36" s="10"/>
      <c r="C36" s="61">
        <f aca="true" t="shared" si="6" ref="C36:Y36">SUM(C32:C35)</f>
        <v>176229208</v>
      </c>
      <c r="D36" s="61">
        <f>SUM(D32:D35)</f>
        <v>0</v>
      </c>
      <c r="E36" s="62">
        <f t="shared" si="6"/>
        <v>13731000</v>
      </c>
      <c r="F36" s="63">
        <f t="shared" si="6"/>
        <v>13731000</v>
      </c>
      <c r="G36" s="63">
        <f t="shared" si="6"/>
        <v>0</v>
      </c>
      <c r="H36" s="63">
        <f t="shared" si="6"/>
        <v>3481</v>
      </c>
      <c r="I36" s="63">
        <f t="shared" si="6"/>
        <v>12851</v>
      </c>
      <c r="J36" s="63">
        <f t="shared" si="6"/>
        <v>16332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16332</v>
      </c>
      <c r="X36" s="63">
        <f t="shared" si="6"/>
        <v>0</v>
      </c>
      <c r="Y36" s="63">
        <f t="shared" si="6"/>
        <v>16332</v>
      </c>
      <c r="Z36" s="64">
        <f>+IF(X36&lt;&gt;0,+(Y36/X36)*100,0)</f>
        <v>0</v>
      </c>
      <c r="AA36" s="65">
        <f>SUM(AA32:AA35)</f>
        <v>13731000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76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4978</v>
      </c>
      <c r="J5" s="18">
        <f t="shared" si="0"/>
        <v>4978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4978</v>
      </c>
      <c r="X5" s="18">
        <f t="shared" si="0"/>
        <v>677052</v>
      </c>
      <c r="Y5" s="18">
        <f t="shared" si="0"/>
        <v>-672074</v>
      </c>
      <c r="Z5" s="4">
        <f>+IF(X5&lt;&gt;0,+(Y5/X5)*100,0)</f>
        <v>-99.2647536673697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>
        <v>4978</v>
      </c>
      <c r="J6" s="21">
        <v>4978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4978</v>
      </c>
      <c r="X6" s="21">
        <v>187500</v>
      </c>
      <c r="Y6" s="21">
        <v>-182522</v>
      </c>
      <c r="Z6" s="6">
        <v>-97.35</v>
      </c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238200</v>
      </c>
      <c r="Y7" s="24">
        <v>-238200</v>
      </c>
      <c r="Z7" s="7">
        <v>-100</v>
      </c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251352</v>
      </c>
      <c r="Y8" s="21">
        <v>-251352</v>
      </c>
      <c r="Z8" s="6">
        <v>-100</v>
      </c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19225</v>
      </c>
      <c r="J9" s="18">
        <f t="shared" si="1"/>
        <v>19225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19225</v>
      </c>
      <c r="X9" s="18">
        <f t="shared" si="1"/>
        <v>467502</v>
      </c>
      <c r="Y9" s="18">
        <f t="shared" si="1"/>
        <v>-448277</v>
      </c>
      <c r="Z9" s="4">
        <f>+IF(X9&lt;&gt;0,+(Y9/X9)*100,0)</f>
        <v>-95.88771812740909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50001</v>
      </c>
      <c r="Y10" s="21">
        <v>-50001</v>
      </c>
      <c r="Z10" s="6">
        <v>-100</v>
      </c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>
        <v>19225</v>
      </c>
      <c r="J12" s="21">
        <v>19225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19225</v>
      </c>
      <c r="X12" s="21">
        <v>412500</v>
      </c>
      <c r="Y12" s="21">
        <v>-393275</v>
      </c>
      <c r="Z12" s="6">
        <v>-95.34</v>
      </c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5001</v>
      </c>
      <c r="Y13" s="21">
        <v>-5001</v>
      </c>
      <c r="Z13" s="6">
        <v>-100</v>
      </c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8483964</v>
      </c>
      <c r="I15" s="18">
        <f t="shared" si="2"/>
        <v>2979998</v>
      </c>
      <c r="J15" s="18">
        <f t="shared" si="2"/>
        <v>11463962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11463962</v>
      </c>
      <c r="X15" s="18">
        <f t="shared" si="2"/>
        <v>14537589</v>
      </c>
      <c r="Y15" s="18">
        <f t="shared" si="2"/>
        <v>-3073627</v>
      </c>
      <c r="Z15" s="4">
        <f>+IF(X15&lt;&gt;0,+(Y15/X15)*100,0)</f>
        <v>-21.14261862816455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15000</v>
      </c>
      <c r="Y16" s="21">
        <v>-15000</v>
      </c>
      <c r="Z16" s="6">
        <v>-100</v>
      </c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>
        <v>8483964</v>
      </c>
      <c r="I17" s="21">
        <v>2979998</v>
      </c>
      <c r="J17" s="21">
        <v>11463962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11463962</v>
      </c>
      <c r="X17" s="21">
        <v>14285088</v>
      </c>
      <c r="Y17" s="21">
        <v>-2821126</v>
      </c>
      <c r="Z17" s="6">
        <v>-19.75</v>
      </c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237501</v>
      </c>
      <c r="Y18" s="21">
        <v>-237501</v>
      </c>
      <c r="Z18" s="6">
        <v>-100</v>
      </c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525000</v>
      </c>
      <c r="Y19" s="18">
        <f t="shared" si="3"/>
        <v>-525000</v>
      </c>
      <c r="Z19" s="4">
        <f>+IF(X19&lt;&gt;0,+(Y19/X19)*100,0)</f>
        <v>-100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75000</v>
      </c>
      <c r="Y22" s="24">
        <v>-75000</v>
      </c>
      <c r="Z22" s="7">
        <v>-100</v>
      </c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450000</v>
      </c>
      <c r="Y23" s="21">
        <v>-450000</v>
      </c>
      <c r="Z23" s="6">
        <v>-100</v>
      </c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0</v>
      </c>
      <c r="F25" s="52">
        <f t="shared" si="4"/>
        <v>0</v>
      </c>
      <c r="G25" s="52">
        <f t="shared" si="4"/>
        <v>0</v>
      </c>
      <c r="H25" s="52">
        <f t="shared" si="4"/>
        <v>8483964</v>
      </c>
      <c r="I25" s="52">
        <f t="shared" si="4"/>
        <v>3004201</v>
      </c>
      <c r="J25" s="52">
        <f t="shared" si="4"/>
        <v>11488165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11488165</v>
      </c>
      <c r="X25" s="52">
        <f t="shared" si="4"/>
        <v>16207143</v>
      </c>
      <c r="Y25" s="52">
        <f t="shared" si="4"/>
        <v>-4718978</v>
      </c>
      <c r="Z25" s="53">
        <f>+IF(X25&lt;&gt;0,+(Y25/X25)*100,0)</f>
        <v>-29.116655538857156</v>
      </c>
      <c r="AA25" s="54">
        <f>+AA5+AA9+AA15+AA19+AA24</f>
        <v>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/>
      <c r="F28" s="21"/>
      <c r="G28" s="21"/>
      <c r="H28" s="21">
        <v>7384762</v>
      </c>
      <c r="I28" s="21">
        <v>2979998</v>
      </c>
      <c r="J28" s="21">
        <v>10364760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10364760</v>
      </c>
      <c r="X28" s="21"/>
      <c r="Y28" s="21">
        <v>10364760</v>
      </c>
      <c r="Z28" s="6"/>
      <c r="AA28" s="19"/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7384762</v>
      </c>
      <c r="I32" s="27">
        <f t="shared" si="5"/>
        <v>2979998</v>
      </c>
      <c r="J32" s="27">
        <f t="shared" si="5"/>
        <v>10364760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10364760</v>
      </c>
      <c r="X32" s="27">
        <f t="shared" si="5"/>
        <v>0</v>
      </c>
      <c r="Y32" s="27">
        <f t="shared" si="5"/>
        <v>10364760</v>
      </c>
      <c r="Z32" s="13">
        <f>+IF(X32&lt;&gt;0,+(Y32/X32)*100,0)</f>
        <v>0</v>
      </c>
      <c r="AA32" s="31">
        <f>SUM(AA28:AA31)</f>
        <v>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>
        <v>1099202</v>
      </c>
      <c r="I35" s="21">
        <v>24203</v>
      </c>
      <c r="J35" s="21">
        <v>1123405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1123405</v>
      </c>
      <c r="X35" s="21"/>
      <c r="Y35" s="21">
        <v>1123405</v>
      </c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0</v>
      </c>
      <c r="F36" s="63">
        <f t="shared" si="6"/>
        <v>0</v>
      </c>
      <c r="G36" s="63">
        <f t="shared" si="6"/>
        <v>0</v>
      </c>
      <c r="H36" s="63">
        <f t="shared" si="6"/>
        <v>8483964</v>
      </c>
      <c r="I36" s="63">
        <f t="shared" si="6"/>
        <v>3004201</v>
      </c>
      <c r="J36" s="63">
        <f t="shared" si="6"/>
        <v>11488165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11488165</v>
      </c>
      <c r="X36" s="63">
        <f t="shared" si="6"/>
        <v>0</v>
      </c>
      <c r="Y36" s="63">
        <f t="shared" si="6"/>
        <v>11488165</v>
      </c>
      <c r="Z36" s="64">
        <f>+IF(X36&lt;&gt;0,+(Y36/X36)*100,0)</f>
        <v>0</v>
      </c>
      <c r="AA36" s="65">
        <f>SUM(AA32:AA35)</f>
        <v>0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2060000</v>
      </c>
      <c r="F5" s="18">
        <f t="shared" si="0"/>
        <v>2677268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514998</v>
      </c>
      <c r="Y5" s="18">
        <f t="shared" si="0"/>
        <v>-514998</v>
      </c>
      <c r="Z5" s="4">
        <f>+IF(X5&lt;&gt;0,+(Y5/X5)*100,0)</f>
        <v>-100</v>
      </c>
      <c r="AA5" s="16">
        <f>SUM(AA6:AA8)</f>
        <v>2677268</v>
      </c>
    </row>
    <row r="6" spans="1:27" ht="13.5">
      <c r="A6" s="5" t="s">
        <v>32</v>
      </c>
      <c r="B6" s="3"/>
      <c r="C6" s="19"/>
      <c r="D6" s="19"/>
      <c r="E6" s="20">
        <v>240000</v>
      </c>
      <c r="F6" s="21">
        <v>435359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60000</v>
      </c>
      <c r="Y6" s="21">
        <v>-60000</v>
      </c>
      <c r="Z6" s="6">
        <v>-100</v>
      </c>
      <c r="AA6" s="28">
        <v>435359</v>
      </c>
    </row>
    <row r="7" spans="1:27" ht="13.5">
      <c r="A7" s="5" t="s">
        <v>33</v>
      </c>
      <c r="B7" s="3"/>
      <c r="C7" s="22"/>
      <c r="D7" s="22"/>
      <c r="E7" s="23">
        <v>570000</v>
      </c>
      <c r="F7" s="24">
        <v>150000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392499</v>
      </c>
      <c r="Y7" s="24">
        <v>-392499</v>
      </c>
      <c r="Z7" s="7">
        <v>-100</v>
      </c>
      <c r="AA7" s="29">
        <v>150000</v>
      </c>
    </row>
    <row r="8" spans="1:27" ht="13.5">
      <c r="A8" s="5" t="s">
        <v>34</v>
      </c>
      <c r="B8" s="3"/>
      <c r="C8" s="19"/>
      <c r="D8" s="19"/>
      <c r="E8" s="20">
        <v>1250000</v>
      </c>
      <c r="F8" s="21">
        <v>2091909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62499</v>
      </c>
      <c r="Y8" s="21">
        <v>-62499</v>
      </c>
      <c r="Z8" s="6">
        <v>-100</v>
      </c>
      <c r="AA8" s="28">
        <v>2091909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3135000</v>
      </c>
      <c r="F9" s="18">
        <f t="shared" si="1"/>
        <v>4268100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783750</v>
      </c>
      <c r="Y9" s="18">
        <f t="shared" si="1"/>
        <v>-783750</v>
      </c>
      <c r="Z9" s="4">
        <f>+IF(X9&lt;&gt;0,+(Y9/X9)*100,0)</f>
        <v>-100</v>
      </c>
      <c r="AA9" s="30">
        <f>SUM(AA10:AA14)</f>
        <v>4268100</v>
      </c>
    </row>
    <row r="10" spans="1:27" ht="13.5">
      <c r="A10" s="5" t="s">
        <v>36</v>
      </c>
      <c r="B10" s="3"/>
      <c r="C10" s="19"/>
      <c r="D10" s="19"/>
      <c r="E10" s="20">
        <v>3135000</v>
      </c>
      <c r="F10" s="21">
        <v>4268100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783750</v>
      </c>
      <c r="Y10" s="21">
        <v>-783750</v>
      </c>
      <c r="Z10" s="6">
        <v>-100</v>
      </c>
      <c r="AA10" s="28">
        <v>4268100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78887175</v>
      </c>
      <c r="F15" s="18">
        <f t="shared" si="2"/>
        <v>87946993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19721793</v>
      </c>
      <c r="Y15" s="18">
        <f t="shared" si="2"/>
        <v>-19721793</v>
      </c>
      <c r="Z15" s="4">
        <f>+IF(X15&lt;&gt;0,+(Y15/X15)*100,0)</f>
        <v>-100</v>
      </c>
      <c r="AA15" s="30">
        <f>SUM(AA16:AA18)</f>
        <v>87946993</v>
      </c>
    </row>
    <row r="16" spans="1:27" ht="13.5">
      <c r="A16" s="5" t="s">
        <v>42</v>
      </c>
      <c r="B16" s="3"/>
      <c r="C16" s="19"/>
      <c r="D16" s="19"/>
      <c r="E16" s="20">
        <v>1300000</v>
      </c>
      <c r="F16" s="21">
        <v>300000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324999</v>
      </c>
      <c r="Y16" s="21">
        <v>-324999</v>
      </c>
      <c r="Z16" s="6">
        <v>-100</v>
      </c>
      <c r="AA16" s="28">
        <v>300000</v>
      </c>
    </row>
    <row r="17" spans="1:27" ht="13.5">
      <c r="A17" s="5" t="s">
        <v>43</v>
      </c>
      <c r="B17" s="3"/>
      <c r="C17" s="19"/>
      <c r="D17" s="19"/>
      <c r="E17" s="20">
        <v>77587175</v>
      </c>
      <c r="F17" s="21">
        <v>87646993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19396794</v>
      </c>
      <c r="Y17" s="21">
        <v>-19396794</v>
      </c>
      <c r="Z17" s="6">
        <v>-100</v>
      </c>
      <c r="AA17" s="28">
        <v>87646993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84082175</v>
      </c>
      <c r="F25" s="52">
        <f t="shared" si="4"/>
        <v>94892361</v>
      </c>
      <c r="G25" s="52">
        <f t="shared" si="4"/>
        <v>0</v>
      </c>
      <c r="H25" s="52">
        <f t="shared" si="4"/>
        <v>0</v>
      </c>
      <c r="I25" s="52">
        <f t="shared" si="4"/>
        <v>0</v>
      </c>
      <c r="J25" s="52">
        <f t="shared" si="4"/>
        <v>0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0</v>
      </c>
      <c r="X25" s="52">
        <f t="shared" si="4"/>
        <v>21020541</v>
      </c>
      <c r="Y25" s="52">
        <f t="shared" si="4"/>
        <v>-21020541</v>
      </c>
      <c r="Z25" s="53">
        <f>+IF(X25&lt;&gt;0,+(Y25/X25)*100,0)</f>
        <v>-100</v>
      </c>
      <c r="AA25" s="54">
        <f>+AA5+AA9+AA15+AA19+AA24</f>
        <v>94892361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84082175</v>
      </c>
      <c r="F28" s="21">
        <v>94892361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>
        <v>94892361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84082175</v>
      </c>
      <c r="F32" s="27">
        <f t="shared" si="5"/>
        <v>94892361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94892361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84082175</v>
      </c>
      <c r="F36" s="63">
        <f t="shared" si="6"/>
        <v>94892361</v>
      </c>
      <c r="G36" s="63">
        <f t="shared" si="6"/>
        <v>0</v>
      </c>
      <c r="H36" s="63">
        <f t="shared" si="6"/>
        <v>0</v>
      </c>
      <c r="I36" s="63">
        <f t="shared" si="6"/>
        <v>0</v>
      </c>
      <c r="J36" s="63">
        <f t="shared" si="6"/>
        <v>0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0</v>
      </c>
      <c r="X36" s="63">
        <f t="shared" si="6"/>
        <v>0</v>
      </c>
      <c r="Y36" s="63">
        <f t="shared" si="6"/>
        <v>0</v>
      </c>
      <c r="Z36" s="64">
        <f>+IF(X36&lt;&gt;0,+(Y36/X36)*100,0)</f>
        <v>0</v>
      </c>
      <c r="AA36" s="65">
        <f>SUM(AA32:AA35)</f>
        <v>94892361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370000</v>
      </c>
      <c r="F5" s="18">
        <f t="shared" si="0"/>
        <v>370000</v>
      </c>
      <c r="G5" s="18">
        <f t="shared" si="0"/>
        <v>20438</v>
      </c>
      <c r="H5" s="18">
        <f t="shared" si="0"/>
        <v>11030</v>
      </c>
      <c r="I5" s="18">
        <f t="shared" si="0"/>
        <v>2193</v>
      </c>
      <c r="J5" s="18">
        <f t="shared" si="0"/>
        <v>33661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33661</v>
      </c>
      <c r="X5" s="18">
        <f t="shared" si="0"/>
        <v>91251</v>
      </c>
      <c r="Y5" s="18">
        <f t="shared" si="0"/>
        <v>-57590</v>
      </c>
      <c r="Z5" s="4">
        <f>+IF(X5&lt;&gt;0,+(Y5/X5)*100,0)</f>
        <v>-63.111637132743745</v>
      </c>
      <c r="AA5" s="16">
        <f>SUM(AA6:AA8)</f>
        <v>370000</v>
      </c>
    </row>
    <row r="6" spans="1:27" ht="13.5">
      <c r="A6" s="5" t="s">
        <v>32</v>
      </c>
      <c r="B6" s="3"/>
      <c r="C6" s="19"/>
      <c r="D6" s="19"/>
      <c r="E6" s="20">
        <v>220000</v>
      </c>
      <c r="F6" s="21">
        <v>220000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54999</v>
      </c>
      <c r="Y6" s="21">
        <v>-54999</v>
      </c>
      <c r="Z6" s="6">
        <v>-100</v>
      </c>
      <c r="AA6" s="28">
        <v>220000</v>
      </c>
    </row>
    <row r="7" spans="1:27" ht="13.5">
      <c r="A7" s="5" t="s">
        <v>33</v>
      </c>
      <c r="B7" s="3"/>
      <c r="C7" s="22"/>
      <c r="D7" s="22"/>
      <c r="E7" s="23">
        <v>100000</v>
      </c>
      <c r="F7" s="24">
        <v>100000</v>
      </c>
      <c r="G7" s="24">
        <v>20438</v>
      </c>
      <c r="H7" s="24"/>
      <c r="I7" s="24">
        <v>2193</v>
      </c>
      <c r="J7" s="24">
        <v>22631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22631</v>
      </c>
      <c r="X7" s="24">
        <v>23751</v>
      </c>
      <c r="Y7" s="24">
        <v>-1120</v>
      </c>
      <c r="Z7" s="7">
        <v>-4.72</v>
      </c>
      <c r="AA7" s="29">
        <v>100000</v>
      </c>
    </row>
    <row r="8" spans="1:27" ht="13.5">
      <c r="A8" s="5" t="s">
        <v>34</v>
      </c>
      <c r="B8" s="3"/>
      <c r="C8" s="19"/>
      <c r="D8" s="19"/>
      <c r="E8" s="20">
        <v>50000</v>
      </c>
      <c r="F8" s="21">
        <v>50000</v>
      </c>
      <c r="G8" s="21"/>
      <c r="H8" s="21">
        <v>11030</v>
      </c>
      <c r="I8" s="21"/>
      <c r="J8" s="21">
        <v>11030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11030</v>
      </c>
      <c r="X8" s="21">
        <v>12501</v>
      </c>
      <c r="Y8" s="21">
        <v>-1471</v>
      </c>
      <c r="Z8" s="6">
        <v>-11.77</v>
      </c>
      <c r="AA8" s="28">
        <v>50000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280000</v>
      </c>
      <c r="F9" s="18">
        <f t="shared" si="1"/>
        <v>280000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87501</v>
      </c>
      <c r="Y9" s="18">
        <f t="shared" si="1"/>
        <v>-87501</v>
      </c>
      <c r="Z9" s="4">
        <f>+IF(X9&lt;&gt;0,+(Y9/X9)*100,0)</f>
        <v>-100</v>
      </c>
      <c r="AA9" s="30">
        <f>SUM(AA10:AA14)</f>
        <v>280000</v>
      </c>
    </row>
    <row r="10" spans="1:27" ht="13.5">
      <c r="A10" s="5" t="s">
        <v>36</v>
      </c>
      <c r="B10" s="3"/>
      <c r="C10" s="19"/>
      <c r="D10" s="19"/>
      <c r="E10" s="20">
        <v>280000</v>
      </c>
      <c r="F10" s="21">
        <v>280000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87501</v>
      </c>
      <c r="Y10" s="21">
        <v>-87501</v>
      </c>
      <c r="Z10" s="6">
        <v>-100</v>
      </c>
      <c r="AA10" s="28">
        <v>280000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11474950</v>
      </c>
      <c r="F15" s="18">
        <f t="shared" si="2"/>
        <v>11474950</v>
      </c>
      <c r="G15" s="18">
        <f t="shared" si="2"/>
        <v>7518</v>
      </c>
      <c r="H15" s="18">
        <f t="shared" si="2"/>
        <v>2477863</v>
      </c>
      <c r="I15" s="18">
        <f t="shared" si="2"/>
        <v>864198</v>
      </c>
      <c r="J15" s="18">
        <f t="shared" si="2"/>
        <v>3349579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3349579</v>
      </c>
      <c r="X15" s="18">
        <f t="shared" si="2"/>
        <v>2851239</v>
      </c>
      <c r="Y15" s="18">
        <f t="shared" si="2"/>
        <v>498340</v>
      </c>
      <c r="Z15" s="4">
        <f>+IF(X15&lt;&gt;0,+(Y15/X15)*100,0)</f>
        <v>17.478015697737018</v>
      </c>
      <c r="AA15" s="30">
        <f>SUM(AA16:AA18)</f>
        <v>11474950</v>
      </c>
    </row>
    <row r="16" spans="1:27" ht="13.5">
      <c r="A16" s="5" t="s">
        <v>42</v>
      </c>
      <c r="B16" s="3"/>
      <c r="C16" s="19"/>
      <c r="D16" s="19"/>
      <c r="E16" s="20">
        <v>125000</v>
      </c>
      <c r="F16" s="21">
        <v>125000</v>
      </c>
      <c r="G16" s="21">
        <v>7518</v>
      </c>
      <c r="H16" s="21"/>
      <c r="I16" s="21"/>
      <c r="J16" s="21">
        <v>7518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7518</v>
      </c>
      <c r="X16" s="21">
        <v>31251</v>
      </c>
      <c r="Y16" s="21">
        <v>-23733</v>
      </c>
      <c r="Z16" s="6">
        <v>-75.94</v>
      </c>
      <c r="AA16" s="28">
        <v>125000</v>
      </c>
    </row>
    <row r="17" spans="1:27" ht="13.5">
      <c r="A17" s="5" t="s">
        <v>43</v>
      </c>
      <c r="B17" s="3"/>
      <c r="C17" s="19"/>
      <c r="D17" s="19"/>
      <c r="E17" s="20">
        <v>11349950</v>
      </c>
      <c r="F17" s="21">
        <v>11349950</v>
      </c>
      <c r="G17" s="21"/>
      <c r="H17" s="21">
        <v>2477863</v>
      </c>
      <c r="I17" s="21">
        <v>864198</v>
      </c>
      <c r="J17" s="21">
        <v>3342061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3342061</v>
      </c>
      <c r="X17" s="21">
        <v>2819988</v>
      </c>
      <c r="Y17" s="21">
        <v>522073</v>
      </c>
      <c r="Z17" s="6">
        <v>18.51</v>
      </c>
      <c r="AA17" s="28">
        <v>11349950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90000</v>
      </c>
      <c r="F19" s="18">
        <f t="shared" si="3"/>
        <v>90000</v>
      </c>
      <c r="G19" s="18">
        <f t="shared" si="3"/>
        <v>0</v>
      </c>
      <c r="H19" s="18">
        <f t="shared" si="3"/>
        <v>0</v>
      </c>
      <c r="I19" s="18">
        <f t="shared" si="3"/>
        <v>15059</v>
      </c>
      <c r="J19" s="18">
        <f t="shared" si="3"/>
        <v>15059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15059</v>
      </c>
      <c r="X19" s="18">
        <f t="shared" si="3"/>
        <v>22500</v>
      </c>
      <c r="Y19" s="18">
        <f t="shared" si="3"/>
        <v>-7441</v>
      </c>
      <c r="Z19" s="4">
        <f>+IF(X19&lt;&gt;0,+(Y19/X19)*100,0)</f>
        <v>-33.071111111111115</v>
      </c>
      <c r="AA19" s="30">
        <f>SUM(AA20:AA23)</f>
        <v>90000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>
        <v>90000</v>
      </c>
      <c r="F23" s="21">
        <v>90000</v>
      </c>
      <c r="G23" s="21"/>
      <c r="H23" s="21"/>
      <c r="I23" s="21">
        <v>15059</v>
      </c>
      <c r="J23" s="21">
        <v>15059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15059</v>
      </c>
      <c r="X23" s="21">
        <v>22500</v>
      </c>
      <c r="Y23" s="21">
        <v>-7441</v>
      </c>
      <c r="Z23" s="6">
        <v>-33.07</v>
      </c>
      <c r="AA23" s="28">
        <v>90000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12214950</v>
      </c>
      <c r="F25" s="52">
        <f t="shared" si="4"/>
        <v>12214950</v>
      </c>
      <c r="G25" s="52">
        <f t="shared" si="4"/>
        <v>27956</v>
      </c>
      <c r="H25" s="52">
        <f t="shared" si="4"/>
        <v>2488893</v>
      </c>
      <c r="I25" s="52">
        <f t="shared" si="4"/>
        <v>881450</v>
      </c>
      <c r="J25" s="52">
        <f t="shared" si="4"/>
        <v>3398299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3398299</v>
      </c>
      <c r="X25" s="52">
        <f t="shared" si="4"/>
        <v>3052491</v>
      </c>
      <c r="Y25" s="52">
        <f t="shared" si="4"/>
        <v>345808</v>
      </c>
      <c r="Z25" s="53">
        <f>+IF(X25&lt;&gt;0,+(Y25/X25)*100,0)</f>
        <v>11.328714810297559</v>
      </c>
      <c r="AA25" s="54">
        <f>+AA5+AA9+AA15+AA19+AA24</f>
        <v>12214950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11279950</v>
      </c>
      <c r="F28" s="21">
        <v>11279950</v>
      </c>
      <c r="G28" s="21"/>
      <c r="H28" s="21">
        <v>2477863</v>
      </c>
      <c r="I28" s="21">
        <v>864198</v>
      </c>
      <c r="J28" s="21">
        <v>3342061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3342061</v>
      </c>
      <c r="X28" s="21"/>
      <c r="Y28" s="21">
        <v>3342061</v>
      </c>
      <c r="Z28" s="6"/>
      <c r="AA28" s="19">
        <v>11279950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11279950</v>
      </c>
      <c r="F32" s="27">
        <f t="shared" si="5"/>
        <v>11279950</v>
      </c>
      <c r="G32" s="27">
        <f t="shared" si="5"/>
        <v>0</v>
      </c>
      <c r="H32" s="27">
        <f t="shared" si="5"/>
        <v>2477863</v>
      </c>
      <c r="I32" s="27">
        <f t="shared" si="5"/>
        <v>864198</v>
      </c>
      <c r="J32" s="27">
        <f t="shared" si="5"/>
        <v>3342061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3342061</v>
      </c>
      <c r="X32" s="27">
        <f t="shared" si="5"/>
        <v>0</v>
      </c>
      <c r="Y32" s="27">
        <f t="shared" si="5"/>
        <v>3342061</v>
      </c>
      <c r="Z32" s="13">
        <f>+IF(X32&lt;&gt;0,+(Y32/X32)*100,0)</f>
        <v>0</v>
      </c>
      <c r="AA32" s="31">
        <f>SUM(AA28:AA31)</f>
        <v>11279950</v>
      </c>
    </row>
    <row r="33" spans="1:27" ht="13.5">
      <c r="A33" s="59" t="s">
        <v>59</v>
      </c>
      <c r="B33" s="3" t="s">
        <v>60</v>
      </c>
      <c r="C33" s="19"/>
      <c r="D33" s="19"/>
      <c r="E33" s="20">
        <v>935000</v>
      </c>
      <c r="F33" s="21">
        <v>935000</v>
      </c>
      <c r="G33" s="21">
        <v>27956</v>
      </c>
      <c r="H33" s="21">
        <v>11030</v>
      </c>
      <c r="I33" s="21">
        <v>17252</v>
      </c>
      <c r="J33" s="21">
        <v>56238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56238</v>
      </c>
      <c r="X33" s="21"/>
      <c r="Y33" s="21">
        <v>56238</v>
      </c>
      <c r="Z33" s="6"/>
      <c r="AA33" s="28">
        <v>935000</v>
      </c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12214950</v>
      </c>
      <c r="F36" s="63">
        <f t="shared" si="6"/>
        <v>12214950</v>
      </c>
      <c r="G36" s="63">
        <f t="shared" si="6"/>
        <v>27956</v>
      </c>
      <c r="H36" s="63">
        <f t="shared" si="6"/>
        <v>2488893</v>
      </c>
      <c r="I36" s="63">
        <f t="shared" si="6"/>
        <v>881450</v>
      </c>
      <c r="J36" s="63">
        <f t="shared" si="6"/>
        <v>3398299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3398299</v>
      </c>
      <c r="X36" s="63">
        <f t="shared" si="6"/>
        <v>0</v>
      </c>
      <c r="Y36" s="63">
        <f t="shared" si="6"/>
        <v>3398299</v>
      </c>
      <c r="Z36" s="64">
        <f>+IF(X36&lt;&gt;0,+(Y36/X36)*100,0)</f>
        <v>0</v>
      </c>
      <c r="AA36" s="65">
        <f>SUM(AA32:AA35)</f>
        <v>12214950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79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3188844</v>
      </c>
      <c r="F5" s="18">
        <f t="shared" si="0"/>
        <v>3188844</v>
      </c>
      <c r="G5" s="18">
        <f t="shared" si="0"/>
        <v>16443</v>
      </c>
      <c r="H5" s="18">
        <f t="shared" si="0"/>
        <v>34021</v>
      </c>
      <c r="I5" s="18">
        <f t="shared" si="0"/>
        <v>69718</v>
      </c>
      <c r="J5" s="18">
        <f t="shared" si="0"/>
        <v>120182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120182</v>
      </c>
      <c r="X5" s="18">
        <f t="shared" si="0"/>
        <v>797211</v>
      </c>
      <c r="Y5" s="18">
        <f t="shared" si="0"/>
        <v>-677029</v>
      </c>
      <c r="Z5" s="4">
        <f>+IF(X5&lt;&gt;0,+(Y5/X5)*100,0)</f>
        <v>-84.92469371345854</v>
      </c>
      <c r="AA5" s="16">
        <f>SUM(AA6:AA8)</f>
        <v>3188844</v>
      </c>
    </row>
    <row r="6" spans="1:27" ht="13.5">
      <c r="A6" s="5" t="s">
        <v>32</v>
      </c>
      <c r="B6" s="3"/>
      <c r="C6" s="19"/>
      <c r="D6" s="19"/>
      <c r="E6" s="20">
        <v>1581852</v>
      </c>
      <c r="F6" s="21">
        <v>1581852</v>
      </c>
      <c r="G6" s="21">
        <v>1839</v>
      </c>
      <c r="H6" s="21">
        <v>19950</v>
      </c>
      <c r="I6" s="21">
        <v>21314</v>
      </c>
      <c r="J6" s="21">
        <v>43103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43103</v>
      </c>
      <c r="X6" s="21">
        <v>395463</v>
      </c>
      <c r="Y6" s="21">
        <v>-352360</v>
      </c>
      <c r="Z6" s="6">
        <v>-89.1</v>
      </c>
      <c r="AA6" s="28">
        <v>1581852</v>
      </c>
    </row>
    <row r="7" spans="1:27" ht="13.5">
      <c r="A7" s="5" t="s">
        <v>33</v>
      </c>
      <c r="B7" s="3"/>
      <c r="C7" s="22"/>
      <c r="D7" s="22"/>
      <c r="E7" s="23">
        <v>994992</v>
      </c>
      <c r="F7" s="24">
        <v>994992</v>
      </c>
      <c r="G7" s="24">
        <v>266</v>
      </c>
      <c r="H7" s="24">
        <v>3474</v>
      </c>
      <c r="I7" s="24">
        <v>4924</v>
      </c>
      <c r="J7" s="24">
        <v>8664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8664</v>
      </c>
      <c r="X7" s="24">
        <v>248748</v>
      </c>
      <c r="Y7" s="24">
        <v>-240084</v>
      </c>
      <c r="Z7" s="7">
        <v>-96.52</v>
      </c>
      <c r="AA7" s="29">
        <v>994992</v>
      </c>
    </row>
    <row r="8" spans="1:27" ht="13.5">
      <c r="A8" s="5" t="s">
        <v>34</v>
      </c>
      <c r="B8" s="3"/>
      <c r="C8" s="19"/>
      <c r="D8" s="19"/>
      <c r="E8" s="20">
        <v>612000</v>
      </c>
      <c r="F8" s="21">
        <v>612000</v>
      </c>
      <c r="G8" s="21">
        <v>14338</v>
      </c>
      <c r="H8" s="21">
        <v>10597</v>
      </c>
      <c r="I8" s="21">
        <v>43480</v>
      </c>
      <c r="J8" s="21">
        <v>68415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68415</v>
      </c>
      <c r="X8" s="21">
        <v>153000</v>
      </c>
      <c r="Y8" s="21">
        <v>-84585</v>
      </c>
      <c r="Z8" s="6">
        <v>-55.28</v>
      </c>
      <c r="AA8" s="28">
        <v>612000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3122916</v>
      </c>
      <c r="F9" s="18">
        <f t="shared" si="1"/>
        <v>3122916</v>
      </c>
      <c r="G9" s="18">
        <f t="shared" si="1"/>
        <v>1474</v>
      </c>
      <c r="H9" s="18">
        <f t="shared" si="1"/>
        <v>204297</v>
      </c>
      <c r="I9" s="18">
        <f t="shared" si="1"/>
        <v>9771</v>
      </c>
      <c r="J9" s="18">
        <f t="shared" si="1"/>
        <v>215542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215542</v>
      </c>
      <c r="X9" s="18">
        <f t="shared" si="1"/>
        <v>780729</v>
      </c>
      <c r="Y9" s="18">
        <f t="shared" si="1"/>
        <v>-565187</v>
      </c>
      <c r="Z9" s="4">
        <f>+IF(X9&lt;&gt;0,+(Y9/X9)*100,0)</f>
        <v>-72.39221291895139</v>
      </c>
      <c r="AA9" s="30">
        <f>SUM(AA10:AA14)</f>
        <v>3122916</v>
      </c>
    </row>
    <row r="10" spans="1:27" ht="13.5">
      <c r="A10" s="5" t="s">
        <v>36</v>
      </c>
      <c r="B10" s="3"/>
      <c r="C10" s="19"/>
      <c r="D10" s="19"/>
      <c r="E10" s="20">
        <v>1084908</v>
      </c>
      <c r="F10" s="21">
        <v>1084908</v>
      </c>
      <c r="G10" s="21">
        <v>799</v>
      </c>
      <c r="H10" s="21">
        <v>11455</v>
      </c>
      <c r="I10" s="21">
        <v>8357</v>
      </c>
      <c r="J10" s="21">
        <v>20611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20611</v>
      </c>
      <c r="X10" s="21">
        <v>271227</v>
      </c>
      <c r="Y10" s="21">
        <v>-250616</v>
      </c>
      <c r="Z10" s="6">
        <v>-92.4</v>
      </c>
      <c r="AA10" s="28">
        <v>1084908</v>
      </c>
    </row>
    <row r="11" spans="1:27" ht="13.5">
      <c r="A11" s="5" t="s">
        <v>37</v>
      </c>
      <c r="B11" s="3"/>
      <c r="C11" s="19"/>
      <c r="D11" s="19"/>
      <c r="E11" s="20">
        <v>1175004</v>
      </c>
      <c r="F11" s="21">
        <v>1175004</v>
      </c>
      <c r="G11" s="21"/>
      <c r="H11" s="21"/>
      <c r="I11" s="21">
        <v>1116</v>
      </c>
      <c r="J11" s="21">
        <v>1116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1116</v>
      </c>
      <c r="X11" s="21">
        <v>293751</v>
      </c>
      <c r="Y11" s="21">
        <v>-292635</v>
      </c>
      <c r="Z11" s="6">
        <v>-99.62</v>
      </c>
      <c r="AA11" s="28">
        <v>1175004</v>
      </c>
    </row>
    <row r="12" spans="1:27" ht="13.5">
      <c r="A12" s="5" t="s">
        <v>38</v>
      </c>
      <c r="B12" s="3"/>
      <c r="C12" s="19"/>
      <c r="D12" s="19"/>
      <c r="E12" s="20">
        <v>333000</v>
      </c>
      <c r="F12" s="21">
        <v>333000</v>
      </c>
      <c r="G12" s="21"/>
      <c r="H12" s="21"/>
      <c r="I12" s="21">
        <v>298</v>
      </c>
      <c r="J12" s="21">
        <v>298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298</v>
      </c>
      <c r="X12" s="21">
        <v>83250</v>
      </c>
      <c r="Y12" s="21">
        <v>-82952</v>
      </c>
      <c r="Z12" s="6">
        <v>-99.64</v>
      </c>
      <c r="AA12" s="28">
        <v>333000</v>
      </c>
    </row>
    <row r="13" spans="1:27" ht="13.5">
      <c r="A13" s="5" t="s">
        <v>39</v>
      </c>
      <c r="B13" s="3"/>
      <c r="C13" s="19"/>
      <c r="D13" s="19"/>
      <c r="E13" s="20">
        <v>530004</v>
      </c>
      <c r="F13" s="21">
        <v>530004</v>
      </c>
      <c r="G13" s="21">
        <v>675</v>
      </c>
      <c r="H13" s="21">
        <v>192842</v>
      </c>
      <c r="I13" s="21"/>
      <c r="J13" s="21">
        <v>193517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193517</v>
      </c>
      <c r="X13" s="21">
        <v>132501</v>
      </c>
      <c r="Y13" s="21">
        <v>61016</v>
      </c>
      <c r="Z13" s="6">
        <v>46.05</v>
      </c>
      <c r="AA13" s="28">
        <v>530004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30492312</v>
      </c>
      <c r="F15" s="18">
        <f t="shared" si="2"/>
        <v>30492312</v>
      </c>
      <c r="G15" s="18">
        <f t="shared" si="2"/>
        <v>3111</v>
      </c>
      <c r="H15" s="18">
        <f t="shared" si="2"/>
        <v>0</v>
      </c>
      <c r="I15" s="18">
        <f t="shared" si="2"/>
        <v>1029004</v>
      </c>
      <c r="J15" s="18">
        <f t="shared" si="2"/>
        <v>1032115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1032115</v>
      </c>
      <c r="X15" s="18">
        <f t="shared" si="2"/>
        <v>7623078</v>
      </c>
      <c r="Y15" s="18">
        <f t="shared" si="2"/>
        <v>-6590963</v>
      </c>
      <c r="Z15" s="4">
        <f>+IF(X15&lt;&gt;0,+(Y15/X15)*100,0)</f>
        <v>-86.4606527704426</v>
      </c>
      <c r="AA15" s="30">
        <f>SUM(AA16:AA18)</f>
        <v>30492312</v>
      </c>
    </row>
    <row r="16" spans="1:27" ht="13.5">
      <c r="A16" s="5" t="s">
        <v>42</v>
      </c>
      <c r="B16" s="3"/>
      <c r="C16" s="19"/>
      <c r="D16" s="19"/>
      <c r="E16" s="20">
        <v>675000</v>
      </c>
      <c r="F16" s="21">
        <v>675000</v>
      </c>
      <c r="G16" s="21">
        <v>3111</v>
      </c>
      <c r="H16" s="21"/>
      <c r="I16" s="21">
        <v>923647</v>
      </c>
      <c r="J16" s="21">
        <v>926758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926758</v>
      </c>
      <c r="X16" s="21">
        <v>168750</v>
      </c>
      <c r="Y16" s="21">
        <v>758008</v>
      </c>
      <c r="Z16" s="6">
        <v>449.19</v>
      </c>
      <c r="AA16" s="28">
        <v>675000</v>
      </c>
    </row>
    <row r="17" spans="1:27" ht="13.5">
      <c r="A17" s="5" t="s">
        <v>43</v>
      </c>
      <c r="B17" s="3"/>
      <c r="C17" s="19"/>
      <c r="D17" s="19"/>
      <c r="E17" s="20">
        <v>29739312</v>
      </c>
      <c r="F17" s="21">
        <v>29739312</v>
      </c>
      <c r="G17" s="21"/>
      <c r="H17" s="21"/>
      <c r="I17" s="21">
        <v>105357</v>
      </c>
      <c r="J17" s="21">
        <v>105357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105357</v>
      </c>
      <c r="X17" s="21">
        <v>7434828</v>
      </c>
      <c r="Y17" s="21">
        <v>-7329471</v>
      </c>
      <c r="Z17" s="6">
        <v>-98.58</v>
      </c>
      <c r="AA17" s="28">
        <v>29739312</v>
      </c>
    </row>
    <row r="18" spans="1:27" ht="13.5">
      <c r="A18" s="5" t="s">
        <v>44</v>
      </c>
      <c r="B18" s="3"/>
      <c r="C18" s="19"/>
      <c r="D18" s="19"/>
      <c r="E18" s="20">
        <v>78000</v>
      </c>
      <c r="F18" s="21">
        <v>78000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19500</v>
      </c>
      <c r="Y18" s="21">
        <v>-19500</v>
      </c>
      <c r="Z18" s="6">
        <v>-100</v>
      </c>
      <c r="AA18" s="28">
        <v>78000</v>
      </c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7191192</v>
      </c>
      <c r="F19" s="18">
        <f t="shared" si="3"/>
        <v>7191192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1797798</v>
      </c>
      <c r="Y19" s="18">
        <f t="shared" si="3"/>
        <v>-1797798</v>
      </c>
      <c r="Z19" s="4">
        <f>+IF(X19&lt;&gt;0,+(Y19/X19)*100,0)</f>
        <v>-100</v>
      </c>
      <c r="AA19" s="30">
        <f>SUM(AA20:AA23)</f>
        <v>7191192</v>
      </c>
    </row>
    <row r="20" spans="1:27" ht="13.5">
      <c r="A20" s="5" t="s">
        <v>46</v>
      </c>
      <c r="B20" s="3"/>
      <c r="C20" s="19"/>
      <c r="D20" s="19"/>
      <c r="E20" s="20">
        <v>6363696</v>
      </c>
      <c r="F20" s="21">
        <v>6363696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1590924</v>
      </c>
      <c r="Y20" s="21">
        <v>-1590924</v>
      </c>
      <c r="Z20" s="6">
        <v>-100</v>
      </c>
      <c r="AA20" s="28">
        <v>6363696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>
        <v>827496</v>
      </c>
      <c r="F23" s="21">
        <v>827496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206874</v>
      </c>
      <c r="Y23" s="21">
        <v>-206874</v>
      </c>
      <c r="Z23" s="6">
        <v>-100</v>
      </c>
      <c r="AA23" s="28">
        <v>827496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43995264</v>
      </c>
      <c r="F25" s="52">
        <f t="shared" si="4"/>
        <v>43995264</v>
      </c>
      <c r="G25" s="52">
        <f t="shared" si="4"/>
        <v>21028</v>
      </c>
      <c r="H25" s="52">
        <f t="shared" si="4"/>
        <v>238318</v>
      </c>
      <c r="I25" s="52">
        <f t="shared" si="4"/>
        <v>1108493</v>
      </c>
      <c r="J25" s="52">
        <f t="shared" si="4"/>
        <v>1367839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1367839</v>
      </c>
      <c r="X25" s="52">
        <f t="shared" si="4"/>
        <v>10998816</v>
      </c>
      <c r="Y25" s="52">
        <f t="shared" si="4"/>
        <v>-9630977</v>
      </c>
      <c r="Z25" s="53">
        <f>+IF(X25&lt;&gt;0,+(Y25/X25)*100,0)</f>
        <v>-87.5637614085007</v>
      </c>
      <c r="AA25" s="54">
        <f>+AA5+AA9+AA15+AA19+AA24</f>
        <v>43995264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29673012</v>
      </c>
      <c r="F28" s="21">
        <v>29673012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>
        <v>29673012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29673012</v>
      </c>
      <c r="F32" s="27">
        <f t="shared" si="5"/>
        <v>29673012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29673012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14322252</v>
      </c>
      <c r="F35" s="21">
        <v>14322252</v>
      </c>
      <c r="G35" s="21">
        <v>21028</v>
      </c>
      <c r="H35" s="21">
        <v>238318</v>
      </c>
      <c r="I35" s="21">
        <v>1108493</v>
      </c>
      <c r="J35" s="21">
        <v>1367839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1367839</v>
      </c>
      <c r="X35" s="21"/>
      <c r="Y35" s="21">
        <v>1367839</v>
      </c>
      <c r="Z35" s="6"/>
      <c r="AA35" s="28">
        <v>14322252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43995264</v>
      </c>
      <c r="F36" s="63">
        <f t="shared" si="6"/>
        <v>43995264</v>
      </c>
      <c r="G36" s="63">
        <f t="shared" si="6"/>
        <v>21028</v>
      </c>
      <c r="H36" s="63">
        <f t="shared" si="6"/>
        <v>238318</v>
      </c>
      <c r="I36" s="63">
        <f t="shared" si="6"/>
        <v>1108493</v>
      </c>
      <c r="J36" s="63">
        <f t="shared" si="6"/>
        <v>1367839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1367839</v>
      </c>
      <c r="X36" s="63">
        <f t="shared" si="6"/>
        <v>0</v>
      </c>
      <c r="Y36" s="63">
        <f t="shared" si="6"/>
        <v>1367839</v>
      </c>
      <c r="Z36" s="64">
        <f>+IF(X36&lt;&gt;0,+(Y36/X36)*100,0)</f>
        <v>0</v>
      </c>
      <c r="AA36" s="65">
        <f>SUM(AA32:AA35)</f>
        <v>43995264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80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139620</v>
      </c>
      <c r="J5" s="18">
        <f t="shared" si="0"/>
        <v>139620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139620</v>
      </c>
      <c r="X5" s="18">
        <f t="shared" si="0"/>
        <v>964230</v>
      </c>
      <c r="Y5" s="18">
        <f t="shared" si="0"/>
        <v>-824610</v>
      </c>
      <c r="Z5" s="4">
        <f>+IF(X5&lt;&gt;0,+(Y5/X5)*100,0)</f>
        <v>-85.5200522696867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>
        <v>139620</v>
      </c>
      <c r="J6" s="21">
        <v>139620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139620</v>
      </c>
      <c r="X6" s="21">
        <v>287199</v>
      </c>
      <c r="Y6" s="21">
        <v>-147579</v>
      </c>
      <c r="Z6" s="6">
        <v>-51.39</v>
      </c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500001</v>
      </c>
      <c r="Y7" s="24">
        <v>-500001</v>
      </c>
      <c r="Z7" s="7">
        <v>-100</v>
      </c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177030</v>
      </c>
      <c r="Y8" s="21">
        <v>-177030</v>
      </c>
      <c r="Z8" s="6">
        <v>-100</v>
      </c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155001</v>
      </c>
      <c r="Y9" s="18">
        <f t="shared" si="1"/>
        <v>-155001</v>
      </c>
      <c r="Z9" s="4">
        <f>+IF(X9&lt;&gt;0,+(Y9/X9)*100,0)</f>
        <v>-100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155001</v>
      </c>
      <c r="Y10" s="21">
        <v>-155001</v>
      </c>
      <c r="Z10" s="6">
        <v>-100</v>
      </c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31104</v>
      </c>
      <c r="H15" s="18">
        <f t="shared" si="2"/>
        <v>0</v>
      </c>
      <c r="I15" s="18">
        <f t="shared" si="2"/>
        <v>27250</v>
      </c>
      <c r="J15" s="18">
        <f t="shared" si="2"/>
        <v>58354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58354</v>
      </c>
      <c r="X15" s="18">
        <f t="shared" si="2"/>
        <v>5642001</v>
      </c>
      <c r="Y15" s="18">
        <f t="shared" si="2"/>
        <v>-5583647</v>
      </c>
      <c r="Z15" s="4">
        <f>+IF(X15&lt;&gt;0,+(Y15/X15)*100,0)</f>
        <v>-98.9657215587165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>
        <v>31104</v>
      </c>
      <c r="H16" s="21"/>
      <c r="I16" s="21"/>
      <c r="J16" s="21">
        <v>31104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31104</v>
      </c>
      <c r="X16" s="21">
        <v>234501</v>
      </c>
      <c r="Y16" s="21">
        <v>-203397</v>
      </c>
      <c r="Z16" s="6">
        <v>-86.74</v>
      </c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>
        <v>27250</v>
      </c>
      <c r="J17" s="21">
        <v>27250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27250</v>
      </c>
      <c r="X17" s="21">
        <v>5407500</v>
      </c>
      <c r="Y17" s="21">
        <v>-5380250</v>
      </c>
      <c r="Z17" s="6">
        <v>-99.5</v>
      </c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1600</v>
      </c>
      <c r="I19" s="18">
        <f t="shared" si="3"/>
        <v>0</v>
      </c>
      <c r="J19" s="18">
        <f t="shared" si="3"/>
        <v>1600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1600</v>
      </c>
      <c r="X19" s="18">
        <f t="shared" si="3"/>
        <v>30000</v>
      </c>
      <c r="Y19" s="18">
        <f t="shared" si="3"/>
        <v>-28400</v>
      </c>
      <c r="Z19" s="4">
        <f>+IF(X19&lt;&gt;0,+(Y19/X19)*100,0)</f>
        <v>-94.66666666666667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>
        <v>1600</v>
      </c>
      <c r="I23" s="21"/>
      <c r="J23" s="21">
        <v>1600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1600</v>
      </c>
      <c r="X23" s="21">
        <v>30000</v>
      </c>
      <c r="Y23" s="21">
        <v>-28400</v>
      </c>
      <c r="Z23" s="6">
        <v>-94.67</v>
      </c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0</v>
      </c>
      <c r="F25" s="52">
        <f t="shared" si="4"/>
        <v>0</v>
      </c>
      <c r="G25" s="52">
        <f t="shared" si="4"/>
        <v>31104</v>
      </c>
      <c r="H25" s="52">
        <f t="shared" si="4"/>
        <v>1600</v>
      </c>
      <c r="I25" s="52">
        <f t="shared" si="4"/>
        <v>166870</v>
      </c>
      <c r="J25" s="52">
        <f t="shared" si="4"/>
        <v>199574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199574</v>
      </c>
      <c r="X25" s="52">
        <f t="shared" si="4"/>
        <v>6791232</v>
      </c>
      <c r="Y25" s="52">
        <f t="shared" si="4"/>
        <v>-6591658</v>
      </c>
      <c r="Z25" s="53">
        <f>+IF(X25&lt;&gt;0,+(Y25/X25)*100,0)</f>
        <v>-97.06129903970296</v>
      </c>
      <c r="AA25" s="54">
        <f>+AA5+AA9+AA15+AA19+AA24</f>
        <v>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>
        <v>31104</v>
      </c>
      <c r="H35" s="21">
        <v>1600</v>
      </c>
      <c r="I35" s="21">
        <v>166870</v>
      </c>
      <c r="J35" s="21">
        <v>199574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199574</v>
      </c>
      <c r="X35" s="21"/>
      <c r="Y35" s="21">
        <v>199574</v>
      </c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0</v>
      </c>
      <c r="F36" s="63">
        <f t="shared" si="6"/>
        <v>0</v>
      </c>
      <c r="G36" s="63">
        <f t="shared" si="6"/>
        <v>31104</v>
      </c>
      <c r="H36" s="63">
        <f t="shared" si="6"/>
        <v>1600</v>
      </c>
      <c r="I36" s="63">
        <f t="shared" si="6"/>
        <v>166870</v>
      </c>
      <c r="J36" s="63">
        <f t="shared" si="6"/>
        <v>199574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199574</v>
      </c>
      <c r="X36" s="63">
        <f t="shared" si="6"/>
        <v>0</v>
      </c>
      <c r="Y36" s="63">
        <f t="shared" si="6"/>
        <v>199574</v>
      </c>
      <c r="Z36" s="64">
        <f>+IF(X36&lt;&gt;0,+(Y36/X36)*100,0)</f>
        <v>0</v>
      </c>
      <c r="AA36" s="65">
        <f>SUM(AA32:AA35)</f>
        <v>0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81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22010000</v>
      </c>
      <c r="F5" s="18">
        <f t="shared" si="0"/>
        <v>22010000</v>
      </c>
      <c r="G5" s="18">
        <f t="shared" si="0"/>
        <v>43350</v>
      </c>
      <c r="H5" s="18">
        <f t="shared" si="0"/>
        <v>0</v>
      </c>
      <c r="I5" s="18">
        <f t="shared" si="0"/>
        <v>0</v>
      </c>
      <c r="J5" s="18">
        <f t="shared" si="0"/>
        <v>43350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43350</v>
      </c>
      <c r="X5" s="18">
        <f t="shared" si="0"/>
        <v>2325000</v>
      </c>
      <c r="Y5" s="18">
        <f t="shared" si="0"/>
        <v>-2281650</v>
      </c>
      <c r="Z5" s="4">
        <f>+IF(X5&lt;&gt;0,+(Y5/X5)*100,0)</f>
        <v>-98.13548387096775</v>
      </c>
      <c r="AA5" s="16">
        <f>SUM(AA6:AA8)</f>
        <v>22010000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>
        <v>1710000</v>
      </c>
      <c r="F7" s="24">
        <v>1710000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200001</v>
      </c>
      <c r="Y7" s="24">
        <v>-200001</v>
      </c>
      <c r="Z7" s="7">
        <v>-100</v>
      </c>
      <c r="AA7" s="29">
        <v>1710000</v>
      </c>
    </row>
    <row r="8" spans="1:27" ht="13.5">
      <c r="A8" s="5" t="s">
        <v>34</v>
      </c>
      <c r="B8" s="3"/>
      <c r="C8" s="19"/>
      <c r="D8" s="19"/>
      <c r="E8" s="20">
        <v>20300000</v>
      </c>
      <c r="F8" s="21">
        <v>20300000</v>
      </c>
      <c r="G8" s="21">
        <v>43350</v>
      </c>
      <c r="H8" s="21"/>
      <c r="I8" s="21"/>
      <c r="J8" s="21">
        <v>43350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43350</v>
      </c>
      <c r="X8" s="21">
        <v>2124999</v>
      </c>
      <c r="Y8" s="21">
        <v>-2081649</v>
      </c>
      <c r="Z8" s="6">
        <v>-97.96</v>
      </c>
      <c r="AA8" s="28">
        <v>20300000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62033200</v>
      </c>
      <c r="F15" s="18">
        <f t="shared" si="2"/>
        <v>62033200</v>
      </c>
      <c r="G15" s="18">
        <f t="shared" si="2"/>
        <v>593103</v>
      </c>
      <c r="H15" s="18">
        <f t="shared" si="2"/>
        <v>0</v>
      </c>
      <c r="I15" s="18">
        <f t="shared" si="2"/>
        <v>0</v>
      </c>
      <c r="J15" s="18">
        <f t="shared" si="2"/>
        <v>593103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593103</v>
      </c>
      <c r="X15" s="18">
        <f t="shared" si="2"/>
        <v>7854149</v>
      </c>
      <c r="Y15" s="18">
        <f t="shared" si="2"/>
        <v>-7261046</v>
      </c>
      <c r="Z15" s="4">
        <f>+IF(X15&lt;&gt;0,+(Y15/X15)*100,0)</f>
        <v>-92.44853898239008</v>
      </c>
      <c r="AA15" s="30">
        <f>SUM(AA16:AA18)</f>
        <v>62033200</v>
      </c>
    </row>
    <row r="16" spans="1:27" ht="13.5">
      <c r="A16" s="5" t="s">
        <v>42</v>
      </c>
      <c r="B16" s="3"/>
      <c r="C16" s="19"/>
      <c r="D16" s="19"/>
      <c r="E16" s="20">
        <v>800000</v>
      </c>
      <c r="F16" s="21">
        <v>800000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200000</v>
      </c>
      <c r="Y16" s="21">
        <v>-200000</v>
      </c>
      <c r="Z16" s="6">
        <v>-100</v>
      </c>
      <c r="AA16" s="28">
        <v>800000</v>
      </c>
    </row>
    <row r="17" spans="1:27" ht="13.5">
      <c r="A17" s="5" t="s">
        <v>43</v>
      </c>
      <c r="B17" s="3"/>
      <c r="C17" s="19"/>
      <c r="D17" s="19"/>
      <c r="E17" s="20">
        <v>61233200</v>
      </c>
      <c r="F17" s="21">
        <v>61233200</v>
      </c>
      <c r="G17" s="21">
        <v>593103</v>
      </c>
      <c r="H17" s="21"/>
      <c r="I17" s="21"/>
      <c r="J17" s="21">
        <v>593103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593103</v>
      </c>
      <c r="X17" s="21">
        <v>7654149</v>
      </c>
      <c r="Y17" s="21">
        <v>-7061046</v>
      </c>
      <c r="Z17" s="6">
        <v>-92.25</v>
      </c>
      <c r="AA17" s="28">
        <v>61233200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84043200</v>
      </c>
      <c r="F25" s="52">
        <f t="shared" si="4"/>
        <v>84043200</v>
      </c>
      <c r="G25" s="52">
        <f t="shared" si="4"/>
        <v>636453</v>
      </c>
      <c r="H25" s="52">
        <f t="shared" si="4"/>
        <v>0</v>
      </c>
      <c r="I25" s="52">
        <f t="shared" si="4"/>
        <v>0</v>
      </c>
      <c r="J25" s="52">
        <f t="shared" si="4"/>
        <v>636453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636453</v>
      </c>
      <c r="X25" s="52">
        <f t="shared" si="4"/>
        <v>10179149</v>
      </c>
      <c r="Y25" s="52">
        <f t="shared" si="4"/>
        <v>-9542696</v>
      </c>
      <c r="Z25" s="53">
        <f>+IF(X25&lt;&gt;0,+(Y25/X25)*100,0)</f>
        <v>-93.74748321298765</v>
      </c>
      <c r="AA25" s="54">
        <f>+AA5+AA9+AA15+AA19+AA24</f>
        <v>84043200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61233200</v>
      </c>
      <c r="F28" s="21">
        <v>61233200</v>
      </c>
      <c r="G28" s="21">
        <v>593103</v>
      </c>
      <c r="H28" s="21"/>
      <c r="I28" s="21"/>
      <c r="J28" s="21">
        <v>593103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593103</v>
      </c>
      <c r="X28" s="21"/>
      <c r="Y28" s="21">
        <v>593103</v>
      </c>
      <c r="Z28" s="6"/>
      <c r="AA28" s="19">
        <v>61233200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61233200</v>
      </c>
      <c r="F32" s="27">
        <f t="shared" si="5"/>
        <v>61233200</v>
      </c>
      <c r="G32" s="27">
        <f t="shared" si="5"/>
        <v>593103</v>
      </c>
      <c r="H32" s="27">
        <f t="shared" si="5"/>
        <v>0</v>
      </c>
      <c r="I32" s="27">
        <f t="shared" si="5"/>
        <v>0</v>
      </c>
      <c r="J32" s="27">
        <f t="shared" si="5"/>
        <v>593103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593103</v>
      </c>
      <c r="X32" s="27">
        <f t="shared" si="5"/>
        <v>0</v>
      </c>
      <c r="Y32" s="27">
        <f t="shared" si="5"/>
        <v>593103</v>
      </c>
      <c r="Z32" s="13">
        <f>+IF(X32&lt;&gt;0,+(Y32/X32)*100,0)</f>
        <v>0</v>
      </c>
      <c r="AA32" s="31">
        <f>SUM(AA28:AA31)</f>
        <v>61233200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22810000</v>
      </c>
      <c r="F35" s="21">
        <v>22810000</v>
      </c>
      <c r="G35" s="21">
        <v>43350</v>
      </c>
      <c r="H35" s="21"/>
      <c r="I35" s="21"/>
      <c r="J35" s="21">
        <v>43350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43350</v>
      </c>
      <c r="X35" s="21"/>
      <c r="Y35" s="21">
        <v>43350</v>
      </c>
      <c r="Z35" s="6"/>
      <c r="AA35" s="28">
        <v>22810000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84043200</v>
      </c>
      <c r="F36" s="63">
        <f t="shared" si="6"/>
        <v>84043200</v>
      </c>
      <c r="G36" s="63">
        <f t="shared" si="6"/>
        <v>636453</v>
      </c>
      <c r="H36" s="63">
        <f t="shared" si="6"/>
        <v>0</v>
      </c>
      <c r="I36" s="63">
        <f t="shared" si="6"/>
        <v>0</v>
      </c>
      <c r="J36" s="63">
        <f t="shared" si="6"/>
        <v>636453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636453</v>
      </c>
      <c r="X36" s="63">
        <f t="shared" si="6"/>
        <v>0</v>
      </c>
      <c r="Y36" s="63">
        <f t="shared" si="6"/>
        <v>636453</v>
      </c>
      <c r="Z36" s="64">
        <f>+IF(X36&lt;&gt;0,+(Y36/X36)*100,0)</f>
        <v>0</v>
      </c>
      <c r="AA36" s="65">
        <f>SUM(AA32:AA35)</f>
        <v>84043200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82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199000</v>
      </c>
      <c r="F5" s="18">
        <f t="shared" si="0"/>
        <v>199000</v>
      </c>
      <c r="G5" s="18">
        <f t="shared" si="0"/>
        <v>0</v>
      </c>
      <c r="H5" s="18">
        <f t="shared" si="0"/>
        <v>0</v>
      </c>
      <c r="I5" s="18">
        <f t="shared" si="0"/>
        <v>3840</v>
      </c>
      <c r="J5" s="18">
        <f t="shared" si="0"/>
        <v>3840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3840</v>
      </c>
      <c r="X5" s="18">
        <f t="shared" si="0"/>
        <v>104666</v>
      </c>
      <c r="Y5" s="18">
        <f t="shared" si="0"/>
        <v>-100826</v>
      </c>
      <c r="Z5" s="4">
        <f>+IF(X5&lt;&gt;0,+(Y5/X5)*100,0)</f>
        <v>-96.331186822846</v>
      </c>
      <c r="AA5" s="16">
        <f>SUM(AA6:AA8)</f>
        <v>199000</v>
      </c>
    </row>
    <row r="6" spans="1:27" ht="13.5">
      <c r="A6" s="5" t="s">
        <v>32</v>
      </c>
      <c r="B6" s="3"/>
      <c r="C6" s="19"/>
      <c r="D6" s="19"/>
      <c r="E6" s="20">
        <v>89000</v>
      </c>
      <c r="F6" s="21">
        <v>89000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29666</v>
      </c>
      <c r="Y6" s="21">
        <v>-29666</v>
      </c>
      <c r="Z6" s="6">
        <v>-100</v>
      </c>
      <c r="AA6" s="28">
        <v>89000</v>
      </c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>
        <v>110000</v>
      </c>
      <c r="F8" s="21">
        <v>110000</v>
      </c>
      <c r="G8" s="21"/>
      <c r="H8" s="21"/>
      <c r="I8" s="21">
        <v>3840</v>
      </c>
      <c r="J8" s="21">
        <v>3840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3840</v>
      </c>
      <c r="X8" s="21">
        <v>75000</v>
      </c>
      <c r="Y8" s="21">
        <v>-71160</v>
      </c>
      <c r="Z8" s="6">
        <v>-94.88</v>
      </c>
      <c r="AA8" s="28">
        <v>110000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15000</v>
      </c>
      <c r="Y9" s="18">
        <f t="shared" si="1"/>
        <v>-15000</v>
      </c>
      <c r="Z9" s="4">
        <f>+IF(X9&lt;&gt;0,+(Y9/X9)*100,0)</f>
        <v>-100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15000</v>
      </c>
      <c r="Y10" s="21">
        <v>-15000</v>
      </c>
      <c r="Z10" s="6">
        <v>-100</v>
      </c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10433226</v>
      </c>
      <c r="D15" s="16">
        <f>SUM(D16:D18)</f>
        <v>0</v>
      </c>
      <c r="E15" s="17">
        <f t="shared" si="2"/>
        <v>7790000</v>
      </c>
      <c r="F15" s="18">
        <f t="shared" si="2"/>
        <v>7790000</v>
      </c>
      <c r="G15" s="18">
        <f t="shared" si="2"/>
        <v>0</v>
      </c>
      <c r="H15" s="18">
        <f t="shared" si="2"/>
        <v>352470</v>
      </c>
      <c r="I15" s="18">
        <f t="shared" si="2"/>
        <v>305906</v>
      </c>
      <c r="J15" s="18">
        <f t="shared" si="2"/>
        <v>658376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658376</v>
      </c>
      <c r="X15" s="18">
        <f t="shared" si="2"/>
        <v>0</v>
      </c>
      <c r="Y15" s="18">
        <f t="shared" si="2"/>
        <v>658376</v>
      </c>
      <c r="Z15" s="4">
        <f>+IF(X15&lt;&gt;0,+(Y15/X15)*100,0)</f>
        <v>0</v>
      </c>
      <c r="AA15" s="30">
        <f>SUM(AA16:AA18)</f>
        <v>7790000</v>
      </c>
    </row>
    <row r="16" spans="1:27" ht="13.5">
      <c r="A16" s="5" t="s">
        <v>42</v>
      </c>
      <c r="B16" s="3"/>
      <c r="C16" s="19"/>
      <c r="D16" s="19"/>
      <c r="E16" s="20">
        <v>40000</v>
      </c>
      <c r="F16" s="21">
        <v>40000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>
        <v>40000</v>
      </c>
    </row>
    <row r="17" spans="1:27" ht="13.5">
      <c r="A17" s="5" t="s">
        <v>43</v>
      </c>
      <c r="B17" s="3"/>
      <c r="C17" s="19">
        <v>10433226</v>
      </c>
      <c r="D17" s="19"/>
      <c r="E17" s="20">
        <v>7750000</v>
      </c>
      <c r="F17" s="21">
        <v>7750000</v>
      </c>
      <c r="G17" s="21"/>
      <c r="H17" s="21">
        <v>352470</v>
      </c>
      <c r="I17" s="21">
        <v>305906</v>
      </c>
      <c r="J17" s="21">
        <v>658376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658376</v>
      </c>
      <c r="X17" s="21"/>
      <c r="Y17" s="21">
        <v>658376</v>
      </c>
      <c r="Z17" s="6"/>
      <c r="AA17" s="28">
        <v>7750000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1155000</v>
      </c>
      <c r="F19" s="18">
        <f t="shared" si="3"/>
        <v>1155000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1155000</v>
      </c>
    </row>
    <row r="20" spans="1:27" ht="13.5">
      <c r="A20" s="5" t="s">
        <v>46</v>
      </c>
      <c r="B20" s="3"/>
      <c r="C20" s="19"/>
      <c r="D20" s="19"/>
      <c r="E20" s="20">
        <v>1140000</v>
      </c>
      <c r="F20" s="21">
        <v>1140000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>
        <v>1140000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>
        <v>15000</v>
      </c>
      <c r="F23" s="21">
        <v>15000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>
        <v>15000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10433226</v>
      </c>
      <c r="D25" s="50">
        <f>+D5+D9+D15+D19+D24</f>
        <v>0</v>
      </c>
      <c r="E25" s="51">
        <f t="shared" si="4"/>
        <v>9144000</v>
      </c>
      <c r="F25" s="52">
        <f t="shared" si="4"/>
        <v>9144000</v>
      </c>
      <c r="G25" s="52">
        <f t="shared" si="4"/>
        <v>0</v>
      </c>
      <c r="H25" s="52">
        <f t="shared" si="4"/>
        <v>352470</v>
      </c>
      <c r="I25" s="52">
        <f t="shared" si="4"/>
        <v>309746</v>
      </c>
      <c r="J25" s="52">
        <f t="shared" si="4"/>
        <v>662216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662216</v>
      </c>
      <c r="X25" s="52">
        <f t="shared" si="4"/>
        <v>119666</v>
      </c>
      <c r="Y25" s="52">
        <f t="shared" si="4"/>
        <v>542550</v>
      </c>
      <c r="Z25" s="53">
        <f>+IF(X25&lt;&gt;0,+(Y25/X25)*100,0)</f>
        <v>453.3869269466682</v>
      </c>
      <c r="AA25" s="54">
        <f>+AA5+AA9+AA15+AA19+AA24</f>
        <v>9144000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10433226</v>
      </c>
      <c r="D28" s="19"/>
      <c r="E28" s="20">
        <v>9144000</v>
      </c>
      <c r="F28" s="21">
        <v>9144000</v>
      </c>
      <c r="G28" s="21"/>
      <c r="H28" s="21">
        <v>352470</v>
      </c>
      <c r="I28" s="21">
        <v>309746</v>
      </c>
      <c r="J28" s="21">
        <v>662216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662216</v>
      </c>
      <c r="X28" s="21"/>
      <c r="Y28" s="21">
        <v>662216</v>
      </c>
      <c r="Z28" s="6"/>
      <c r="AA28" s="19">
        <v>9144000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10433226</v>
      </c>
      <c r="D32" s="25">
        <f>SUM(D28:D31)</f>
        <v>0</v>
      </c>
      <c r="E32" s="26">
        <f t="shared" si="5"/>
        <v>9144000</v>
      </c>
      <c r="F32" s="27">
        <f t="shared" si="5"/>
        <v>9144000</v>
      </c>
      <c r="G32" s="27">
        <f t="shared" si="5"/>
        <v>0</v>
      </c>
      <c r="H32" s="27">
        <f t="shared" si="5"/>
        <v>352470</v>
      </c>
      <c r="I32" s="27">
        <f t="shared" si="5"/>
        <v>309746</v>
      </c>
      <c r="J32" s="27">
        <f t="shared" si="5"/>
        <v>662216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662216</v>
      </c>
      <c r="X32" s="27">
        <f t="shared" si="5"/>
        <v>0</v>
      </c>
      <c r="Y32" s="27">
        <f t="shared" si="5"/>
        <v>662216</v>
      </c>
      <c r="Z32" s="13">
        <f>+IF(X32&lt;&gt;0,+(Y32/X32)*100,0)</f>
        <v>0</v>
      </c>
      <c r="AA32" s="31">
        <f>SUM(AA28:AA31)</f>
        <v>9144000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10433226</v>
      </c>
      <c r="D36" s="61">
        <f>SUM(D32:D35)</f>
        <v>0</v>
      </c>
      <c r="E36" s="62">
        <f t="shared" si="6"/>
        <v>9144000</v>
      </c>
      <c r="F36" s="63">
        <f t="shared" si="6"/>
        <v>9144000</v>
      </c>
      <c r="G36" s="63">
        <f t="shared" si="6"/>
        <v>0</v>
      </c>
      <c r="H36" s="63">
        <f t="shared" si="6"/>
        <v>352470</v>
      </c>
      <c r="I36" s="63">
        <f t="shared" si="6"/>
        <v>309746</v>
      </c>
      <c r="J36" s="63">
        <f t="shared" si="6"/>
        <v>662216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662216</v>
      </c>
      <c r="X36" s="63">
        <f t="shared" si="6"/>
        <v>0</v>
      </c>
      <c r="Y36" s="63">
        <f t="shared" si="6"/>
        <v>662216</v>
      </c>
      <c r="Z36" s="64">
        <f>+IF(X36&lt;&gt;0,+(Y36/X36)*100,0)</f>
        <v>0</v>
      </c>
      <c r="AA36" s="65">
        <f>SUM(AA32:AA35)</f>
        <v>9144000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98554298</v>
      </c>
      <c r="D5" s="16">
        <f>SUM(D6:D8)</f>
        <v>0</v>
      </c>
      <c r="E5" s="17">
        <f t="shared" si="0"/>
        <v>71650000</v>
      </c>
      <c r="F5" s="18">
        <f t="shared" si="0"/>
        <v>71650000</v>
      </c>
      <c r="G5" s="18">
        <f t="shared" si="0"/>
        <v>0</v>
      </c>
      <c r="H5" s="18">
        <f t="shared" si="0"/>
        <v>344124</v>
      </c>
      <c r="I5" s="18">
        <f t="shared" si="0"/>
        <v>2007599</v>
      </c>
      <c r="J5" s="18">
        <f t="shared" si="0"/>
        <v>2351723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2351723</v>
      </c>
      <c r="X5" s="18">
        <f t="shared" si="0"/>
        <v>5812502</v>
      </c>
      <c r="Y5" s="18">
        <f t="shared" si="0"/>
        <v>-3460779</v>
      </c>
      <c r="Z5" s="4">
        <f>+IF(X5&lt;&gt;0,+(Y5/X5)*100,0)</f>
        <v>-59.540263383995395</v>
      </c>
      <c r="AA5" s="16">
        <f>SUM(AA6:AA8)</f>
        <v>71650000</v>
      </c>
    </row>
    <row r="6" spans="1:27" ht="13.5">
      <c r="A6" s="5" t="s">
        <v>32</v>
      </c>
      <c r="B6" s="3"/>
      <c r="C6" s="19">
        <v>31677794</v>
      </c>
      <c r="D6" s="19"/>
      <c r="E6" s="20">
        <v>6550000</v>
      </c>
      <c r="F6" s="21">
        <v>6550000</v>
      </c>
      <c r="G6" s="21"/>
      <c r="H6" s="21">
        <v>339416</v>
      </c>
      <c r="I6" s="21">
        <v>339416</v>
      </c>
      <c r="J6" s="21">
        <v>678832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678832</v>
      </c>
      <c r="X6" s="21">
        <v>1262502</v>
      </c>
      <c r="Y6" s="21">
        <v>-583670</v>
      </c>
      <c r="Z6" s="6">
        <v>-46.23</v>
      </c>
      <c r="AA6" s="28">
        <v>6550000</v>
      </c>
    </row>
    <row r="7" spans="1:27" ht="13.5">
      <c r="A7" s="5" t="s">
        <v>33</v>
      </c>
      <c r="B7" s="3"/>
      <c r="C7" s="22">
        <v>23542176</v>
      </c>
      <c r="D7" s="22"/>
      <c r="E7" s="23">
        <v>30450000</v>
      </c>
      <c r="F7" s="24">
        <v>30450000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2817500</v>
      </c>
      <c r="Y7" s="24">
        <v>-2817500</v>
      </c>
      <c r="Z7" s="7">
        <v>-100</v>
      </c>
      <c r="AA7" s="29">
        <v>30450000</v>
      </c>
    </row>
    <row r="8" spans="1:27" ht="13.5">
      <c r="A8" s="5" t="s">
        <v>34</v>
      </c>
      <c r="B8" s="3"/>
      <c r="C8" s="19">
        <v>43334328</v>
      </c>
      <c r="D8" s="19"/>
      <c r="E8" s="20">
        <v>34650000</v>
      </c>
      <c r="F8" s="21">
        <v>34650000</v>
      </c>
      <c r="G8" s="21"/>
      <c r="H8" s="21">
        <v>4708</v>
      </c>
      <c r="I8" s="21">
        <v>1668183</v>
      </c>
      <c r="J8" s="21">
        <v>1672891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1672891</v>
      </c>
      <c r="X8" s="21">
        <v>1732500</v>
      </c>
      <c r="Y8" s="21">
        <v>-59609</v>
      </c>
      <c r="Z8" s="6">
        <v>-3.44</v>
      </c>
      <c r="AA8" s="28">
        <v>34650000</v>
      </c>
    </row>
    <row r="9" spans="1:27" ht="13.5">
      <c r="A9" s="2" t="s">
        <v>35</v>
      </c>
      <c r="B9" s="3"/>
      <c r="C9" s="16">
        <f aca="true" t="shared" si="1" ref="C9:Y9">SUM(C10:C14)</f>
        <v>194199668</v>
      </c>
      <c r="D9" s="16">
        <f>SUM(D10:D14)</f>
        <v>0</v>
      </c>
      <c r="E9" s="17">
        <f t="shared" si="1"/>
        <v>221460807</v>
      </c>
      <c r="F9" s="18">
        <f t="shared" si="1"/>
        <v>221460807</v>
      </c>
      <c r="G9" s="18">
        <f t="shared" si="1"/>
        <v>218265</v>
      </c>
      <c r="H9" s="18">
        <f t="shared" si="1"/>
        <v>8501933</v>
      </c>
      <c r="I9" s="18">
        <f t="shared" si="1"/>
        <v>13292632</v>
      </c>
      <c r="J9" s="18">
        <f t="shared" si="1"/>
        <v>22012830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22012830</v>
      </c>
      <c r="X9" s="18">
        <f t="shared" si="1"/>
        <v>29680500</v>
      </c>
      <c r="Y9" s="18">
        <f t="shared" si="1"/>
        <v>-7667670</v>
      </c>
      <c r="Z9" s="4">
        <f>+IF(X9&lt;&gt;0,+(Y9/X9)*100,0)</f>
        <v>-25.834032445545052</v>
      </c>
      <c r="AA9" s="30">
        <f>SUM(AA10:AA14)</f>
        <v>221460807</v>
      </c>
    </row>
    <row r="10" spans="1:27" ht="13.5">
      <c r="A10" s="5" t="s">
        <v>36</v>
      </c>
      <c r="B10" s="3"/>
      <c r="C10" s="19">
        <v>998713</v>
      </c>
      <c r="D10" s="19"/>
      <c r="E10" s="20">
        <v>13000000</v>
      </c>
      <c r="F10" s="21">
        <v>13000000</v>
      </c>
      <c r="G10" s="21"/>
      <c r="H10" s="21">
        <v>187906</v>
      </c>
      <c r="I10" s="21">
        <v>262610</v>
      </c>
      <c r="J10" s="21">
        <v>450516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450516</v>
      </c>
      <c r="X10" s="21">
        <v>6500000</v>
      </c>
      <c r="Y10" s="21">
        <v>-6049484</v>
      </c>
      <c r="Z10" s="6">
        <v>-93.07</v>
      </c>
      <c r="AA10" s="28">
        <v>13000000</v>
      </c>
    </row>
    <row r="11" spans="1:27" ht="13.5">
      <c r="A11" s="5" t="s">
        <v>37</v>
      </c>
      <c r="B11" s="3"/>
      <c r="C11" s="19">
        <v>11002258</v>
      </c>
      <c r="D11" s="19"/>
      <c r="E11" s="20">
        <v>11000000</v>
      </c>
      <c r="F11" s="21">
        <v>11000000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50000</v>
      </c>
      <c r="Y11" s="21">
        <v>-50000</v>
      </c>
      <c r="Z11" s="6">
        <v>-100</v>
      </c>
      <c r="AA11" s="28">
        <v>11000000</v>
      </c>
    </row>
    <row r="12" spans="1:27" ht="13.5">
      <c r="A12" s="5" t="s">
        <v>38</v>
      </c>
      <c r="B12" s="3"/>
      <c r="C12" s="19">
        <v>5708579</v>
      </c>
      <c r="D12" s="19"/>
      <c r="E12" s="20">
        <v>13513000</v>
      </c>
      <c r="F12" s="21">
        <v>13513000</v>
      </c>
      <c r="G12" s="21"/>
      <c r="H12" s="21"/>
      <c r="I12" s="21">
        <v>101967</v>
      </c>
      <c r="J12" s="21">
        <v>101967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101967</v>
      </c>
      <c r="X12" s="21">
        <v>415500</v>
      </c>
      <c r="Y12" s="21">
        <v>-313533</v>
      </c>
      <c r="Z12" s="6">
        <v>-75.46</v>
      </c>
      <c r="AA12" s="28">
        <v>13513000</v>
      </c>
    </row>
    <row r="13" spans="1:27" ht="13.5">
      <c r="A13" s="5" t="s">
        <v>39</v>
      </c>
      <c r="B13" s="3"/>
      <c r="C13" s="19">
        <v>175634030</v>
      </c>
      <c r="D13" s="19"/>
      <c r="E13" s="20">
        <v>182272807</v>
      </c>
      <c r="F13" s="21">
        <v>182272807</v>
      </c>
      <c r="G13" s="21">
        <v>218265</v>
      </c>
      <c r="H13" s="21">
        <v>8314027</v>
      </c>
      <c r="I13" s="21">
        <v>13103555</v>
      </c>
      <c r="J13" s="21">
        <v>21635847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21635847</v>
      </c>
      <c r="X13" s="21">
        <v>22640000</v>
      </c>
      <c r="Y13" s="21">
        <v>-1004153</v>
      </c>
      <c r="Z13" s="6">
        <v>-4.44</v>
      </c>
      <c r="AA13" s="28">
        <v>182272807</v>
      </c>
    </row>
    <row r="14" spans="1:27" ht="13.5">
      <c r="A14" s="5" t="s">
        <v>40</v>
      </c>
      <c r="B14" s="3"/>
      <c r="C14" s="22">
        <v>856088</v>
      </c>
      <c r="D14" s="22"/>
      <c r="E14" s="23">
        <v>1675000</v>
      </c>
      <c r="F14" s="24">
        <v>1675000</v>
      </c>
      <c r="G14" s="24"/>
      <c r="H14" s="24"/>
      <c r="I14" s="24">
        <v>-175500</v>
      </c>
      <c r="J14" s="24">
        <v>-175500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>
        <v>-175500</v>
      </c>
      <c r="X14" s="24">
        <v>75000</v>
      </c>
      <c r="Y14" s="24">
        <v>-250500</v>
      </c>
      <c r="Z14" s="7">
        <v>-334</v>
      </c>
      <c r="AA14" s="29">
        <v>1675000</v>
      </c>
    </row>
    <row r="15" spans="1:27" ht="13.5">
      <c r="A15" s="2" t="s">
        <v>41</v>
      </c>
      <c r="B15" s="8"/>
      <c r="C15" s="16">
        <f aca="true" t="shared" si="2" ref="C15:Y15">SUM(C16:C18)</f>
        <v>651671721</v>
      </c>
      <c r="D15" s="16">
        <f>SUM(D16:D18)</f>
        <v>0</v>
      </c>
      <c r="E15" s="17">
        <f t="shared" si="2"/>
        <v>358386158</v>
      </c>
      <c r="F15" s="18">
        <f t="shared" si="2"/>
        <v>358386158</v>
      </c>
      <c r="G15" s="18">
        <f t="shared" si="2"/>
        <v>27256061</v>
      </c>
      <c r="H15" s="18">
        <f t="shared" si="2"/>
        <v>9238719</v>
      </c>
      <c r="I15" s="18">
        <f t="shared" si="2"/>
        <v>18973347</v>
      </c>
      <c r="J15" s="18">
        <f t="shared" si="2"/>
        <v>55468127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55468127</v>
      </c>
      <c r="X15" s="18">
        <f t="shared" si="2"/>
        <v>27079647</v>
      </c>
      <c r="Y15" s="18">
        <f t="shared" si="2"/>
        <v>28388480</v>
      </c>
      <c r="Z15" s="4">
        <f>+IF(X15&lt;&gt;0,+(Y15/X15)*100,0)</f>
        <v>104.8332720142179</v>
      </c>
      <c r="AA15" s="30">
        <f>SUM(AA16:AA18)</f>
        <v>358386158</v>
      </c>
    </row>
    <row r="16" spans="1:27" ht="13.5">
      <c r="A16" s="5" t="s">
        <v>42</v>
      </c>
      <c r="B16" s="3"/>
      <c r="C16" s="19">
        <v>11347073</v>
      </c>
      <c r="D16" s="19"/>
      <c r="E16" s="20">
        <v>72619061</v>
      </c>
      <c r="F16" s="21">
        <v>72619061</v>
      </c>
      <c r="G16" s="21">
        <v>1181370</v>
      </c>
      <c r="H16" s="21">
        <v>2494770</v>
      </c>
      <c r="I16" s="21">
        <v>1637901</v>
      </c>
      <c r="J16" s="21">
        <v>5314041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5314041</v>
      </c>
      <c r="X16" s="21">
        <v>15859647</v>
      </c>
      <c r="Y16" s="21">
        <v>-10545606</v>
      </c>
      <c r="Z16" s="6">
        <v>-66.49</v>
      </c>
      <c r="AA16" s="28">
        <v>72619061</v>
      </c>
    </row>
    <row r="17" spans="1:27" ht="13.5">
      <c r="A17" s="5" t="s">
        <v>43</v>
      </c>
      <c r="B17" s="3"/>
      <c r="C17" s="19">
        <v>608477822</v>
      </c>
      <c r="D17" s="19"/>
      <c r="E17" s="20">
        <v>256187097</v>
      </c>
      <c r="F17" s="21">
        <v>256187097</v>
      </c>
      <c r="G17" s="21">
        <v>25885674</v>
      </c>
      <c r="H17" s="21">
        <v>6044596</v>
      </c>
      <c r="I17" s="21">
        <v>14128572</v>
      </c>
      <c r="J17" s="21">
        <v>46058842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46058842</v>
      </c>
      <c r="X17" s="21">
        <v>10000000</v>
      </c>
      <c r="Y17" s="21">
        <v>36058842</v>
      </c>
      <c r="Z17" s="6">
        <v>360.59</v>
      </c>
      <c r="AA17" s="28">
        <v>256187097</v>
      </c>
    </row>
    <row r="18" spans="1:27" ht="13.5">
      <c r="A18" s="5" t="s">
        <v>44</v>
      </c>
      <c r="B18" s="3"/>
      <c r="C18" s="19">
        <v>31846826</v>
      </c>
      <c r="D18" s="19"/>
      <c r="E18" s="20">
        <v>29580000</v>
      </c>
      <c r="F18" s="21">
        <v>29580000</v>
      </c>
      <c r="G18" s="21">
        <v>189017</v>
      </c>
      <c r="H18" s="21">
        <v>699353</v>
      </c>
      <c r="I18" s="21">
        <v>3206874</v>
      </c>
      <c r="J18" s="21">
        <v>4095244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4095244</v>
      </c>
      <c r="X18" s="21">
        <v>1220000</v>
      </c>
      <c r="Y18" s="21">
        <v>2875244</v>
      </c>
      <c r="Z18" s="6">
        <v>235.68</v>
      </c>
      <c r="AA18" s="28">
        <v>29580000</v>
      </c>
    </row>
    <row r="19" spans="1:27" ht="13.5">
      <c r="A19" s="2" t="s">
        <v>45</v>
      </c>
      <c r="B19" s="8"/>
      <c r="C19" s="16">
        <f aca="true" t="shared" si="3" ref="C19:Y19">SUM(C20:C23)</f>
        <v>626686593</v>
      </c>
      <c r="D19" s="16">
        <f>SUM(D20:D23)</f>
        <v>0</v>
      </c>
      <c r="E19" s="17">
        <f t="shared" si="3"/>
        <v>740733474</v>
      </c>
      <c r="F19" s="18">
        <f t="shared" si="3"/>
        <v>740733474</v>
      </c>
      <c r="G19" s="18">
        <f t="shared" si="3"/>
        <v>6450450</v>
      </c>
      <c r="H19" s="18">
        <f t="shared" si="3"/>
        <v>36439250</v>
      </c>
      <c r="I19" s="18">
        <f t="shared" si="3"/>
        <v>41543355</v>
      </c>
      <c r="J19" s="18">
        <f t="shared" si="3"/>
        <v>84433055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84433055</v>
      </c>
      <c r="X19" s="18">
        <f t="shared" si="3"/>
        <v>100588467</v>
      </c>
      <c r="Y19" s="18">
        <f t="shared" si="3"/>
        <v>-16155412</v>
      </c>
      <c r="Z19" s="4">
        <f>+IF(X19&lt;&gt;0,+(Y19/X19)*100,0)</f>
        <v>-16.060898910011222</v>
      </c>
      <c r="AA19" s="30">
        <f>SUM(AA20:AA23)</f>
        <v>740733474</v>
      </c>
    </row>
    <row r="20" spans="1:27" ht="13.5">
      <c r="A20" s="5" t="s">
        <v>46</v>
      </c>
      <c r="B20" s="3"/>
      <c r="C20" s="19">
        <v>200350151</v>
      </c>
      <c r="D20" s="19"/>
      <c r="E20" s="20">
        <v>207383474</v>
      </c>
      <c r="F20" s="21">
        <v>207383474</v>
      </c>
      <c r="G20" s="21">
        <v>4352643</v>
      </c>
      <c r="H20" s="21">
        <v>18135054</v>
      </c>
      <c r="I20" s="21">
        <v>13652078</v>
      </c>
      <c r="J20" s="21">
        <v>36139775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36139775</v>
      </c>
      <c r="X20" s="21">
        <v>10698467</v>
      </c>
      <c r="Y20" s="21">
        <v>25441308</v>
      </c>
      <c r="Z20" s="6">
        <v>237.8</v>
      </c>
      <c r="AA20" s="28">
        <v>207383474</v>
      </c>
    </row>
    <row r="21" spans="1:27" ht="13.5">
      <c r="A21" s="5" t="s">
        <v>47</v>
      </c>
      <c r="B21" s="3"/>
      <c r="C21" s="19">
        <v>183548518</v>
      </c>
      <c r="D21" s="19"/>
      <c r="E21" s="20">
        <v>201900000</v>
      </c>
      <c r="F21" s="21">
        <v>201900000</v>
      </c>
      <c r="G21" s="21">
        <v>2097807</v>
      </c>
      <c r="H21" s="21">
        <v>3307299</v>
      </c>
      <c r="I21" s="21">
        <v>5814183</v>
      </c>
      <c r="J21" s="21">
        <v>11219289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11219289</v>
      </c>
      <c r="X21" s="21">
        <v>34100000</v>
      </c>
      <c r="Y21" s="21">
        <v>-22880711</v>
      </c>
      <c r="Z21" s="6">
        <v>-67.1</v>
      </c>
      <c r="AA21" s="28">
        <v>201900000</v>
      </c>
    </row>
    <row r="22" spans="1:27" ht="13.5">
      <c r="A22" s="5" t="s">
        <v>48</v>
      </c>
      <c r="B22" s="3"/>
      <c r="C22" s="22">
        <v>227639307</v>
      </c>
      <c r="D22" s="22"/>
      <c r="E22" s="23">
        <v>311750000</v>
      </c>
      <c r="F22" s="24">
        <v>311750000</v>
      </c>
      <c r="G22" s="24"/>
      <c r="H22" s="24">
        <v>14996897</v>
      </c>
      <c r="I22" s="24">
        <v>21516900</v>
      </c>
      <c r="J22" s="24">
        <v>36513797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36513797</v>
      </c>
      <c r="X22" s="24">
        <v>55305000</v>
      </c>
      <c r="Y22" s="24">
        <v>-18791203</v>
      </c>
      <c r="Z22" s="7">
        <v>-33.98</v>
      </c>
      <c r="AA22" s="29">
        <v>311750000</v>
      </c>
    </row>
    <row r="23" spans="1:27" ht="13.5">
      <c r="A23" s="5" t="s">
        <v>49</v>
      </c>
      <c r="B23" s="3"/>
      <c r="C23" s="19">
        <v>15148617</v>
      </c>
      <c r="D23" s="19"/>
      <c r="E23" s="20">
        <v>19700000</v>
      </c>
      <c r="F23" s="21">
        <v>19700000</v>
      </c>
      <c r="G23" s="21"/>
      <c r="H23" s="21"/>
      <c r="I23" s="21">
        <v>560194</v>
      </c>
      <c r="J23" s="21">
        <v>560194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560194</v>
      </c>
      <c r="X23" s="21">
        <v>485000</v>
      </c>
      <c r="Y23" s="21">
        <v>75194</v>
      </c>
      <c r="Z23" s="6">
        <v>15.5</v>
      </c>
      <c r="AA23" s="28">
        <v>19700000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1571112280</v>
      </c>
      <c r="D25" s="50">
        <f>+D5+D9+D15+D19+D24</f>
        <v>0</v>
      </c>
      <c r="E25" s="51">
        <f t="shared" si="4"/>
        <v>1392230439</v>
      </c>
      <c r="F25" s="52">
        <f t="shared" si="4"/>
        <v>1392230439</v>
      </c>
      <c r="G25" s="52">
        <f t="shared" si="4"/>
        <v>33924776</v>
      </c>
      <c r="H25" s="52">
        <f t="shared" si="4"/>
        <v>54524026</v>
      </c>
      <c r="I25" s="52">
        <f t="shared" si="4"/>
        <v>75816933</v>
      </c>
      <c r="J25" s="52">
        <f t="shared" si="4"/>
        <v>164265735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164265735</v>
      </c>
      <c r="X25" s="52">
        <f t="shared" si="4"/>
        <v>163161116</v>
      </c>
      <c r="Y25" s="52">
        <f t="shared" si="4"/>
        <v>1104619</v>
      </c>
      <c r="Z25" s="53">
        <f>+IF(X25&lt;&gt;0,+(Y25/X25)*100,0)</f>
        <v>0.677011182002457</v>
      </c>
      <c r="AA25" s="54">
        <f>+AA5+AA9+AA15+AA19+AA24</f>
        <v>1392230439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1012405161</v>
      </c>
      <c r="D28" s="19"/>
      <c r="E28" s="20">
        <v>846775439</v>
      </c>
      <c r="F28" s="21">
        <v>846775439</v>
      </c>
      <c r="G28" s="21">
        <v>28553960</v>
      </c>
      <c r="H28" s="21">
        <v>33197581</v>
      </c>
      <c r="I28" s="21">
        <v>51193670</v>
      </c>
      <c r="J28" s="21">
        <v>112945211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112945211</v>
      </c>
      <c r="X28" s="21"/>
      <c r="Y28" s="21">
        <v>112945211</v>
      </c>
      <c r="Z28" s="6"/>
      <c r="AA28" s="19">
        <v>846775439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>
        <v>24335224</v>
      </c>
      <c r="D31" s="19"/>
      <c r="E31" s="20">
        <v>5000000</v>
      </c>
      <c r="F31" s="21">
        <v>5000000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5000000</v>
      </c>
    </row>
    <row r="32" spans="1:27" ht="13.5">
      <c r="A32" s="58" t="s">
        <v>58</v>
      </c>
      <c r="B32" s="3"/>
      <c r="C32" s="25">
        <f aca="true" t="shared" si="5" ref="C32:Y32">SUM(C28:C31)</f>
        <v>1036740385</v>
      </c>
      <c r="D32" s="25">
        <f>SUM(D28:D31)</f>
        <v>0</v>
      </c>
      <c r="E32" s="26">
        <f t="shared" si="5"/>
        <v>851775439</v>
      </c>
      <c r="F32" s="27">
        <f t="shared" si="5"/>
        <v>851775439</v>
      </c>
      <c r="G32" s="27">
        <f t="shared" si="5"/>
        <v>28553960</v>
      </c>
      <c r="H32" s="27">
        <f t="shared" si="5"/>
        <v>33197581</v>
      </c>
      <c r="I32" s="27">
        <f t="shared" si="5"/>
        <v>51193670</v>
      </c>
      <c r="J32" s="27">
        <f t="shared" si="5"/>
        <v>112945211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112945211</v>
      </c>
      <c r="X32" s="27">
        <f t="shared" si="5"/>
        <v>0</v>
      </c>
      <c r="Y32" s="27">
        <f t="shared" si="5"/>
        <v>112945211</v>
      </c>
      <c r="Z32" s="13">
        <f>+IF(X32&lt;&gt;0,+(Y32/X32)*100,0)</f>
        <v>0</v>
      </c>
      <c r="AA32" s="31">
        <f>SUM(AA28:AA31)</f>
        <v>851775439</v>
      </c>
    </row>
    <row r="33" spans="1:27" ht="13.5">
      <c r="A33" s="59" t="s">
        <v>59</v>
      </c>
      <c r="B33" s="3" t="s">
        <v>60</v>
      </c>
      <c r="C33" s="19">
        <v>31987300</v>
      </c>
      <c r="D33" s="19"/>
      <c r="E33" s="20">
        <v>53000000</v>
      </c>
      <c r="F33" s="21">
        <v>53000000</v>
      </c>
      <c r="G33" s="21">
        <v>2914787</v>
      </c>
      <c r="H33" s="21">
        <v>2872018</v>
      </c>
      <c r="I33" s="21">
        <v>2271147</v>
      </c>
      <c r="J33" s="21">
        <v>8057952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8057952</v>
      </c>
      <c r="X33" s="21"/>
      <c r="Y33" s="21">
        <v>8057952</v>
      </c>
      <c r="Z33" s="6"/>
      <c r="AA33" s="28">
        <v>53000000</v>
      </c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502384595</v>
      </c>
      <c r="D35" s="19"/>
      <c r="E35" s="20">
        <v>487455000</v>
      </c>
      <c r="F35" s="21">
        <v>487455000</v>
      </c>
      <c r="G35" s="21">
        <v>2456029</v>
      </c>
      <c r="H35" s="21">
        <v>18454427</v>
      </c>
      <c r="I35" s="21">
        <v>22352116</v>
      </c>
      <c r="J35" s="21">
        <v>43262572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43262572</v>
      </c>
      <c r="X35" s="21"/>
      <c r="Y35" s="21">
        <v>43262572</v>
      </c>
      <c r="Z35" s="6"/>
      <c r="AA35" s="28">
        <v>487455000</v>
      </c>
    </row>
    <row r="36" spans="1:27" ht="13.5">
      <c r="A36" s="60" t="s">
        <v>64</v>
      </c>
      <c r="B36" s="10"/>
      <c r="C36" s="61">
        <f aca="true" t="shared" si="6" ref="C36:Y36">SUM(C32:C35)</f>
        <v>1571112280</v>
      </c>
      <c r="D36" s="61">
        <f>SUM(D32:D35)</f>
        <v>0</v>
      </c>
      <c r="E36" s="62">
        <f t="shared" si="6"/>
        <v>1392230439</v>
      </c>
      <c r="F36" s="63">
        <f t="shared" si="6"/>
        <v>1392230439</v>
      </c>
      <c r="G36" s="63">
        <f t="shared" si="6"/>
        <v>33924776</v>
      </c>
      <c r="H36" s="63">
        <f t="shared" si="6"/>
        <v>54524026</v>
      </c>
      <c r="I36" s="63">
        <f t="shared" si="6"/>
        <v>75816933</v>
      </c>
      <c r="J36" s="63">
        <f t="shared" si="6"/>
        <v>164265735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164265735</v>
      </c>
      <c r="X36" s="63">
        <f t="shared" si="6"/>
        <v>0</v>
      </c>
      <c r="Y36" s="63">
        <f t="shared" si="6"/>
        <v>164265735</v>
      </c>
      <c r="Z36" s="64">
        <f>+IF(X36&lt;&gt;0,+(Y36/X36)*100,0)</f>
        <v>0</v>
      </c>
      <c r="AA36" s="65">
        <f>SUM(AA32:AA35)</f>
        <v>1392230439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83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12470965</v>
      </c>
      <c r="D5" s="16">
        <f>SUM(D6:D8)</f>
        <v>0</v>
      </c>
      <c r="E5" s="17">
        <f t="shared" si="0"/>
        <v>488580919</v>
      </c>
      <c r="F5" s="18">
        <f t="shared" si="0"/>
        <v>488580919</v>
      </c>
      <c r="G5" s="18">
        <f t="shared" si="0"/>
        <v>0</v>
      </c>
      <c r="H5" s="18">
        <f t="shared" si="0"/>
        <v>211153</v>
      </c>
      <c r="I5" s="18">
        <f t="shared" si="0"/>
        <v>63553</v>
      </c>
      <c r="J5" s="18">
        <f t="shared" si="0"/>
        <v>274706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274706</v>
      </c>
      <c r="X5" s="18">
        <f t="shared" si="0"/>
        <v>179920507</v>
      </c>
      <c r="Y5" s="18">
        <f t="shared" si="0"/>
        <v>-179645801</v>
      </c>
      <c r="Z5" s="4">
        <f>+IF(X5&lt;&gt;0,+(Y5/X5)*100,0)</f>
        <v>-99.84731812699927</v>
      </c>
      <c r="AA5" s="16">
        <f>SUM(AA6:AA8)</f>
        <v>488580919</v>
      </c>
    </row>
    <row r="6" spans="1:27" ht="13.5">
      <c r="A6" s="5" t="s">
        <v>32</v>
      </c>
      <c r="B6" s="3"/>
      <c r="C6" s="19">
        <v>8087315</v>
      </c>
      <c r="D6" s="19"/>
      <c r="E6" s="20">
        <v>471784267</v>
      </c>
      <c r="F6" s="21">
        <v>471784267</v>
      </c>
      <c r="G6" s="21"/>
      <c r="H6" s="21">
        <v>41888</v>
      </c>
      <c r="I6" s="21">
        <v>12646</v>
      </c>
      <c r="J6" s="21">
        <v>54534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54534</v>
      </c>
      <c r="X6" s="21">
        <v>175137335</v>
      </c>
      <c r="Y6" s="21">
        <v>-175082801</v>
      </c>
      <c r="Z6" s="6">
        <v>-99.97</v>
      </c>
      <c r="AA6" s="28">
        <v>471784267</v>
      </c>
    </row>
    <row r="7" spans="1:27" ht="13.5">
      <c r="A7" s="5" t="s">
        <v>33</v>
      </c>
      <c r="B7" s="3"/>
      <c r="C7" s="22">
        <v>2226894</v>
      </c>
      <c r="D7" s="22"/>
      <c r="E7" s="23">
        <v>1296852</v>
      </c>
      <c r="F7" s="24">
        <v>1296852</v>
      </c>
      <c r="G7" s="24"/>
      <c r="H7" s="24">
        <v>21414</v>
      </c>
      <c r="I7" s="24">
        <v>8647</v>
      </c>
      <c r="J7" s="24">
        <v>30061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30061</v>
      </c>
      <c r="X7" s="24">
        <v>213853</v>
      </c>
      <c r="Y7" s="24">
        <v>-183792</v>
      </c>
      <c r="Z7" s="7">
        <v>-85.94</v>
      </c>
      <c r="AA7" s="29">
        <v>1296852</v>
      </c>
    </row>
    <row r="8" spans="1:27" ht="13.5">
      <c r="A8" s="5" t="s">
        <v>34</v>
      </c>
      <c r="B8" s="3"/>
      <c r="C8" s="19">
        <v>2156756</v>
      </c>
      <c r="D8" s="19"/>
      <c r="E8" s="20">
        <v>15499800</v>
      </c>
      <c r="F8" s="21">
        <v>15499800</v>
      </c>
      <c r="G8" s="21"/>
      <c r="H8" s="21">
        <v>147851</v>
      </c>
      <c r="I8" s="21">
        <v>42260</v>
      </c>
      <c r="J8" s="21">
        <v>190111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190111</v>
      </c>
      <c r="X8" s="21">
        <v>4569319</v>
      </c>
      <c r="Y8" s="21">
        <v>-4379208</v>
      </c>
      <c r="Z8" s="6">
        <v>-95.84</v>
      </c>
      <c r="AA8" s="28">
        <v>15499800</v>
      </c>
    </row>
    <row r="9" spans="1:27" ht="13.5">
      <c r="A9" s="2" t="s">
        <v>35</v>
      </c>
      <c r="B9" s="3"/>
      <c r="C9" s="16">
        <f aca="true" t="shared" si="1" ref="C9:Y9">SUM(C10:C14)</f>
        <v>2614197</v>
      </c>
      <c r="D9" s="16">
        <f>SUM(D10:D14)</f>
        <v>0</v>
      </c>
      <c r="E9" s="17">
        <f t="shared" si="1"/>
        <v>4995774</v>
      </c>
      <c r="F9" s="18">
        <f t="shared" si="1"/>
        <v>4995774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1854549</v>
      </c>
      <c r="Y9" s="18">
        <f t="shared" si="1"/>
        <v>-1854549</v>
      </c>
      <c r="Z9" s="4">
        <f>+IF(X9&lt;&gt;0,+(Y9/X9)*100,0)</f>
        <v>-100</v>
      </c>
      <c r="AA9" s="30">
        <f>SUM(AA10:AA14)</f>
        <v>4995774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2448102</v>
      </c>
      <c r="D12" s="19"/>
      <c r="E12" s="20">
        <v>4621100</v>
      </c>
      <c r="F12" s="21">
        <v>4621100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1715461</v>
      </c>
      <c r="Y12" s="21">
        <v>-1715461</v>
      </c>
      <c r="Z12" s="6">
        <v>-100</v>
      </c>
      <c r="AA12" s="28">
        <v>4621100</v>
      </c>
    </row>
    <row r="13" spans="1:27" ht="13.5">
      <c r="A13" s="5" t="s">
        <v>39</v>
      </c>
      <c r="B13" s="3"/>
      <c r="C13" s="19">
        <v>26500</v>
      </c>
      <c r="D13" s="19"/>
      <c r="E13" s="20">
        <v>159340</v>
      </c>
      <c r="F13" s="21">
        <v>159340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59151</v>
      </c>
      <c r="Y13" s="21">
        <v>-59151</v>
      </c>
      <c r="Z13" s="6">
        <v>-100</v>
      </c>
      <c r="AA13" s="28">
        <v>159340</v>
      </c>
    </row>
    <row r="14" spans="1:27" ht="13.5">
      <c r="A14" s="5" t="s">
        <v>40</v>
      </c>
      <c r="B14" s="3"/>
      <c r="C14" s="22">
        <v>139595</v>
      </c>
      <c r="D14" s="22"/>
      <c r="E14" s="23">
        <v>215334</v>
      </c>
      <c r="F14" s="24">
        <v>215334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79937</v>
      </c>
      <c r="Y14" s="24">
        <v>-79937</v>
      </c>
      <c r="Z14" s="7">
        <v>-100</v>
      </c>
      <c r="AA14" s="29">
        <v>215334</v>
      </c>
    </row>
    <row r="15" spans="1:27" ht="13.5">
      <c r="A15" s="2" t="s">
        <v>41</v>
      </c>
      <c r="B15" s="8"/>
      <c r="C15" s="16">
        <f aca="true" t="shared" si="2" ref="C15:Y15">SUM(C16:C18)</f>
        <v>528835</v>
      </c>
      <c r="D15" s="16">
        <f>SUM(D16:D18)</f>
        <v>0</v>
      </c>
      <c r="E15" s="17">
        <f t="shared" si="2"/>
        <v>259160</v>
      </c>
      <c r="F15" s="18">
        <f t="shared" si="2"/>
        <v>259160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96207</v>
      </c>
      <c r="Y15" s="18">
        <f t="shared" si="2"/>
        <v>-96207</v>
      </c>
      <c r="Z15" s="4">
        <f>+IF(X15&lt;&gt;0,+(Y15/X15)*100,0)</f>
        <v>-100</v>
      </c>
      <c r="AA15" s="30">
        <f>SUM(AA16:AA18)</f>
        <v>259160</v>
      </c>
    </row>
    <row r="16" spans="1:27" ht="13.5">
      <c r="A16" s="5" t="s">
        <v>42</v>
      </c>
      <c r="B16" s="3"/>
      <c r="C16" s="19">
        <v>528835</v>
      </c>
      <c r="D16" s="19"/>
      <c r="E16" s="20">
        <v>259160</v>
      </c>
      <c r="F16" s="21">
        <v>259160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96207</v>
      </c>
      <c r="Y16" s="21">
        <v>-96207</v>
      </c>
      <c r="Z16" s="6">
        <v>-100</v>
      </c>
      <c r="AA16" s="28">
        <v>259160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461656440</v>
      </c>
      <c r="D19" s="16">
        <f>SUM(D20:D23)</f>
        <v>0</v>
      </c>
      <c r="E19" s="17">
        <f t="shared" si="3"/>
        <v>19203960</v>
      </c>
      <c r="F19" s="18">
        <f t="shared" si="3"/>
        <v>19203960</v>
      </c>
      <c r="G19" s="18">
        <f t="shared" si="3"/>
        <v>60786764</v>
      </c>
      <c r="H19" s="18">
        <f t="shared" si="3"/>
        <v>28114056</v>
      </c>
      <c r="I19" s="18">
        <f t="shared" si="3"/>
        <v>32793483</v>
      </c>
      <c r="J19" s="18">
        <f t="shared" si="3"/>
        <v>121694303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121694303</v>
      </c>
      <c r="X19" s="18">
        <f t="shared" si="3"/>
        <v>3166761</v>
      </c>
      <c r="Y19" s="18">
        <f t="shared" si="3"/>
        <v>118527542</v>
      </c>
      <c r="Z19" s="4">
        <f>+IF(X19&lt;&gt;0,+(Y19/X19)*100,0)</f>
        <v>3742.8635125922037</v>
      </c>
      <c r="AA19" s="30">
        <f>SUM(AA20:AA23)</f>
        <v>19203960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461124131</v>
      </c>
      <c r="D21" s="19"/>
      <c r="E21" s="20">
        <v>14838200</v>
      </c>
      <c r="F21" s="21">
        <v>14838200</v>
      </c>
      <c r="G21" s="21">
        <v>60786764</v>
      </c>
      <c r="H21" s="21">
        <v>14302192</v>
      </c>
      <c r="I21" s="21">
        <v>31126269</v>
      </c>
      <c r="J21" s="21">
        <v>106215225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106215225</v>
      </c>
      <c r="X21" s="21">
        <v>2446841</v>
      </c>
      <c r="Y21" s="21">
        <v>103768384</v>
      </c>
      <c r="Z21" s="6">
        <v>4240.91</v>
      </c>
      <c r="AA21" s="28">
        <v>14838200</v>
      </c>
    </row>
    <row r="22" spans="1:27" ht="13.5">
      <c r="A22" s="5" t="s">
        <v>48</v>
      </c>
      <c r="B22" s="3"/>
      <c r="C22" s="22">
        <v>532309</v>
      </c>
      <c r="D22" s="22"/>
      <c r="E22" s="23">
        <v>4365760</v>
      </c>
      <c r="F22" s="24">
        <v>4365760</v>
      </c>
      <c r="G22" s="24"/>
      <c r="H22" s="24">
        <v>13811864</v>
      </c>
      <c r="I22" s="24">
        <v>1667214</v>
      </c>
      <c r="J22" s="24">
        <v>15479078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15479078</v>
      </c>
      <c r="X22" s="24">
        <v>719920</v>
      </c>
      <c r="Y22" s="24">
        <v>14759158</v>
      </c>
      <c r="Z22" s="7">
        <v>2050.11</v>
      </c>
      <c r="AA22" s="29">
        <v>4365760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477270437</v>
      </c>
      <c r="D25" s="50">
        <f>+D5+D9+D15+D19+D24</f>
        <v>0</v>
      </c>
      <c r="E25" s="51">
        <f t="shared" si="4"/>
        <v>513039813</v>
      </c>
      <c r="F25" s="52">
        <f t="shared" si="4"/>
        <v>513039813</v>
      </c>
      <c r="G25" s="52">
        <f t="shared" si="4"/>
        <v>60786764</v>
      </c>
      <c r="H25" s="52">
        <f t="shared" si="4"/>
        <v>28325209</v>
      </c>
      <c r="I25" s="52">
        <f t="shared" si="4"/>
        <v>32857036</v>
      </c>
      <c r="J25" s="52">
        <f t="shared" si="4"/>
        <v>121969009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121969009</v>
      </c>
      <c r="X25" s="52">
        <f t="shared" si="4"/>
        <v>185038024</v>
      </c>
      <c r="Y25" s="52">
        <f t="shared" si="4"/>
        <v>-63069015</v>
      </c>
      <c r="Z25" s="53">
        <f>+IF(X25&lt;&gt;0,+(Y25/X25)*100,0)</f>
        <v>-34.08435392716905</v>
      </c>
      <c r="AA25" s="54">
        <f>+AA5+AA9+AA15+AA19+AA24</f>
        <v>513039813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458100680</v>
      </c>
      <c r="D28" s="19"/>
      <c r="E28" s="20">
        <v>470727193</v>
      </c>
      <c r="F28" s="21">
        <v>470727193</v>
      </c>
      <c r="G28" s="21">
        <v>60786764</v>
      </c>
      <c r="H28" s="21">
        <v>27433861</v>
      </c>
      <c r="I28" s="21">
        <v>30124440</v>
      </c>
      <c r="J28" s="21">
        <v>118345065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118345065</v>
      </c>
      <c r="X28" s="21"/>
      <c r="Y28" s="21">
        <v>118345065</v>
      </c>
      <c r="Z28" s="6"/>
      <c r="AA28" s="19">
        <v>470727193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458100680</v>
      </c>
      <c r="D32" s="25">
        <f>SUM(D28:D31)</f>
        <v>0</v>
      </c>
      <c r="E32" s="26">
        <f t="shared" si="5"/>
        <v>470727193</v>
      </c>
      <c r="F32" s="27">
        <f t="shared" si="5"/>
        <v>470727193</v>
      </c>
      <c r="G32" s="27">
        <f t="shared" si="5"/>
        <v>60786764</v>
      </c>
      <c r="H32" s="27">
        <f t="shared" si="5"/>
        <v>27433861</v>
      </c>
      <c r="I32" s="27">
        <f t="shared" si="5"/>
        <v>30124440</v>
      </c>
      <c r="J32" s="27">
        <f t="shared" si="5"/>
        <v>118345065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118345065</v>
      </c>
      <c r="X32" s="27">
        <f t="shared" si="5"/>
        <v>0</v>
      </c>
      <c r="Y32" s="27">
        <f t="shared" si="5"/>
        <v>118345065</v>
      </c>
      <c r="Z32" s="13">
        <f>+IF(X32&lt;&gt;0,+(Y32/X32)*100,0)</f>
        <v>0</v>
      </c>
      <c r="AA32" s="31">
        <f>SUM(AA28:AA31)</f>
        <v>470727193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>
        <v>471627</v>
      </c>
      <c r="I33" s="21"/>
      <c r="J33" s="21">
        <v>471627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471627</v>
      </c>
      <c r="X33" s="21"/>
      <c r="Y33" s="21">
        <v>471627</v>
      </c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19169757</v>
      </c>
      <c r="D35" s="19"/>
      <c r="E35" s="20">
        <v>42312620</v>
      </c>
      <c r="F35" s="21">
        <v>42312620</v>
      </c>
      <c r="G35" s="21"/>
      <c r="H35" s="21">
        <v>419721</v>
      </c>
      <c r="I35" s="21">
        <v>2732597</v>
      </c>
      <c r="J35" s="21">
        <v>3152318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3152318</v>
      </c>
      <c r="X35" s="21"/>
      <c r="Y35" s="21">
        <v>3152318</v>
      </c>
      <c r="Z35" s="6"/>
      <c r="AA35" s="28">
        <v>42312620</v>
      </c>
    </row>
    <row r="36" spans="1:27" ht="13.5">
      <c r="A36" s="60" t="s">
        <v>64</v>
      </c>
      <c r="B36" s="10"/>
      <c r="C36" s="61">
        <f aca="true" t="shared" si="6" ref="C36:Y36">SUM(C32:C35)</f>
        <v>477270437</v>
      </c>
      <c r="D36" s="61">
        <f>SUM(D32:D35)</f>
        <v>0</v>
      </c>
      <c r="E36" s="62">
        <f t="shared" si="6"/>
        <v>513039813</v>
      </c>
      <c r="F36" s="63">
        <f t="shared" si="6"/>
        <v>513039813</v>
      </c>
      <c r="G36" s="63">
        <f t="shared" si="6"/>
        <v>60786764</v>
      </c>
      <c r="H36" s="63">
        <f t="shared" si="6"/>
        <v>28325209</v>
      </c>
      <c r="I36" s="63">
        <f t="shared" si="6"/>
        <v>32857037</v>
      </c>
      <c r="J36" s="63">
        <f t="shared" si="6"/>
        <v>121969010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121969010</v>
      </c>
      <c r="X36" s="63">
        <f t="shared" si="6"/>
        <v>0</v>
      </c>
      <c r="Y36" s="63">
        <f t="shared" si="6"/>
        <v>121969010</v>
      </c>
      <c r="Z36" s="64">
        <f>+IF(X36&lt;&gt;0,+(Y36/X36)*100,0)</f>
        <v>0</v>
      </c>
      <c r="AA36" s="65">
        <f>SUM(AA32:AA35)</f>
        <v>513039813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84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16863700</v>
      </c>
      <c r="D5" s="16">
        <f>SUM(D6:D8)</f>
        <v>0</v>
      </c>
      <c r="E5" s="17">
        <f t="shared" si="0"/>
        <v>550000</v>
      </c>
      <c r="F5" s="18">
        <f t="shared" si="0"/>
        <v>550000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550000</v>
      </c>
    </row>
    <row r="6" spans="1:27" ht="13.5">
      <c r="A6" s="5" t="s">
        <v>32</v>
      </c>
      <c r="B6" s="3"/>
      <c r="C6" s="19"/>
      <c r="D6" s="19"/>
      <c r="E6" s="20">
        <v>450000</v>
      </c>
      <c r="F6" s="21">
        <v>450000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450000</v>
      </c>
    </row>
    <row r="7" spans="1:27" ht="13.5">
      <c r="A7" s="5" t="s">
        <v>33</v>
      </c>
      <c r="B7" s="3"/>
      <c r="C7" s="22"/>
      <c r="D7" s="22"/>
      <c r="E7" s="23">
        <v>100000</v>
      </c>
      <c r="F7" s="24">
        <v>100000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>
        <v>100000</v>
      </c>
    </row>
    <row r="8" spans="1:27" ht="13.5">
      <c r="A8" s="5" t="s">
        <v>34</v>
      </c>
      <c r="B8" s="3"/>
      <c r="C8" s="19">
        <v>16863700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10050000</v>
      </c>
      <c r="F9" s="18">
        <f t="shared" si="1"/>
        <v>10050000</v>
      </c>
      <c r="G9" s="18">
        <f t="shared" si="1"/>
        <v>0</v>
      </c>
      <c r="H9" s="18">
        <f t="shared" si="1"/>
        <v>0</v>
      </c>
      <c r="I9" s="18">
        <f t="shared" si="1"/>
        <v>939419</v>
      </c>
      <c r="J9" s="18">
        <f t="shared" si="1"/>
        <v>939419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939419</v>
      </c>
      <c r="X9" s="18">
        <f t="shared" si="1"/>
        <v>0</v>
      </c>
      <c r="Y9" s="18">
        <f t="shared" si="1"/>
        <v>939419</v>
      </c>
      <c r="Z9" s="4">
        <f>+IF(X9&lt;&gt;0,+(Y9/X9)*100,0)</f>
        <v>0</v>
      </c>
      <c r="AA9" s="30">
        <f>SUM(AA10:AA14)</f>
        <v>10050000</v>
      </c>
    </row>
    <row r="10" spans="1:27" ht="13.5">
      <c r="A10" s="5" t="s">
        <v>36</v>
      </c>
      <c r="B10" s="3"/>
      <c r="C10" s="19"/>
      <c r="D10" s="19"/>
      <c r="E10" s="20">
        <v>6550000</v>
      </c>
      <c r="F10" s="21">
        <v>6550000</v>
      </c>
      <c r="G10" s="21"/>
      <c r="H10" s="21"/>
      <c r="I10" s="21">
        <v>939419</v>
      </c>
      <c r="J10" s="21">
        <v>939419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939419</v>
      </c>
      <c r="X10" s="21"/>
      <c r="Y10" s="21">
        <v>939419</v>
      </c>
      <c r="Z10" s="6"/>
      <c r="AA10" s="28">
        <v>6550000</v>
      </c>
    </row>
    <row r="11" spans="1:27" ht="13.5">
      <c r="A11" s="5" t="s">
        <v>37</v>
      </c>
      <c r="B11" s="3"/>
      <c r="C11" s="19"/>
      <c r="D11" s="19"/>
      <c r="E11" s="20">
        <v>3500000</v>
      </c>
      <c r="F11" s="21">
        <v>3500000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>
        <v>3500000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120051995</v>
      </c>
      <c r="D15" s="16">
        <f>SUM(D16:D18)</f>
        <v>0</v>
      </c>
      <c r="E15" s="17">
        <f t="shared" si="2"/>
        <v>5350000</v>
      </c>
      <c r="F15" s="18">
        <f t="shared" si="2"/>
        <v>5350000</v>
      </c>
      <c r="G15" s="18">
        <f t="shared" si="2"/>
        <v>611053</v>
      </c>
      <c r="H15" s="18">
        <f t="shared" si="2"/>
        <v>350136</v>
      </c>
      <c r="I15" s="18">
        <f t="shared" si="2"/>
        <v>1253261</v>
      </c>
      <c r="J15" s="18">
        <f t="shared" si="2"/>
        <v>2214450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2214450</v>
      </c>
      <c r="X15" s="18">
        <f t="shared" si="2"/>
        <v>0</v>
      </c>
      <c r="Y15" s="18">
        <f t="shared" si="2"/>
        <v>2214450</v>
      </c>
      <c r="Z15" s="4">
        <f>+IF(X15&lt;&gt;0,+(Y15/X15)*100,0)</f>
        <v>0</v>
      </c>
      <c r="AA15" s="30">
        <f>SUM(AA16:AA18)</f>
        <v>5350000</v>
      </c>
    </row>
    <row r="16" spans="1:27" ht="13.5">
      <c r="A16" s="5" t="s">
        <v>42</v>
      </c>
      <c r="B16" s="3"/>
      <c r="C16" s="19"/>
      <c r="D16" s="19"/>
      <c r="E16" s="20">
        <v>600000</v>
      </c>
      <c r="F16" s="21">
        <v>600000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>
        <v>600000</v>
      </c>
    </row>
    <row r="17" spans="1:27" ht="13.5">
      <c r="A17" s="5" t="s">
        <v>43</v>
      </c>
      <c r="B17" s="3"/>
      <c r="C17" s="19">
        <v>120051995</v>
      </c>
      <c r="D17" s="19"/>
      <c r="E17" s="20">
        <v>4750000</v>
      </c>
      <c r="F17" s="21">
        <v>4750000</v>
      </c>
      <c r="G17" s="21">
        <v>611053</v>
      </c>
      <c r="H17" s="21">
        <v>350136</v>
      </c>
      <c r="I17" s="21">
        <v>1253261</v>
      </c>
      <c r="J17" s="21">
        <v>2214450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2214450</v>
      </c>
      <c r="X17" s="21"/>
      <c r="Y17" s="21">
        <v>2214450</v>
      </c>
      <c r="Z17" s="6"/>
      <c r="AA17" s="28">
        <v>4750000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136915695</v>
      </c>
      <c r="D25" s="50">
        <f>+D5+D9+D15+D19+D24</f>
        <v>0</v>
      </c>
      <c r="E25" s="51">
        <f t="shared" si="4"/>
        <v>15950000</v>
      </c>
      <c r="F25" s="52">
        <f t="shared" si="4"/>
        <v>15950000</v>
      </c>
      <c r="G25" s="52">
        <f t="shared" si="4"/>
        <v>611053</v>
      </c>
      <c r="H25" s="52">
        <f t="shared" si="4"/>
        <v>350136</v>
      </c>
      <c r="I25" s="52">
        <f t="shared" si="4"/>
        <v>2192680</v>
      </c>
      <c r="J25" s="52">
        <f t="shared" si="4"/>
        <v>3153869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3153869</v>
      </c>
      <c r="X25" s="52">
        <f t="shared" si="4"/>
        <v>0</v>
      </c>
      <c r="Y25" s="52">
        <f t="shared" si="4"/>
        <v>3153869</v>
      </c>
      <c r="Z25" s="53">
        <f>+IF(X25&lt;&gt;0,+(Y25/X25)*100,0)</f>
        <v>0</v>
      </c>
      <c r="AA25" s="54">
        <f>+AA5+AA9+AA15+AA19+AA24</f>
        <v>15950000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120051995</v>
      </c>
      <c r="D28" s="19"/>
      <c r="E28" s="20">
        <v>14550000</v>
      </c>
      <c r="F28" s="21">
        <v>14550000</v>
      </c>
      <c r="G28" s="21">
        <v>611053</v>
      </c>
      <c r="H28" s="21">
        <v>350136</v>
      </c>
      <c r="I28" s="21">
        <v>2192680</v>
      </c>
      <c r="J28" s="21">
        <v>3153869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3153869</v>
      </c>
      <c r="X28" s="21"/>
      <c r="Y28" s="21">
        <v>3153869</v>
      </c>
      <c r="Z28" s="6"/>
      <c r="AA28" s="19">
        <v>14550000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120051995</v>
      </c>
      <c r="D32" s="25">
        <f>SUM(D28:D31)</f>
        <v>0</v>
      </c>
      <c r="E32" s="26">
        <f t="shared" si="5"/>
        <v>14550000</v>
      </c>
      <c r="F32" s="27">
        <f t="shared" si="5"/>
        <v>14550000</v>
      </c>
      <c r="G32" s="27">
        <f t="shared" si="5"/>
        <v>611053</v>
      </c>
      <c r="H32" s="27">
        <f t="shared" si="5"/>
        <v>350136</v>
      </c>
      <c r="I32" s="27">
        <f t="shared" si="5"/>
        <v>2192680</v>
      </c>
      <c r="J32" s="27">
        <f t="shared" si="5"/>
        <v>3153869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3153869</v>
      </c>
      <c r="X32" s="27">
        <f t="shared" si="5"/>
        <v>0</v>
      </c>
      <c r="Y32" s="27">
        <f t="shared" si="5"/>
        <v>3153869</v>
      </c>
      <c r="Z32" s="13">
        <f>+IF(X32&lt;&gt;0,+(Y32/X32)*100,0)</f>
        <v>0</v>
      </c>
      <c r="AA32" s="31">
        <f>SUM(AA28:AA31)</f>
        <v>14550000</v>
      </c>
    </row>
    <row r="33" spans="1:27" ht="13.5">
      <c r="A33" s="59" t="s">
        <v>59</v>
      </c>
      <c r="B33" s="3" t="s">
        <v>60</v>
      </c>
      <c r="C33" s="19">
        <v>15963663</v>
      </c>
      <c r="D33" s="19"/>
      <c r="E33" s="20">
        <v>1400000</v>
      </c>
      <c r="F33" s="21">
        <v>1400000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>
        <v>1400000</v>
      </c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900037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136915695</v>
      </c>
      <c r="D36" s="61">
        <f>SUM(D32:D35)</f>
        <v>0</v>
      </c>
      <c r="E36" s="62">
        <f t="shared" si="6"/>
        <v>15950000</v>
      </c>
      <c r="F36" s="63">
        <f t="shared" si="6"/>
        <v>15950000</v>
      </c>
      <c r="G36" s="63">
        <f t="shared" si="6"/>
        <v>611053</v>
      </c>
      <c r="H36" s="63">
        <f t="shared" si="6"/>
        <v>350136</v>
      </c>
      <c r="I36" s="63">
        <f t="shared" si="6"/>
        <v>2192680</v>
      </c>
      <c r="J36" s="63">
        <f t="shared" si="6"/>
        <v>3153869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3153869</v>
      </c>
      <c r="X36" s="63">
        <f t="shared" si="6"/>
        <v>0</v>
      </c>
      <c r="Y36" s="63">
        <f t="shared" si="6"/>
        <v>3153869</v>
      </c>
      <c r="Z36" s="64">
        <f>+IF(X36&lt;&gt;0,+(Y36/X36)*100,0)</f>
        <v>0</v>
      </c>
      <c r="AA36" s="65">
        <f>SUM(AA32:AA35)</f>
        <v>15950000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85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6880641</v>
      </c>
      <c r="D5" s="16">
        <f>SUM(D6:D8)</f>
        <v>0</v>
      </c>
      <c r="E5" s="17">
        <f t="shared" si="0"/>
        <v>5312000</v>
      </c>
      <c r="F5" s="18">
        <f t="shared" si="0"/>
        <v>5312000</v>
      </c>
      <c r="G5" s="18">
        <f t="shared" si="0"/>
        <v>1515</v>
      </c>
      <c r="H5" s="18">
        <f t="shared" si="0"/>
        <v>962717</v>
      </c>
      <c r="I5" s="18">
        <f t="shared" si="0"/>
        <v>823385</v>
      </c>
      <c r="J5" s="18">
        <f t="shared" si="0"/>
        <v>1787617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1787617</v>
      </c>
      <c r="X5" s="18">
        <f t="shared" si="0"/>
        <v>1409760</v>
      </c>
      <c r="Y5" s="18">
        <f t="shared" si="0"/>
        <v>377857</v>
      </c>
      <c r="Z5" s="4">
        <f>+IF(X5&lt;&gt;0,+(Y5/X5)*100,0)</f>
        <v>26.802930995346724</v>
      </c>
      <c r="AA5" s="16">
        <f>SUM(AA6:AA8)</f>
        <v>5312000</v>
      </c>
    </row>
    <row r="6" spans="1:27" ht="13.5">
      <c r="A6" s="5" t="s">
        <v>32</v>
      </c>
      <c r="B6" s="3"/>
      <c r="C6" s="19">
        <v>6855677</v>
      </c>
      <c r="D6" s="19"/>
      <c r="E6" s="20">
        <v>4168500</v>
      </c>
      <c r="F6" s="21">
        <v>4168500</v>
      </c>
      <c r="G6" s="21"/>
      <c r="H6" s="21">
        <v>962597</v>
      </c>
      <c r="I6" s="21">
        <v>339225</v>
      </c>
      <c r="J6" s="21">
        <v>1301822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1301822</v>
      </c>
      <c r="X6" s="21">
        <v>1362405</v>
      </c>
      <c r="Y6" s="21">
        <v>-60583</v>
      </c>
      <c r="Z6" s="6">
        <v>-4.45</v>
      </c>
      <c r="AA6" s="28">
        <v>4168500</v>
      </c>
    </row>
    <row r="7" spans="1:27" ht="13.5">
      <c r="A7" s="5" t="s">
        <v>33</v>
      </c>
      <c r="B7" s="3"/>
      <c r="C7" s="22">
        <v>20002</v>
      </c>
      <c r="D7" s="22"/>
      <c r="E7" s="23">
        <v>1000000</v>
      </c>
      <c r="F7" s="24">
        <v>1000000</v>
      </c>
      <c r="G7" s="24">
        <v>1515</v>
      </c>
      <c r="H7" s="24"/>
      <c r="I7" s="24">
        <v>479561</v>
      </c>
      <c r="J7" s="24">
        <v>481076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481076</v>
      </c>
      <c r="X7" s="24"/>
      <c r="Y7" s="24">
        <v>481076</v>
      </c>
      <c r="Z7" s="7"/>
      <c r="AA7" s="29">
        <v>1000000</v>
      </c>
    </row>
    <row r="8" spans="1:27" ht="13.5">
      <c r="A8" s="5" t="s">
        <v>34</v>
      </c>
      <c r="B8" s="3"/>
      <c r="C8" s="19">
        <v>4962</v>
      </c>
      <c r="D8" s="19"/>
      <c r="E8" s="20">
        <v>143500</v>
      </c>
      <c r="F8" s="21">
        <v>143500</v>
      </c>
      <c r="G8" s="21"/>
      <c r="H8" s="21">
        <v>120</v>
      </c>
      <c r="I8" s="21">
        <v>4599</v>
      </c>
      <c r="J8" s="21">
        <v>4719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4719</v>
      </c>
      <c r="X8" s="21">
        <v>47355</v>
      </c>
      <c r="Y8" s="21">
        <v>-42636</v>
      </c>
      <c r="Z8" s="6">
        <v>-90.03</v>
      </c>
      <c r="AA8" s="28">
        <v>143500</v>
      </c>
    </row>
    <row r="9" spans="1:27" ht="13.5">
      <c r="A9" s="2" t="s">
        <v>35</v>
      </c>
      <c r="B9" s="3"/>
      <c r="C9" s="16">
        <f aca="true" t="shared" si="1" ref="C9:Y9">SUM(C10:C14)</f>
        <v>750854</v>
      </c>
      <c r="D9" s="16">
        <f>SUM(D10:D14)</f>
        <v>0</v>
      </c>
      <c r="E9" s="17">
        <f t="shared" si="1"/>
        <v>265000</v>
      </c>
      <c r="F9" s="18">
        <f t="shared" si="1"/>
        <v>265000</v>
      </c>
      <c r="G9" s="18">
        <f t="shared" si="1"/>
        <v>0</v>
      </c>
      <c r="H9" s="18">
        <f t="shared" si="1"/>
        <v>0</v>
      </c>
      <c r="I9" s="18">
        <f t="shared" si="1"/>
        <v>308531</v>
      </c>
      <c r="J9" s="18">
        <f t="shared" si="1"/>
        <v>308531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308531</v>
      </c>
      <c r="X9" s="18">
        <f t="shared" si="1"/>
        <v>87450</v>
      </c>
      <c r="Y9" s="18">
        <f t="shared" si="1"/>
        <v>221081</v>
      </c>
      <c r="Z9" s="4">
        <f>+IF(X9&lt;&gt;0,+(Y9/X9)*100,0)</f>
        <v>252.8084619782733</v>
      </c>
      <c r="AA9" s="30">
        <f>SUM(AA10:AA14)</f>
        <v>265000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>
        <v>681641</v>
      </c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69213</v>
      </c>
      <c r="D12" s="19"/>
      <c r="E12" s="20">
        <v>265000</v>
      </c>
      <c r="F12" s="21">
        <v>265000</v>
      </c>
      <c r="G12" s="21"/>
      <c r="H12" s="21"/>
      <c r="I12" s="21">
        <v>308531</v>
      </c>
      <c r="J12" s="21">
        <v>308531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308531</v>
      </c>
      <c r="X12" s="21">
        <v>87450</v>
      </c>
      <c r="Y12" s="21">
        <v>221081</v>
      </c>
      <c r="Z12" s="6">
        <v>252.81</v>
      </c>
      <c r="AA12" s="28">
        <v>265000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6184853</v>
      </c>
      <c r="D15" s="16">
        <f>SUM(D16:D18)</f>
        <v>0</v>
      </c>
      <c r="E15" s="17">
        <f t="shared" si="2"/>
        <v>7897550</v>
      </c>
      <c r="F15" s="18">
        <f t="shared" si="2"/>
        <v>7897550</v>
      </c>
      <c r="G15" s="18">
        <f t="shared" si="2"/>
        <v>49725</v>
      </c>
      <c r="H15" s="18">
        <f t="shared" si="2"/>
        <v>97046</v>
      </c>
      <c r="I15" s="18">
        <f t="shared" si="2"/>
        <v>128681</v>
      </c>
      <c r="J15" s="18">
        <f t="shared" si="2"/>
        <v>275452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275452</v>
      </c>
      <c r="X15" s="18">
        <f t="shared" si="2"/>
        <v>2644142</v>
      </c>
      <c r="Y15" s="18">
        <f t="shared" si="2"/>
        <v>-2368690</v>
      </c>
      <c r="Z15" s="4">
        <f>+IF(X15&lt;&gt;0,+(Y15/X15)*100,0)</f>
        <v>-89.58255645876811</v>
      </c>
      <c r="AA15" s="30">
        <f>SUM(AA16:AA18)</f>
        <v>7897550</v>
      </c>
    </row>
    <row r="16" spans="1:27" ht="13.5">
      <c r="A16" s="5" t="s">
        <v>42</v>
      </c>
      <c r="B16" s="3"/>
      <c r="C16" s="19">
        <v>150912</v>
      </c>
      <c r="D16" s="19"/>
      <c r="E16" s="20">
        <v>35000</v>
      </c>
      <c r="F16" s="21">
        <v>35000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49500</v>
      </c>
      <c r="Y16" s="21">
        <v>-49500</v>
      </c>
      <c r="Z16" s="6">
        <v>-100</v>
      </c>
      <c r="AA16" s="28">
        <v>35000</v>
      </c>
    </row>
    <row r="17" spans="1:27" ht="13.5">
      <c r="A17" s="5" t="s">
        <v>43</v>
      </c>
      <c r="B17" s="3"/>
      <c r="C17" s="19">
        <v>6033941</v>
      </c>
      <c r="D17" s="19"/>
      <c r="E17" s="20">
        <v>7862550</v>
      </c>
      <c r="F17" s="21">
        <v>7862550</v>
      </c>
      <c r="G17" s="21">
        <v>49725</v>
      </c>
      <c r="H17" s="21">
        <v>97046</v>
      </c>
      <c r="I17" s="21">
        <v>128681</v>
      </c>
      <c r="J17" s="21">
        <v>275452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275452</v>
      </c>
      <c r="X17" s="21">
        <v>2594642</v>
      </c>
      <c r="Y17" s="21">
        <v>-2319190</v>
      </c>
      <c r="Z17" s="6">
        <v>-89.38</v>
      </c>
      <c r="AA17" s="28">
        <v>7862550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552910</v>
      </c>
      <c r="D19" s="16">
        <f>SUM(D20:D23)</f>
        <v>0</v>
      </c>
      <c r="E19" s="17">
        <f t="shared" si="3"/>
        <v>475000</v>
      </c>
      <c r="F19" s="18">
        <f t="shared" si="3"/>
        <v>475000</v>
      </c>
      <c r="G19" s="18">
        <f t="shared" si="3"/>
        <v>0</v>
      </c>
      <c r="H19" s="18">
        <f t="shared" si="3"/>
        <v>0</v>
      </c>
      <c r="I19" s="18">
        <f t="shared" si="3"/>
        <v>239127</v>
      </c>
      <c r="J19" s="18">
        <f t="shared" si="3"/>
        <v>239127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239127</v>
      </c>
      <c r="X19" s="18">
        <f t="shared" si="3"/>
        <v>156750</v>
      </c>
      <c r="Y19" s="18">
        <f t="shared" si="3"/>
        <v>82377</v>
      </c>
      <c r="Z19" s="4">
        <f>+IF(X19&lt;&gt;0,+(Y19/X19)*100,0)</f>
        <v>52.553110047846886</v>
      </c>
      <c r="AA19" s="30">
        <f>SUM(AA20:AA23)</f>
        <v>475000</v>
      </c>
    </row>
    <row r="20" spans="1:27" ht="13.5">
      <c r="A20" s="5" t="s">
        <v>46</v>
      </c>
      <c r="B20" s="3"/>
      <c r="C20" s="19">
        <v>552910</v>
      </c>
      <c r="D20" s="19"/>
      <c r="E20" s="20">
        <v>175000</v>
      </c>
      <c r="F20" s="21">
        <v>175000</v>
      </c>
      <c r="G20" s="21"/>
      <c r="H20" s="21"/>
      <c r="I20" s="21">
        <v>239127</v>
      </c>
      <c r="J20" s="21">
        <v>239127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239127</v>
      </c>
      <c r="X20" s="21">
        <v>57750</v>
      </c>
      <c r="Y20" s="21">
        <v>181377</v>
      </c>
      <c r="Z20" s="6">
        <v>314.07</v>
      </c>
      <c r="AA20" s="28">
        <v>175000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>
        <v>300000</v>
      </c>
      <c r="F23" s="21">
        <v>300000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99000</v>
      </c>
      <c r="Y23" s="21">
        <v>-99000</v>
      </c>
      <c r="Z23" s="6">
        <v>-100</v>
      </c>
      <c r="AA23" s="28">
        <v>300000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14369258</v>
      </c>
      <c r="D25" s="50">
        <f>+D5+D9+D15+D19+D24</f>
        <v>0</v>
      </c>
      <c r="E25" s="51">
        <f t="shared" si="4"/>
        <v>13949550</v>
      </c>
      <c r="F25" s="52">
        <f t="shared" si="4"/>
        <v>13949550</v>
      </c>
      <c r="G25" s="52">
        <f t="shared" si="4"/>
        <v>51240</v>
      </c>
      <c r="H25" s="52">
        <f t="shared" si="4"/>
        <v>1059763</v>
      </c>
      <c r="I25" s="52">
        <f t="shared" si="4"/>
        <v>1499724</v>
      </c>
      <c r="J25" s="52">
        <f t="shared" si="4"/>
        <v>2610727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2610727</v>
      </c>
      <c r="X25" s="52">
        <f t="shared" si="4"/>
        <v>4298102</v>
      </c>
      <c r="Y25" s="52">
        <f t="shared" si="4"/>
        <v>-1687375</v>
      </c>
      <c r="Z25" s="53">
        <f>+IF(X25&lt;&gt;0,+(Y25/X25)*100,0)</f>
        <v>-39.25860763658005</v>
      </c>
      <c r="AA25" s="54">
        <f>+AA5+AA9+AA15+AA19+AA24</f>
        <v>13949550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12162471</v>
      </c>
      <c r="D28" s="19"/>
      <c r="E28" s="20">
        <v>11741050</v>
      </c>
      <c r="F28" s="21">
        <v>11741050</v>
      </c>
      <c r="G28" s="21"/>
      <c r="H28" s="21">
        <v>962597</v>
      </c>
      <c r="I28" s="21">
        <v>955619</v>
      </c>
      <c r="J28" s="21">
        <v>1918216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1918216</v>
      </c>
      <c r="X28" s="21"/>
      <c r="Y28" s="21">
        <v>1918216</v>
      </c>
      <c r="Z28" s="6"/>
      <c r="AA28" s="19">
        <v>11741050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>
        <v>1561741</v>
      </c>
      <c r="D30" s="22"/>
      <c r="E30" s="23"/>
      <c r="F30" s="24"/>
      <c r="G30" s="24">
        <v>49725</v>
      </c>
      <c r="H30" s="24">
        <v>97046</v>
      </c>
      <c r="I30" s="24">
        <v>59946</v>
      </c>
      <c r="J30" s="24">
        <v>206717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>
        <v>206717</v>
      </c>
      <c r="X30" s="24"/>
      <c r="Y30" s="24">
        <v>206717</v>
      </c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13724212</v>
      </c>
      <c r="D32" s="25">
        <f>SUM(D28:D31)</f>
        <v>0</v>
      </c>
      <c r="E32" s="26">
        <f t="shared" si="5"/>
        <v>11741050</v>
      </c>
      <c r="F32" s="27">
        <f t="shared" si="5"/>
        <v>11741050</v>
      </c>
      <c r="G32" s="27">
        <f t="shared" si="5"/>
        <v>49725</v>
      </c>
      <c r="H32" s="27">
        <f t="shared" si="5"/>
        <v>1059643</v>
      </c>
      <c r="I32" s="27">
        <f t="shared" si="5"/>
        <v>1015565</v>
      </c>
      <c r="J32" s="27">
        <f t="shared" si="5"/>
        <v>2124933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2124933</v>
      </c>
      <c r="X32" s="27">
        <f t="shared" si="5"/>
        <v>0</v>
      </c>
      <c r="Y32" s="27">
        <f t="shared" si="5"/>
        <v>2124933</v>
      </c>
      <c r="Z32" s="13">
        <f>+IF(X32&lt;&gt;0,+(Y32/X32)*100,0)</f>
        <v>0</v>
      </c>
      <c r="AA32" s="31">
        <f>SUM(AA28:AA31)</f>
        <v>11741050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645046</v>
      </c>
      <c r="D35" s="19"/>
      <c r="E35" s="20">
        <v>2208500</v>
      </c>
      <c r="F35" s="21">
        <v>2208500</v>
      </c>
      <c r="G35" s="21">
        <v>1515</v>
      </c>
      <c r="H35" s="21">
        <v>120</v>
      </c>
      <c r="I35" s="21">
        <v>484160</v>
      </c>
      <c r="J35" s="21">
        <v>485795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485795</v>
      </c>
      <c r="X35" s="21"/>
      <c r="Y35" s="21">
        <v>485795</v>
      </c>
      <c r="Z35" s="6"/>
      <c r="AA35" s="28">
        <v>2208500</v>
      </c>
    </row>
    <row r="36" spans="1:27" ht="13.5">
      <c r="A36" s="60" t="s">
        <v>64</v>
      </c>
      <c r="B36" s="10"/>
      <c r="C36" s="61">
        <f aca="true" t="shared" si="6" ref="C36:Y36">SUM(C32:C35)</f>
        <v>14369258</v>
      </c>
      <c r="D36" s="61">
        <f>SUM(D32:D35)</f>
        <v>0</v>
      </c>
      <c r="E36" s="62">
        <f t="shared" si="6"/>
        <v>13949550</v>
      </c>
      <c r="F36" s="63">
        <f t="shared" si="6"/>
        <v>13949550</v>
      </c>
      <c r="G36" s="63">
        <f t="shared" si="6"/>
        <v>51240</v>
      </c>
      <c r="H36" s="63">
        <f t="shared" si="6"/>
        <v>1059763</v>
      </c>
      <c r="I36" s="63">
        <f t="shared" si="6"/>
        <v>1499725</v>
      </c>
      <c r="J36" s="63">
        <f t="shared" si="6"/>
        <v>2610728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2610728</v>
      </c>
      <c r="X36" s="63">
        <f t="shared" si="6"/>
        <v>0</v>
      </c>
      <c r="Y36" s="63">
        <f t="shared" si="6"/>
        <v>2610728</v>
      </c>
      <c r="Z36" s="64">
        <f>+IF(X36&lt;&gt;0,+(Y36/X36)*100,0)</f>
        <v>0</v>
      </c>
      <c r="AA36" s="65">
        <f>SUM(AA32:AA35)</f>
        <v>13949550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86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585000</v>
      </c>
      <c r="F5" s="18">
        <f t="shared" si="0"/>
        <v>585000</v>
      </c>
      <c r="G5" s="18">
        <f t="shared" si="0"/>
        <v>0</v>
      </c>
      <c r="H5" s="18">
        <f t="shared" si="0"/>
        <v>9200</v>
      </c>
      <c r="I5" s="18">
        <f t="shared" si="0"/>
        <v>0</v>
      </c>
      <c r="J5" s="18">
        <f t="shared" si="0"/>
        <v>9200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9200</v>
      </c>
      <c r="X5" s="18">
        <f t="shared" si="0"/>
        <v>146250</v>
      </c>
      <c r="Y5" s="18">
        <f t="shared" si="0"/>
        <v>-137050</v>
      </c>
      <c r="Z5" s="4">
        <f>+IF(X5&lt;&gt;0,+(Y5/X5)*100,0)</f>
        <v>-93.7094017094017</v>
      </c>
      <c r="AA5" s="16">
        <f>SUM(AA6:AA8)</f>
        <v>585000</v>
      </c>
    </row>
    <row r="6" spans="1:27" ht="13.5">
      <c r="A6" s="5" t="s">
        <v>32</v>
      </c>
      <c r="B6" s="3"/>
      <c r="C6" s="19"/>
      <c r="D6" s="19"/>
      <c r="E6" s="20">
        <v>185000</v>
      </c>
      <c r="F6" s="21">
        <v>185000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46251</v>
      </c>
      <c r="Y6" s="21">
        <v>-46251</v>
      </c>
      <c r="Z6" s="6">
        <v>-100</v>
      </c>
      <c r="AA6" s="28">
        <v>185000</v>
      </c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>
        <v>400000</v>
      </c>
      <c r="F8" s="21">
        <v>400000</v>
      </c>
      <c r="G8" s="21"/>
      <c r="H8" s="21">
        <v>9200</v>
      </c>
      <c r="I8" s="21"/>
      <c r="J8" s="21">
        <v>9200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9200</v>
      </c>
      <c r="X8" s="21">
        <v>99999</v>
      </c>
      <c r="Y8" s="21">
        <v>-90799</v>
      </c>
      <c r="Z8" s="6">
        <v>-90.8</v>
      </c>
      <c r="AA8" s="28">
        <v>400000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3200738</v>
      </c>
      <c r="F9" s="18">
        <f t="shared" si="1"/>
        <v>3200738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800184</v>
      </c>
      <c r="Y9" s="18">
        <f t="shared" si="1"/>
        <v>-800184</v>
      </c>
      <c r="Z9" s="4">
        <f>+IF(X9&lt;&gt;0,+(Y9/X9)*100,0)</f>
        <v>-100</v>
      </c>
      <c r="AA9" s="30">
        <f>SUM(AA10:AA14)</f>
        <v>3200738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>
        <v>3015238</v>
      </c>
      <c r="F11" s="21">
        <v>3015238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753810</v>
      </c>
      <c r="Y11" s="21">
        <v>-753810</v>
      </c>
      <c r="Z11" s="6">
        <v>-100</v>
      </c>
      <c r="AA11" s="28">
        <v>3015238</v>
      </c>
    </row>
    <row r="12" spans="1:27" ht="13.5">
      <c r="A12" s="5" t="s">
        <v>38</v>
      </c>
      <c r="B12" s="3"/>
      <c r="C12" s="19"/>
      <c r="D12" s="19"/>
      <c r="E12" s="20">
        <v>185500</v>
      </c>
      <c r="F12" s="21">
        <v>185500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46374</v>
      </c>
      <c r="Y12" s="21">
        <v>-46374</v>
      </c>
      <c r="Z12" s="6">
        <v>-100</v>
      </c>
      <c r="AA12" s="28">
        <v>185500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5680112</v>
      </c>
      <c r="F15" s="18">
        <f t="shared" si="2"/>
        <v>5680112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1420029</v>
      </c>
      <c r="Y15" s="18">
        <f t="shared" si="2"/>
        <v>-1420029</v>
      </c>
      <c r="Z15" s="4">
        <f>+IF(X15&lt;&gt;0,+(Y15/X15)*100,0)</f>
        <v>-100</v>
      </c>
      <c r="AA15" s="30">
        <f>SUM(AA16:AA18)</f>
        <v>5680112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5680112</v>
      </c>
      <c r="F17" s="21">
        <v>5680112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1420029</v>
      </c>
      <c r="Y17" s="21">
        <v>-1420029</v>
      </c>
      <c r="Z17" s="6">
        <v>-100</v>
      </c>
      <c r="AA17" s="28">
        <v>5680112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3150000</v>
      </c>
      <c r="F19" s="18">
        <f t="shared" si="3"/>
        <v>3150000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787497</v>
      </c>
      <c r="Y19" s="18">
        <f t="shared" si="3"/>
        <v>-787497</v>
      </c>
      <c r="Z19" s="4">
        <f>+IF(X19&lt;&gt;0,+(Y19/X19)*100,0)</f>
        <v>-100</v>
      </c>
      <c r="AA19" s="30">
        <f>SUM(AA20:AA23)</f>
        <v>3150000</v>
      </c>
    </row>
    <row r="20" spans="1:27" ht="13.5">
      <c r="A20" s="5" t="s">
        <v>46</v>
      </c>
      <c r="B20" s="3"/>
      <c r="C20" s="19"/>
      <c r="D20" s="19"/>
      <c r="E20" s="20">
        <v>1000000</v>
      </c>
      <c r="F20" s="21">
        <v>1000000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249999</v>
      </c>
      <c r="Y20" s="21">
        <v>-249999</v>
      </c>
      <c r="Z20" s="6">
        <v>-100</v>
      </c>
      <c r="AA20" s="28">
        <v>1000000</v>
      </c>
    </row>
    <row r="21" spans="1:27" ht="13.5">
      <c r="A21" s="5" t="s">
        <v>47</v>
      </c>
      <c r="B21" s="3"/>
      <c r="C21" s="19"/>
      <c r="D21" s="19"/>
      <c r="E21" s="20">
        <v>600000</v>
      </c>
      <c r="F21" s="21">
        <v>600000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150000</v>
      </c>
      <c r="Y21" s="21">
        <v>-150000</v>
      </c>
      <c r="Z21" s="6">
        <v>-100</v>
      </c>
      <c r="AA21" s="28">
        <v>600000</v>
      </c>
    </row>
    <row r="22" spans="1:27" ht="13.5">
      <c r="A22" s="5" t="s">
        <v>48</v>
      </c>
      <c r="B22" s="3"/>
      <c r="C22" s="22"/>
      <c r="D22" s="22"/>
      <c r="E22" s="23">
        <v>1000000</v>
      </c>
      <c r="F22" s="24">
        <v>1000000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249999</v>
      </c>
      <c r="Y22" s="24">
        <v>-249999</v>
      </c>
      <c r="Z22" s="7">
        <v>-100</v>
      </c>
      <c r="AA22" s="29">
        <v>1000000</v>
      </c>
    </row>
    <row r="23" spans="1:27" ht="13.5">
      <c r="A23" s="5" t="s">
        <v>49</v>
      </c>
      <c r="B23" s="3"/>
      <c r="C23" s="19"/>
      <c r="D23" s="19"/>
      <c r="E23" s="20">
        <v>550000</v>
      </c>
      <c r="F23" s="21">
        <v>550000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137499</v>
      </c>
      <c r="Y23" s="21">
        <v>-137499</v>
      </c>
      <c r="Z23" s="6">
        <v>-100</v>
      </c>
      <c r="AA23" s="28">
        <v>550000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12615850</v>
      </c>
      <c r="F25" s="52">
        <f t="shared" si="4"/>
        <v>12615850</v>
      </c>
      <c r="G25" s="52">
        <f t="shared" si="4"/>
        <v>0</v>
      </c>
      <c r="H25" s="52">
        <f t="shared" si="4"/>
        <v>9200</v>
      </c>
      <c r="I25" s="52">
        <f t="shared" si="4"/>
        <v>0</v>
      </c>
      <c r="J25" s="52">
        <f t="shared" si="4"/>
        <v>9200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9200</v>
      </c>
      <c r="X25" s="52">
        <f t="shared" si="4"/>
        <v>3153960</v>
      </c>
      <c r="Y25" s="52">
        <f t="shared" si="4"/>
        <v>-3144760</v>
      </c>
      <c r="Z25" s="53">
        <f>+IF(X25&lt;&gt;0,+(Y25/X25)*100,0)</f>
        <v>-99.7083032124694</v>
      </c>
      <c r="AA25" s="54">
        <f>+AA5+AA9+AA15+AA19+AA24</f>
        <v>12615850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8695350</v>
      </c>
      <c r="F28" s="21">
        <v>8695350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>
        <v>8695350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8695350</v>
      </c>
      <c r="F32" s="27">
        <f t="shared" si="5"/>
        <v>8695350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8695350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>
        <v>9200</v>
      </c>
      <c r="I33" s="21"/>
      <c r="J33" s="21">
        <v>9200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9200</v>
      </c>
      <c r="X33" s="21"/>
      <c r="Y33" s="21">
        <v>9200</v>
      </c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3920500</v>
      </c>
      <c r="F35" s="21">
        <v>3920500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3920500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12615850</v>
      </c>
      <c r="F36" s="63">
        <f t="shared" si="6"/>
        <v>12615850</v>
      </c>
      <c r="G36" s="63">
        <f t="shared" si="6"/>
        <v>0</v>
      </c>
      <c r="H36" s="63">
        <f t="shared" si="6"/>
        <v>9200</v>
      </c>
      <c r="I36" s="63">
        <f t="shared" si="6"/>
        <v>0</v>
      </c>
      <c r="J36" s="63">
        <f t="shared" si="6"/>
        <v>9200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9200</v>
      </c>
      <c r="X36" s="63">
        <f t="shared" si="6"/>
        <v>0</v>
      </c>
      <c r="Y36" s="63">
        <f t="shared" si="6"/>
        <v>9200</v>
      </c>
      <c r="Z36" s="64">
        <f>+IF(X36&lt;&gt;0,+(Y36/X36)*100,0)</f>
        <v>0</v>
      </c>
      <c r="AA36" s="65">
        <f>SUM(AA32:AA35)</f>
        <v>12615850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87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4649550</v>
      </c>
      <c r="F5" s="18">
        <f t="shared" si="0"/>
        <v>4649550</v>
      </c>
      <c r="G5" s="18">
        <f t="shared" si="0"/>
        <v>0</v>
      </c>
      <c r="H5" s="18">
        <f t="shared" si="0"/>
        <v>39800</v>
      </c>
      <c r="I5" s="18">
        <f t="shared" si="0"/>
        <v>21649</v>
      </c>
      <c r="J5" s="18">
        <f t="shared" si="0"/>
        <v>61449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61449</v>
      </c>
      <c r="X5" s="18">
        <f t="shared" si="0"/>
        <v>941736</v>
      </c>
      <c r="Y5" s="18">
        <f t="shared" si="0"/>
        <v>-880287</v>
      </c>
      <c r="Z5" s="4">
        <f>+IF(X5&lt;&gt;0,+(Y5/X5)*100,0)</f>
        <v>-93.474922908331</v>
      </c>
      <c r="AA5" s="16">
        <f>SUM(AA6:AA8)</f>
        <v>4649550</v>
      </c>
    </row>
    <row r="6" spans="1:27" ht="13.5">
      <c r="A6" s="5" t="s">
        <v>32</v>
      </c>
      <c r="B6" s="3"/>
      <c r="C6" s="19"/>
      <c r="D6" s="19"/>
      <c r="E6" s="20">
        <v>1879550</v>
      </c>
      <c r="F6" s="21">
        <v>1879550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341736</v>
      </c>
      <c r="Y6" s="21">
        <v>-341736</v>
      </c>
      <c r="Z6" s="6">
        <v>-100</v>
      </c>
      <c r="AA6" s="28">
        <v>1879550</v>
      </c>
    </row>
    <row r="7" spans="1:27" ht="13.5">
      <c r="A7" s="5" t="s">
        <v>33</v>
      </c>
      <c r="B7" s="3"/>
      <c r="C7" s="22"/>
      <c r="D7" s="22"/>
      <c r="E7" s="23">
        <v>2770000</v>
      </c>
      <c r="F7" s="24">
        <v>2770000</v>
      </c>
      <c r="G7" s="24"/>
      <c r="H7" s="24">
        <v>39800</v>
      </c>
      <c r="I7" s="24">
        <v>21649</v>
      </c>
      <c r="J7" s="24">
        <v>61449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61449</v>
      </c>
      <c r="X7" s="24">
        <v>600000</v>
      </c>
      <c r="Y7" s="24">
        <v>-538551</v>
      </c>
      <c r="Z7" s="7">
        <v>-89.76</v>
      </c>
      <c r="AA7" s="29">
        <v>2770000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15953926</v>
      </c>
      <c r="D9" s="16">
        <f>SUM(D10:D14)</f>
        <v>0</v>
      </c>
      <c r="E9" s="17">
        <f t="shared" si="1"/>
        <v>18780450</v>
      </c>
      <c r="F9" s="18">
        <f t="shared" si="1"/>
        <v>18780450</v>
      </c>
      <c r="G9" s="18">
        <f t="shared" si="1"/>
        <v>1780557</v>
      </c>
      <c r="H9" s="18">
        <f t="shared" si="1"/>
        <v>168467</v>
      </c>
      <c r="I9" s="18">
        <f t="shared" si="1"/>
        <v>445247</v>
      </c>
      <c r="J9" s="18">
        <f t="shared" si="1"/>
        <v>2394271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2394271</v>
      </c>
      <c r="X9" s="18">
        <f t="shared" si="1"/>
        <v>4229030</v>
      </c>
      <c r="Y9" s="18">
        <f t="shared" si="1"/>
        <v>-1834759</v>
      </c>
      <c r="Z9" s="4">
        <f>+IF(X9&lt;&gt;0,+(Y9/X9)*100,0)</f>
        <v>-43.38486603310925</v>
      </c>
      <c r="AA9" s="30">
        <f>SUM(AA10:AA14)</f>
        <v>18780450</v>
      </c>
    </row>
    <row r="10" spans="1:27" ht="13.5">
      <c r="A10" s="5" t="s">
        <v>36</v>
      </c>
      <c r="B10" s="3"/>
      <c r="C10" s="19">
        <v>11524543</v>
      </c>
      <c r="D10" s="19"/>
      <c r="E10" s="20">
        <v>11860000</v>
      </c>
      <c r="F10" s="21">
        <v>11860000</v>
      </c>
      <c r="G10" s="21">
        <v>199546</v>
      </c>
      <c r="H10" s="21">
        <v>168467</v>
      </c>
      <c r="I10" s="21">
        <v>445247</v>
      </c>
      <c r="J10" s="21">
        <v>813260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813260</v>
      </c>
      <c r="X10" s="21">
        <v>2836450</v>
      </c>
      <c r="Y10" s="21">
        <v>-2023190</v>
      </c>
      <c r="Z10" s="6">
        <v>-71.33</v>
      </c>
      <c r="AA10" s="28">
        <v>11860000</v>
      </c>
    </row>
    <row r="11" spans="1:27" ht="13.5">
      <c r="A11" s="5" t="s">
        <v>37</v>
      </c>
      <c r="B11" s="3"/>
      <c r="C11" s="19">
        <v>4375348</v>
      </c>
      <c r="D11" s="19"/>
      <c r="E11" s="20">
        <v>6920450</v>
      </c>
      <c r="F11" s="21">
        <v>6920450</v>
      </c>
      <c r="G11" s="21">
        <v>1581011</v>
      </c>
      <c r="H11" s="21"/>
      <c r="I11" s="21"/>
      <c r="J11" s="21">
        <v>1581011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1581011</v>
      </c>
      <c r="X11" s="21">
        <v>1392580</v>
      </c>
      <c r="Y11" s="21">
        <v>188431</v>
      </c>
      <c r="Z11" s="6">
        <v>13.53</v>
      </c>
      <c r="AA11" s="28">
        <v>6920450</v>
      </c>
    </row>
    <row r="12" spans="1:27" ht="13.5">
      <c r="A12" s="5" t="s">
        <v>38</v>
      </c>
      <c r="B12" s="3"/>
      <c r="C12" s="19">
        <v>54035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41215420</v>
      </c>
      <c r="D15" s="16">
        <f>SUM(D16:D18)</f>
        <v>0</v>
      </c>
      <c r="E15" s="17">
        <f t="shared" si="2"/>
        <v>24931000</v>
      </c>
      <c r="F15" s="18">
        <f t="shared" si="2"/>
        <v>24931000</v>
      </c>
      <c r="G15" s="18">
        <f t="shared" si="2"/>
        <v>956475</v>
      </c>
      <c r="H15" s="18">
        <f t="shared" si="2"/>
        <v>0</v>
      </c>
      <c r="I15" s="18">
        <f t="shared" si="2"/>
        <v>5206812</v>
      </c>
      <c r="J15" s="18">
        <f t="shared" si="2"/>
        <v>6163287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6163287</v>
      </c>
      <c r="X15" s="18">
        <f t="shared" si="2"/>
        <v>5088387</v>
      </c>
      <c r="Y15" s="18">
        <f t="shared" si="2"/>
        <v>1074900</v>
      </c>
      <c r="Z15" s="4">
        <f>+IF(X15&lt;&gt;0,+(Y15/X15)*100,0)</f>
        <v>21.12457248239963</v>
      </c>
      <c r="AA15" s="30">
        <f>SUM(AA16:AA18)</f>
        <v>24931000</v>
      </c>
    </row>
    <row r="16" spans="1:27" ht="13.5">
      <c r="A16" s="5" t="s">
        <v>42</v>
      </c>
      <c r="B16" s="3"/>
      <c r="C16" s="19">
        <v>3546708</v>
      </c>
      <c r="D16" s="19"/>
      <c r="E16" s="20">
        <v>1879550</v>
      </c>
      <c r="F16" s="21">
        <v>1879550</v>
      </c>
      <c r="G16" s="21"/>
      <c r="H16" s="21"/>
      <c r="I16" s="21">
        <v>535672</v>
      </c>
      <c r="J16" s="21">
        <v>535672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535672</v>
      </c>
      <c r="X16" s="21">
        <v>469887</v>
      </c>
      <c r="Y16" s="21">
        <v>65785</v>
      </c>
      <c r="Z16" s="6">
        <v>14</v>
      </c>
      <c r="AA16" s="28">
        <v>1879550</v>
      </c>
    </row>
    <row r="17" spans="1:27" ht="13.5">
      <c r="A17" s="5" t="s">
        <v>43</v>
      </c>
      <c r="B17" s="3"/>
      <c r="C17" s="19">
        <v>37668712</v>
      </c>
      <c r="D17" s="19"/>
      <c r="E17" s="20">
        <v>23051450</v>
      </c>
      <c r="F17" s="21">
        <v>23051450</v>
      </c>
      <c r="G17" s="21">
        <v>956475</v>
      </c>
      <c r="H17" s="21"/>
      <c r="I17" s="21">
        <v>4671140</v>
      </c>
      <c r="J17" s="21">
        <v>5627615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5627615</v>
      </c>
      <c r="X17" s="21">
        <v>4618500</v>
      </c>
      <c r="Y17" s="21">
        <v>1009115</v>
      </c>
      <c r="Z17" s="6">
        <v>21.85</v>
      </c>
      <c r="AA17" s="28">
        <v>23051450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5957377</v>
      </c>
      <c r="D19" s="16">
        <f>SUM(D20:D23)</f>
        <v>0</v>
      </c>
      <c r="E19" s="17">
        <f t="shared" si="3"/>
        <v>19000000</v>
      </c>
      <c r="F19" s="18">
        <f t="shared" si="3"/>
        <v>19000000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5871500</v>
      </c>
      <c r="Y19" s="18">
        <f t="shared" si="3"/>
        <v>-5871500</v>
      </c>
      <c r="Z19" s="4">
        <f>+IF(X19&lt;&gt;0,+(Y19/X19)*100,0)</f>
        <v>-100</v>
      </c>
      <c r="AA19" s="30">
        <f>SUM(AA20:AA23)</f>
        <v>19000000</v>
      </c>
    </row>
    <row r="20" spans="1:27" ht="13.5">
      <c r="A20" s="5" t="s">
        <v>46</v>
      </c>
      <c r="B20" s="3"/>
      <c r="C20" s="19">
        <v>4784455</v>
      </c>
      <c r="D20" s="19"/>
      <c r="E20" s="20">
        <v>19000000</v>
      </c>
      <c r="F20" s="21">
        <v>19000000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5871500</v>
      </c>
      <c r="Y20" s="21">
        <v>-5871500</v>
      </c>
      <c r="Z20" s="6">
        <v>-100</v>
      </c>
      <c r="AA20" s="28">
        <v>19000000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>
        <v>1172922</v>
      </c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63126723</v>
      </c>
      <c r="D25" s="50">
        <f>+D5+D9+D15+D19+D24</f>
        <v>0</v>
      </c>
      <c r="E25" s="51">
        <f t="shared" si="4"/>
        <v>67361000</v>
      </c>
      <c r="F25" s="52">
        <f t="shared" si="4"/>
        <v>67361000</v>
      </c>
      <c r="G25" s="52">
        <f t="shared" si="4"/>
        <v>2737032</v>
      </c>
      <c r="H25" s="52">
        <f t="shared" si="4"/>
        <v>208267</v>
      </c>
      <c r="I25" s="52">
        <f t="shared" si="4"/>
        <v>5673708</v>
      </c>
      <c r="J25" s="52">
        <f t="shared" si="4"/>
        <v>8619007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8619007</v>
      </c>
      <c r="X25" s="52">
        <f t="shared" si="4"/>
        <v>16130653</v>
      </c>
      <c r="Y25" s="52">
        <f t="shared" si="4"/>
        <v>-7511646</v>
      </c>
      <c r="Z25" s="53">
        <f>+IF(X25&lt;&gt;0,+(Y25/X25)*100,0)</f>
        <v>-46.56752581560089</v>
      </c>
      <c r="AA25" s="54">
        <f>+AA5+AA9+AA15+AA19+AA24</f>
        <v>67361000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31553391</v>
      </c>
      <c r="D28" s="19"/>
      <c r="E28" s="20">
        <v>40591000</v>
      </c>
      <c r="F28" s="21">
        <v>40591000</v>
      </c>
      <c r="G28" s="21">
        <v>2537486</v>
      </c>
      <c r="H28" s="21"/>
      <c r="I28" s="21">
        <v>5652059</v>
      </c>
      <c r="J28" s="21">
        <v>8189545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8189545</v>
      </c>
      <c r="X28" s="21"/>
      <c r="Y28" s="21">
        <v>8189545</v>
      </c>
      <c r="Z28" s="6"/>
      <c r="AA28" s="19">
        <v>40591000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>
        <v>3413813</v>
      </c>
      <c r="D30" s="22"/>
      <c r="E30" s="23">
        <v>1000000</v>
      </c>
      <c r="F30" s="24">
        <v>1000000</v>
      </c>
      <c r="G30" s="24">
        <v>199546</v>
      </c>
      <c r="H30" s="24">
        <v>168467</v>
      </c>
      <c r="I30" s="24"/>
      <c r="J30" s="24">
        <v>368013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>
        <v>368013</v>
      </c>
      <c r="X30" s="24"/>
      <c r="Y30" s="24">
        <v>368013</v>
      </c>
      <c r="Z30" s="7"/>
      <c r="AA30" s="29">
        <v>1000000</v>
      </c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34967204</v>
      </c>
      <c r="D32" s="25">
        <f>SUM(D28:D31)</f>
        <v>0</v>
      </c>
      <c r="E32" s="26">
        <f t="shared" si="5"/>
        <v>41591000</v>
      </c>
      <c r="F32" s="27">
        <f t="shared" si="5"/>
        <v>41591000</v>
      </c>
      <c r="G32" s="27">
        <f t="shared" si="5"/>
        <v>2737032</v>
      </c>
      <c r="H32" s="27">
        <f t="shared" si="5"/>
        <v>168467</v>
      </c>
      <c r="I32" s="27">
        <f t="shared" si="5"/>
        <v>5652059</v>
      </c>
      <c r="J32" s="27">
        <f t="shared" si="5"/>
        <v>8557558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8557558</v>
      </c>
      <c r="X32" s="27">
        <f t="shared" si="5"/>
        <v>0</v>
      </c>
      <c r="Y32" s="27">
        <f t="shared" si="5"/>
        <v>8557558</v>
      </c>
      <c r="Z32" s="13">
        <f>+IF(X32&lt;&gt;0,+(Y32/X32)*100,0)</f>
        <v>0</v>
      </c>
      <c r="AA32" s="31">
        <f>SUM(AA28:AA31)</f>
        <v>41591000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28159519</v>
      </c>
      <c r="D35" s="19"/>
      <c r="E35" s="20">
        <v>25770000</v>
      </c>
      <c r="F35" s="21">
        <v>25770000</v>
      </c>
      <c r="G35" s="21"/>
      <c r="H35" s="21">
        <v>39800</v>
      </c>
      <c r="I35" s="21">
        <v>21649</v>
      </c>
      <c r="J35" s="21">
        <v>61449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61449</v>
      </c>
      <c r="X35" s="21"/>
      <c r="Y35" s="21">
        <v>61449</v>
      </c>
      <c r="Z35" s="6"/>
      <c r="AA35" s="28">
        <v>25770000</v>
      </c>
    </row>
    <row r="36" spans="1:27" ht="13.5">
      <c r="A36" s="60" t="s">
        <v>64</v>
      </c>
      <c r="B36" s="10"/>
      <c r="C36" s="61">
        <f aca="true" t="shared" si="6" ref="C36:Y36">SUM(C32:C35)</f>
        <v>63126723</v>
      </c>
      <c r="D36" s="61">
        <f>SUM(D32:D35)</f>
        <v>0</v>
      </c>
      <c r="E36" s="62">
        <f t="shared" si="6"/>
        <v>67361000</v>
      </c>
      <c r="F36" s="63">
        <f t="shared" si="6"/>
        <v>67361000</v>
      </c>
      <c r="G36" s="63">
        <f t="shared" si="6"/>
        <v>2737032</v>
      </c>
      <c r="H36" s="63">
        <f t="shared" si="6"/>
        <v>208267</v>
      </c>
      <c r="I36" s="63">
        <f t="shared" si="6"/>
        <v>5673708</v>
      </c>
      <c r="J36" s="63">
        <f t="shared" si="6"/>
        <v>8619007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8619007</v>
      </c>
      <c r="X36" s="63">
        <f t="shared" si="6"/>
        <v>0</v>
      </c>
      <c r="Y36" s="63">
        <f t="shared" si="6"/>
        <v>8619007</v>
      </c>
      <c r="Z36" s="64">
        <f>+IF(X36&lt;&gt;0,+(Y36/X36)*100,0)</f>
        <v>0</v>
      </c>
      <c r="AA36" s="65">
        <f>SUM(AA32:AA35)</f>
        <v>67361000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88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731000</v>
      </c>
      <c r="F5" s="18">
        <f t="shared" si="0"/>
        <v>731000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199362</v>
      </c>
      <c r="Y5" s="18">
        <f t="shared" si="0"/>
        <v>-199362</v>
      </c>
      <c r="Z5" s="4">
        <f>+IF(X5&lt;&gt;0,+(Y5/X5)*100,0)</f>
        <v>-100</v>
      </c>
      <c r="AA5" s="16">
        <f>SUM(AA6:AA8)</f>
        <v>731000</v>
      </c>
    </row>
    <row r="6" spans="1:27" ht="13.5">
      <c r="A6" s="5" t="s">
        <v>32</v>
      </c>
      <c r="B6" s="3"/>
      <c r="C6" s="19"/>
      <c r="D6" s="19"/>
      <c r="E6" s="20">
        <v>331000</v>
      </c>
      <c r="F6" s="21">
        <v>331000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90273</v>
      </c>
      <c r="Y6" s="21">
        <v>-90273</v>
      </c>
      <c r="Z6" s="6">
        <v>-100</v>
      </c>
      <c r="AA6" s="28">
        <v>331000</v>
      </c>
    </row>
    <row r="7" spans="1:27" ht="13.5">
      <c r="A7" s="5" t="s">
        <v>33</v>
      </c>
      <c r="B7" s="3"/>
      <c r="C7" s="22"/>
      <c r="D7" s="22"/>
      <c r="E7" s="23">
        <v>248000</v>
      </c>
      <c r="F7" s="24">
        <v>248000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67635</v>
      </c>
      <c r="Y7" s="24">
        <v>-67635</v>
      </c>
      <c r="Z7" s="7">
        <v>-100</v>
      </c>
      <c r="AA7" s="29">
        <v>248000</v>
      </c>
    </row>
    <row r="8" spans="1:27" ht="13.5">
      <c r="A8" s="5" t="s">
        <v>34</v>
      </c>
      <c r="B8" s="3"/>
      <c r="C8" s="19"/>
      <c r="D8" s="19"/>
      <c r="E8" s="20">
        <v>152000</v>
      </c>
      <c r="F8" s="21">
        <v>152000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41454</v>
      </c>
      <c r="Y8" s="21">
        <v>-41454</v>
      </c>
      <c r="Z8" s="6">
        <v>-100</v>
      </c>
      <c r="AA8" s="28">
        <v>152000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235000</v>
      </c>
      <c r="F9" s="18">
        <f t="shared" si="1"/>
        <v>235000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64092</v>
      </c>
      <c r="Y9" s="18">
        <f t="shared" si="1"/>
        <v>-64092</v>
      </c>
      <c r="Z9" s="4">
        <f>+IF(X9&lt;&gt;0,+(Y9/X9)*100,0)</f>
        <v>-100</v>
      </c>
      <c r="AA9" s="30">
        <f>SUM(AA10:AA14)</f>
        <v>235000</v>
      </c>
    </row>
    <row r="10" spans="1:27" ht="13.5">
      <c r="A10" s="5" t="s">
        <v>36</v>
      </c>
      <c r="B10" s="3"/>
      <c r="C10" s="19"/>
      <c r="D10" s="19"/>
      <c r="E10" s="20">
        <v>235000</v>
      </c>
      <c r="F10" s="21">
        <v>235000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64092</v>
      </c>
      <c r="Y10" s="21">
        <v>-64092</v>
      </c>
      <c r="Z10" s="6">
        <v>-100</v>
      </c>
      <c r="AA10" s="28">
        <v>235000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5423000</v>
      </c>
      <c r="F15" s="18">
        <f t="shared" si="2"/>
        <v>5423000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1479000</v>
      </c>
      <c r="Y15" s="18">
        <f t="shared" si="2"/>
        <v>-1479000</v>
      </c>
      <c r="Z15" s="4">
        <f>+IF(X15&lt;&gt;0,+(Y15/X15)*100,0)</f>
        <v>-100</v>
      </c>
      <c r="AA15" s="30">
        <f>SUM(AA16:AA18)</f>
        <v>5423000</v>
      </c>
    </row>
    <row r="16" spans="1:27" ht="13.5">
      <c r="A16" s="5" t="s">
        <v>42</v>
      </c>
      <c r="B16" s="3"/>
      <c r="C16" s="19"/>
      <c r="D16" s="19"/>
      <c r="E16" s="20">
        <v>466000</v>
      </c>
      <c r="F16" s="21">
        <v>466000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127092</v>
      </c>
      <c r="Y16" s="21">
        <v>-127092</v>
      </c>
      <c r="Z16" s="6">
        <v>-100</v>
      </c>
      <c r="AA16" s="28">
        <v>466000</v>
      </c>
    </row>
    <row r="17" spans="1:27" ht="13.5">
      <c r="A17" s="5" t="s">
        <v>43</v>
      </c>
      <c r="B17" s="3"/>
      <c r="C17" s="19"/>
      <c r="D17" s="19"/>
      <c r="E17" s="20">
        <v>4957000</v>
      </c>
      <c r="F17" s="21">
        <v>4957000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1351908</v>
      </c>
      <c r="Y17" s="21">
        <v>-1351908</v>
      </c>
      <c r="Z17" s="6">
        <v>-100</v>
      </c>
      <c r="AA17" s="28">
        <v>4957000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6389000</v>
      </c>
      <c r="F25" s="52">
        <f t="shared" si="4"/>
        <v>6389000</v>
      </c>
      <c r="G25" s="52">
        <f t="shared" si="4"/>
        <v>0</v>
      </c>
      <c r="H25" s="52">
        <f t="shared" si="4"/>
        <v>0</v>
      </c>
      <c r="I25" s="52">
        <f t="shared" si="4"/>
        <v>0</v>
      </c>
      <c r="J25" s="52">
        <f t="shared" si="4"/>
        <v>0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0</v>
      </c>
      <c r="X25" s="52">
        <f t="shared" si="4"/>
        <v>1742454</v>
      </c>
      <c r="Y25" s="52">
        <f t="shared" si="4"/>
        <v>-1742454</v>
      </c>
      <c r="Z25" s="53">
        <f>+IF(X25&lt;&gt;0,+(Y25/X25)*100,0)</f>
        <v>-100</v>
      </c>
      <c r="AA25" s="54">
        <f>+AA5+AA9+AA15+AA19+AA24</f>
        <v>6389000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4957000</v>
      </c>
      <c r="F28" s="21">
        <v>4957000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>
        <v>4957000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>
        <v>466000</v>
      </c>
      <c r="F31" s="21">
        <v>466000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466000</v>
      </c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5423000</v>
      </c>
      <c r="F32" s="27">
        <f t="shared" si="5"/>
        <v>5423000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5423000</v>
      </c>
    </row>
    <row r="33" spans="1:27" ht="13.5">
      <c r="A33" s="59" t="s">
        <v>59</v>
      </c>
      <c r="B33" s="3" t="s">
        <v>60</v>
      </c>
      <c r="C33" s="19"/>
      <c r="D33" s="19"/>
      <c r="E33" s="20">
        <v>966000</v>
      </c>
      <c r="F33" s="21">
        <v>966000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>
        <v>966000</v>
      </c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6389000</v>
      </c>
      <c r="F36" s="63">
        <f t="shared" si="6"/>
        <v>6389000</v>
      </c>
      <c r="G36" s="63">
        <f t="shared" si="6"/>
        <v>0</v>
      </c>
      <c r="H36" s="63">
        <f t="shared" si="6"/>
        <v>0</v>
      </c>
      <c r="I36" s="63">
        <f t="shared" si="6"/>
        <v>0</v>
      </c>
      <c r="J36" s="63">
        <f t="shared" si="6"/>
        <v>0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0</v>
      </c>
      <c r="X36" s="63">
        <f t="shared" si="6"/>
        <v>0</v>
      </c>
      <c r="Y36" s="63">
        <f t="shared" si="6"/>
        <v>0</v>
      </c>
      <c r="Z36" s="64">
        <f>+IF(X36&lt;&gt;0,+(Y36/X36)*100,0)</f>
        <v>0</v>
      </c>
      <c r="AA36" s="65">
        <f>SUM(AA32:AA35)</f>
        <v>6389000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89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5740000</v>
      </c>
      <c r="F5" s="18">
        <f t="shared" si="0"/>
        <v>5740000</v>
      </c>
      <c r="G5" s="18">
        <f t="shared" si="0"/>
        <v>20486</v>
      </c>
      <c r="H5" s="18">
        <f t="shared" si="0"/>
        <v>250590</v>
      </c>
      <c r="I5" s="18">
        <f t="shared" si="0"/>
        <v>6923</v>
      </c>
      <c r="J5" s="18">
        <f t="shared" si="0"/>
        <v>277999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277999</v>
      </c>
      <c r="X5" s="18">
        <f t="shared" si="0"/>
        <v>1434999</v>
      </c>
      <c r="Y5" s="18">
        <f t="shared" si="0"/>
        <v>-1157000</v>
      </c>
      <c r="Z5" s="4">
        <f>+IF(X5&lt;&gt;0,+(Y5/X5)*100,0)</f>
        <v>-80.62723388657413</v>
      </c>
      <c r="AA5" s="16">
        <f>SUM(AA6:AA8)</f>
        <v>5740000</v>
      </c>
    </row>
    <row r="6" spans="1:27" ht="13.5">
      <c r="A6" s="5" t="s">
        <v>32</v>
      </c>
      <c r="B6" s="3"/>
      <c r="C6" s="19"/>
      <c r="D6" s="19"/>
      <c r="E6" s="20">
        <v>4210000</v>
      </c>
      <c r="F6" s="21">
        <v>4210000</v>
      </c>
      <c r="G6" s="21">
        <v>3086</v>
      </c>
      <c r="H6" s="21">
        <v>45839</v>
      </c>
      <c r="I6" s="21">
        <v>6923</v>
      </c>
      <c r="J6" s="21">
        <v>55848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55848</v>
      </c>
      <c r="X6" s="21">
        <v>1052499</v>
      </c>
      <c r="Y6" s="21">
        <v>-996651</v>
      </c>
      <c r="Z6" s="6">
        <v>-94.69</v>
      </c>
      <c r="AA6" s="28">
        <v>4210000</v>
      </c>
    </row>
    <row r="7" spans="1:27" ht="13.5">
      <c r="A7" s="5" t="s">
        <v>33</v>
      </c>
      <c r="B7" s="3"/>
      <c r="C7" s="22"/>
      <c r="D7" s="22"/>
      <c r="E7" s="23">
        <v>1160000</v>
      </c>
      <c r="F7" s="24">
        <v>1160000</v>
      </c>
      <c r="G7" s="24">
        <v>17400</v>
      </c>
      <c r="H7" s="24">
        <v>200989</v>
      </c>
      <c r="I7" s="24"/>
      <c r="J7" s="24">
        <v>218389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218389</v>
      </c>
      <c r="X7" s="24">
        <v>290001</v>
      </c>
      <c r="Y7" s="24">
        <v>-71612</v>
      </c>
      <c r="Z7" s="7">
        <v>-24.69</v>
      </c>
      <c r="AA7" s="29">
        <v>1160000</v>
      </c>
    </row>
    <row r="8" spans="1:27" ht="13.5">
      <c r="A8" s="5" t="s">
        <v>34</v>
      </c>
      <c r="B8" s="3"/>
      <c r="C8" s="19"/>
      <c r="D8" s="19"/>
      <c r="E8" s="20">
        <v>370000</v>
      </c>
      <c r="F8" s="21">
        <v>370000</v>
      </c>
      <c r="G8" s="21"/>
      <c r="H8" s="21">
        <v>3762</v>
      </c>
      <c r="I8" s="21"/>
      <c r="J8" s="21">
        <v>3762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3762</v>
      </c>
      <c r="X8" s="21">
        <v>92499</v>
      </c>
      <c r="Y8" s="21">
        <v>-88737</v>
      </c>
      <c r="Z8" s="6">
        <v>-95.93</v>
      </c>
      <c r="AA8" s="28">
        <v>370000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19699900</v>
      </c>
      <c r="F9" s="18">
        <f t="shared" si="1"/>
        <v>19699900</v>
      </c>
      <c r="G9" s="18">
        <f t="shared" si="1"/>
        <v>319591</v>
      </c>
      <c r="H9" s="18">
        <f t="shared" si="1"/>
        <v>-58308</v>
      </c>
      <c r="I9" s="18">
        <f t="shared" si="1"/>
        <v>630297</v>
      </c>
      <c r="J9" s="18">
        <f t="shared" si="1"/>
        <v>891580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891580</v>
      </c>
      <c r="X9" s="18">
        <f t="shared" si="1"/>
        <v>4924977</v>
      </c>
      <c r="Y9" s="18">
        <f t="shared" si="1"/>
        <v>-4033397</v>
      </c>
      <c r="Z9" s="4">
        <f>+IF(X9&lt;&gt;0,+(Y9/X9)*100,0)</f>
        <v>-81.89676824886695</v>
      </c>
      <c r="AA9" s="30">
        <f>SUM(AA10:AA14)</f>
        <v>19699900</v>
      </c>
    </row>
    <row r="10" spans="1:27" ht="13.5">
      <c r="A10" s="5" t="s">
        <v>36</v>
      </c>
      <c r="B10" s="3"/>
      <c r="C10" s="19"/>
      <c r="D10" s="19"/>
      <c r="E10" s="20">
        <v>15302900</v>
      </c>
      <c r="F10" s="21">
        <v>15302900</v>
      </c>
      <c r="G10" s="21">
        <v>319591</v>
      </c>
      <c r="H10" s="21">
        <v>-316765</v>
      </c>
      <c r="I10" s="21">
        <v>630297</v>
      </c>
      <c r="J10" s="21">
        <v>633123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633123</v>
      </c>
      <c r="X10" s="21">
        <v>3825726</v>
      </c>
      <c r="Y10" s="21">
        <v>-3192603</v>
      </c>
      <c r="Z10" s="6">
        <v>-83.45</v>
      </c>
      <c r="AA10" s="28">
        <v>15302900</v>
      </c>
    </row>
    <row r="11" spans="1:27" ht="13.5">
      <c r="A11" s="5" t="s">
        <v>37</v>
      </c>
      <c r="B11" s="3"/>
      <c r="C11" s="19"/>
      <c r="D11" s="19"/>
      <c r="E11" s="20">
        <v>4397000</v>
      </c>
      <c r="F11" s="21">
        <v>4397000</v>
      </c>
      <c r="G11" s="21"/>
      <c r="H11" s="21">
        <v>258457</v>
      </c>
      <c r="I11" s="21"/>
      <c r="J11" s="21">
        <v>258457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258457</v>
      </c>
      <c r="X11" s="21">
        <v>1099251</v>
      </c>
      <c r="Y11" s="21">
        <v>-840794</v>
      </c>
      <c r="Z11" s="6">
        <v>-76.49</v>
      </c>
      <c r="AA11" s="28">
        <v>4397000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5729000</v>
      </c>
      <c r="F15" s="18">
        <f t="shared" si="2"/>
        <v>5729000</v>
      </c>
      <c r="G15" s="18">
        <f t="shared" si="2"/>
        <v>11118</v>
      </c>
      <c r="H15" s="18">
        <f t="shared" si="2"/>
        <v>488983</v>
      </c>
      <c r="I15" s="18">
        <f t="shared" si="2"/>
        <v>564633</v>
      </c>
      <c r="J15" s="18">
        <f t="shared" si="2"/>
        <v>1064734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1064734</v>
      </c>
      <c r="X15" s="18">
        <f t="shared" si="2"/>
        <v>1432248</v>
      </c>
      <c r="Y15" s="18">
        <f t="shared" si="2"/>
        <v>-367514</v>
      </c>
      <c r="Z15" s="4">
        <f>+IF(X15&lt;&gt;0,+(Y15/X15)*100,0)</f>
        <v>-25.659941574364215</v>
      </c>
      <c r="AA15" s="30">
        <f>SUM(AA16:AA18)</f>
        <v>5729000</v>
      </c>
    </row>
    <row r="16" spans="1:27" ht="13.5">
      <c r="A16" s="5" t="s">
        <v>42</v>
      </c>
      <c r="B16" s="3"/>
      <c r="C16" s="19"/>
      <c r="D16" s="19"/>
      <c r="E16" s="20">
        <v>2290000</v>
      </c>
      <c r="F16" s="21">
        <v>2290000</v>
      </c>
      <c r="G16" s="21">
        <v>11118</v>
      </c>
      <c r="H16" s="21"/>
      <c r="I16" s="21"/>
      <c r="J16" s="21">
        <v>11118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11118</v>
      </c>
      <c r="X16" s="21">
        <v>572499</v>
      </c>
      <c r="Y16" s="21">
        <v>-561381</v>
      </c>
      <c r="Z16" s="6">
        <v>-98.06</v>
      </c>
      <c r="AA16" s="28">
        <v>2290000</v>
      </c>
    </row>
    <row r="17" spans="1:27" ht="13.5">
      <c r="A17" s="5" t="s">
        <v>43</v>
      </c>
      <c r="B17" s="3"/>
      <c r="C17" s="19"/>
      <c r="D17" s="19"/>
      <c r="E17" s="20">
        <v>3439000</v>
      </c>
      <c r="F17" s="21">
        <v>3439000</v>
      </c>
      <c r="G17" s="21"/>
      <c r="H17" s="21">
        <v>488983</v>
      </c>
      <c r="I17" s="21">
        <v>564633</v>
      </c>
      <c r="J17" s="21">
        <v>1053616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1053616</v>
      </c>
      <c r="X17" s="21">
        <v>859749</v>
      </c>
      <c r="Y17" s="21">
        <v>193867</v>
      </c>
      <c r="Z17" s="6">
        <v>22.55</v>
      </c>
      <c r="AA17" s="28">
        <v>3439000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7054000</v>
      </c>
      <c r="F19" s="18">
        <f t="shared" si="3"/>
        <v>7054000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1763499</v>
      </c>
      <c r="Y19" s="18">
        <f t="shared" si="3"/>
        <v>-1763499</v>
      </c>
      <c r="Z19" s="4">
        <f>+IF(X19&lt;&gt;0,+(Y19/X19)*100,0)</f>
        <v>-100</v>
      </c>
      <c r="AA19" s="30">
        <f>SUM(AA20:AA23)</f>
        <v>7054000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>
        <v>7054000</v>
      </c>
      <c r="F23" s="21">
        <v>7054000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1763499</v>
      </c>
      <c r="Y23" s="21">
        <v>-1763499</v>
      </c>
      <c r="Z23" s="6">
        <v>-100</v>
      </c>
      <c r="AA23" s="28">
        <v>7054000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38222900</v>
      </c>
      <c r="F25" s="52">
        <f t="shared" si="4"/>
        <v>38222900</v>
      </c>
      <c r="G25" s="52">
        <f t="shared" si="4"/>
        <v>351195</v>
      </c>
      <c r="H25" s="52">
        <f t="shared" si="4"/>
        <v>681265</v>
      </c>
      <c r="I25" s="52">
        <f t="shared" si="4"/>
        <v>1201853</v>
      </c>
      <c r="J25" s="52">
        <f t="shared" si="4"/>
        <v>2234313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2234313</v>
      </c>
      <c r="X25" s="52">
        <f t="shared" si="4"/>
        <v>9555723</v>
      </c>
      <c r="Y25" s="52">
        <f t="shared" si="4"/>
        <v>-7321410</v>
      </c>
      <c r="Z25" s="53">
        <f>+IF(X25&lt;&gt;0,+(Y25/X25)*100,0)</f>
        <v>-76.6180643788021</v>
      </c>
      <c r="AA25" s="54">
        <f>+AA5+AA9+AA15+AA19+AA24</f>
        <v>38222900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30970000</v>
      </c>
      <c r="F28" s="21">
        <v>30970000</v>
      </c>
      <c r="G28" s="21"/>
      <c r="H28" s="21">
        <v>721089</v>
      </c>
      <c r="I28" s="21">
        <v>628827</v>
      </c>
      <c r="J28" s="21">
        <v>1349916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1349916</v>
      </c>
      <c r="X28" s="21"/>
      <c r="Y28" s="21">
        <v>1349916</v>
      </c>
      <c r="Z28" s="6"/>
      <c r="AA28" s="19">
        <v>30970000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30970000</v>
      </c>
      <c r="F32" s="27">
        <f t="shared" si="5"/>
        <v>30970000</v>
      </c>
      <c r="G32" s="27">
        <f t="shared" si="5"/>
        <v>0</v>
      </c>
      <c r="H32" s="27">
        <f t="shared" si="5"/>
        <v>721089</v>
      </c>
      <c r="I32" s="27">
        <f t="shared" si="5"/>
        <v>628827</v>
      </c>
      <c r="J32" s="27">
        <f t="shared" si="5"/>
        <v>1349916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1349916</v>
      </c>
      <c r="X32" s="27">
        <f t="shared" si="5"/>
        <v>0</v>
      </c>
      <c r="Y32" s="27">
        <f t="shared" si="5"/>
        <v>1349916</v>
      </c>
      <c r="Z32" s="13">
        <f>+IF(X32&lt;&gt;0,+(Y32/X32)*100,0)</f>
        <v>0</v>
      </c>
      <c r="AA32" s="31">
        <f>SUM(AA28:AA31)</f>
        <v>30970000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7252900</v>
      </c>
      <c r="F35" s="21">
        <v>7252900</v>
      </c>
      <c r="G35" s="21">
        <v>351195</v>
      </c>
      <c r="H35" s="21">
        <v>-39824</v>
      </c>
      <c r="I35" s="21">
        <v>573026</v>
      </c>
      <c r="J35" s="21">
        <v>884397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884397</v>
      </c>
      <c r="X35" s="21"/>
      <c r="Y35" s="21">
        <v>884397</v>
      </c>
      <c r="Z35" s="6"/>
      <c r="AA35" s="28">
        <v>7252900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38222900</v>
      </c>
      <c r="F36" s="63">
        <f t="shared" si="6"/>
        <v>38222900</v>
      </c>
      <c r="G36" s="63">
        <f t="shared" si="6"/>
        <v>351195</v>
      </c>
      <c r="H36" s="63">
        <f t="shared" si="6"/>
        <v>681265</v>
      </c>
      <c r="I36" s="63">
        <f t="shared" si="6"/>
        <v>1201853</v>
      </c>
      <c r="J36" s="63">
        <f t="shared" si="6"/>
        <v>2234313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2234313</v>
      </c>
      <c r="X36" s="63">
        <f t="shared" si="6"/>
        <v>0</v>
      </c>
      <c r="Y36" s="63">
        <f t="shared" si="6"/>
        <v>2234313</v>
      </c>
      <c r="Z36" s="64">
        <f>+IF(X36&lt;&gt;0,+(Y36/X36)*100,0)</f>
        <v>0</v>
      </c>
      <c r="AA36" s="65">
        <f>SUM(AA32:AA35)</f>
        <v>38222900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90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844013</v>
      </c>
      <c r="D5" s="16">
        <f>SUM(D6:D8)</f>
        <v>0</v>
      </c>
      <c r="E5" s="17">
        <f t="shared" si="0"/>
        <v>590000</v>
      </c>
      <c r="F5" s="18">
        <f t="shared" si="0"/>
        <v>590000</v>
      </c>
      <c r="G5" s="18">
        <f t="shared" si="0"/>
        <v>52362</v>
      </c>
      <c r="H5" s="18">
        <f t="shared" si="0"/>
        <v>109055</v>
      </c>
      <c r="I5" s="18">
        <f t="shared" si="0"/>
        <v>22395</v>
      </c>
      <c r="J5" s="18">
        <f t="shared" si="0"/>
        <v>183812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183812</v>
      </c>
      <c r="X5" s="18">
        <f t="shared" si="0"/>
        <v>68789</v>
      </c>
      <c r="Y5" s="18">
        <f t="shared" si="0"/>
        <v>115023</v>
      </c>
      <c r="Z5" s="4">
        <f>+IF(X5&lt;&gt;0,+(Y5/X5)*100,0)</f>
        <v>167.21132739246102</v>
      </c>
      <c r="AA5" s="16">
        <f>SUM(AA6:AA8)</f>
        <v>590000</v>
      </c>
    </row>
    <row r="6" spans="1:27" ht="13.5">
      <c r="A6" s="5" t="s">
        <v>32</v>
      </c>
      <c r="B6" s="3"/>
      <c r="C6" s="19"/>
      <c r="D6" s="19"/>
      <c r="E6" s="20">
        <v>350000</v>
      </c>
      <c r="F6" s="21">
        <v>350000</v>
      </c>
      <c r="G6" s="21"/>
      <c r="H6" s="21"/>
      <c r="I6" s="21">
        <v>20641</v>
      </c>
      <c r="J6" s="21">
        <v>20641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20641</v>
      </c>
      <c r="X6" s="21">
        <v>13000</v>
      </c>
      <c r="Y6" s="21">
        <v>7641</v>
      </c>
      <c r="Z6" s="6">
        <v>58.78</v>
      </c>
      <c r="AA6" s="28">
        <v>350000</v>
      </c>
    </row>
    <row r="7" spans="1:27" ht="13.5">
      <c r="A7" s="5" t="s">
        <v>33</v>
      </c>
      <c r="B7" s="3"/>
      <c r="C7" s="22"/>
      <c r="D7" s="22"/>
      <c r="E7" s="23">
        <v>170000</v>
      </c>
      <c r="F7" s="24">
        <v>170000</v>
      </c>
      <c r="G7" s="24"/>
      <c r="H7" s="24">
        <v>35655</v>
      </c>
      <c r="I7" s="24"/>
      <c r="J7" s="24">
        <v>35655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35655</v>
      </c>
      <c r="X7" s="24">
        <v>40000</v>
      </c>
      <c r="Y7" s="24">
        <v>-4345</v>
      </c>
      <c r="Z7" s="7">
        <v>-10.86</v>
      </c>
      <c r="AA7" s="29">
        <v>170000</v>
      </c>
    </row>
    <row r="8" spans="1:27" ht="13.5">
      <c r="A8" s="5" t="s">
        <v>34</v>
      </c>
      <c r="B8" s="3"/>
      <c r="C8" s="19">
        <v>844013</v>
      </c>
      <c r="D8" s="19"/>
      <c r="E8" s="20">
        <v>70000</v>
      </c>
      <c r="F8" s="21">
        <v>70000</v>
      </c>
      <c r="G8" s="21">
        <v>52362</v>
      </c>
      <c r="H8" s="21">
        <v>73400</v>
      </c>
      <c r="I8" s="21">
        <v>1754</v>
      </c>
      <c r="J8" s="21">
        <v>127516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127516</v>
      </c>
      <c r="X8" s="21">
        <v>15789</v>
      </c>
      <c r="Y8" s="21">
        <v>111727</v>
      </c>
      <c r="Z8" s="6">
        <v>707.63</v>
      </c>
      <c r="AA8" s="28">
        <v>70000</v>
      </c>
    </row>
    <row r="9" spans="1:27" ht="13.5">
      <c r="A9" s="2" t="s">
        <v>35</v>
      </c>
      <c r="B9" s="3"/>
      <c r="C9" s="16">
        <f aca="true" t="shared" si="1" ref="C9:Y9">SUM(C10:C14)</f>
        <v>389126</v>
      </c>
      <c r="D9" s="16">
        <f>SUM(D10:D14)</f>
        <v>0</v>
      </c>
      <c r="E9" s="17">
        <f t="shared" si="1"/>
        <v>1250000</v>
      </c>
      <c r="F9" s="18">
        <f t="shared" si="1"/>
        <v>1250000</v>
      </c>
      <c r="G9" s="18">
        <f t="shared" si="1"/>
        <v>0</v>
      </c>
      <c r="H9" s="18">
        <f t="shared" si="1"/>
        <v>0</v>
      </c>
      <c r="I9" s="18">
        <f t="shared" si="1"/>
        <v>9245</v>
      </c>
      <c r="J9" s="18">
        <f t="shared" si="1"/>
        <v>9245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9245</v>
      </c>
      <c r="X9" s="18">
        <f t="shared" si="1"/>
        <v>986522</v>
      </c>
      <c r="Y9" s="18">
        <f t="shared" si="1"/>
        <v>-977277</v>
      </c>
      <c r="Z9" s="4">
        <f>+IF(X9&lt;&gt;0,+(Y9/X9)*100,0)</f>
        <v>-99.06286935314165</v>
      </c>
      <c r="AA9" s="30">
        <f>SUM(AA10:AA14)</f>
        <v>1250000</v>
      </c>
    </row>
    <row r="10" spans="1:27" ht="13.5">
      <c r="A10" s="5" t="s">
        <v>36</v>
      </c>
      <c r="B10" s="3"/>
      <c r="C10" s="19">
        <v>389126</v>
      </c>
      <c r="D10" s="19"/>
      <c r="E10" s="20">
        <v>1250000</v>
      </c>
      <c r="F10" s="21">
        <v>1250000</v>
      </c>
      <c r="G10" s="21"/>
      <c r="H10" s="21"/>
      <c r="I10" s="21">
        <v>9245</v>
      </c>
      <c r="J10" s="21">
        <v>9245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9245</v>
      </c>
      <c r="X10" s="21">
        <v>986522</v>
      </c>
      <c r="Y10" s="21">
        <v>-977277</v>
      </c>
      <c r="Z10" s="6">
        <v>-99.06</v>
      </c>
      <c r="AA10" s="28">
        <v>1250000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36775555</v>
      </c>
      <c r="D15" s="16">
        <f>SUM(D16:D18)</f>
        <v>0</v>
      </c>
      <c r="E15" s="17">
        <f t="shared" si="2"/>
        <v>59783250</v>
      </c>
      <c r="F15" s="18">
        <f t="shared" si="2"/>
        <v>59783250</v>
      </c>
      <c r="G15" s="18">
        <f t="shared" si="2"/>
        <v>261180</v>
      </c>
      <c r="H15" s="18">
        <f t="shared" si="2"/>
        <v>130409</v>
      </c>
      <c r="I15" s="18">
        <f t="shared" si="2"/>
        <v>258637</v>
      </c>
      <c r="J15" s="18">
        <f t="shared" si="2"/>
        <v>650226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650226</v>
      </c>
      <c r="X15" s="18">
        <f t="shared" si="2"/>
        <v>8425410</v>
      </c>
      <c r="Y15" s="18">
        <f t="shared" si="2"/>
        <v>-7775184</v>
      </c>
      <c r="Z15" s="4">
        <f>+IF(X15&lt;&gt;0,+(Y15/X15)*100,0)</f>
        <v>-92.28255954309643</v>
      </c>
      <c r="AA15" s="30">
        <f>SUM(AA16:AA18)</f>
        <v>59783250</v>
      </c>
    </row>
    <row r="16" spans="1:27" ht="13.5">
      <c r="A16" s="5" t="s">
        <v>42</v>
      </c>
      <c r="B16" s="3"/>
      <c r="C16" s="19"/>
      <c r="D16" s="19"/>
      <c r="E16" s="20">
        <v>1650000</v>
      </c>
      <c r="F16" s="21">
        <v>1650000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>
        <v>1650000</v>
      </c>
    </row>
    <row r="17" spans="1:27" ht="13.5">
      <c r="A17" s="5" t="s">
        <v>43</v>
      </c>
      <c r="B17" s="3"/>
      <c r="C17" s="19">
        <v>36775555</v>
      </c>
      <c r="D17" s="19"/>
      <c r="E17" s="20">
        <v>58133250</v>
      </c>
      <c r="F17" s="21">
        <v>58133250</v>
      </c>
      <c r="G17" s="21">
        <v>261180</v>
      </c>
      <c r="H17" s="21">
        <v>130409</v>
      </c>
      <c r="I17" s="21">
        <v>258637</v>
      </c>
      <c r="J17" s="21">
        <v>650226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650226</v>
      </c>
      <c r="X17" s="21">
        <v>8425410</v>
      </c>
      <c r="Y17" s="21">
        <v>-7775184</v>
      </c>
      <c r="Z17" s="6">
        <v>-92.28</v>
      </c>
      <c r="AA17" s="28">
        <v>58133250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6800000</v>
      </c>
      <c r="F19" s="18">
        <f t="shared" si="3"/>
        <v>6800000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1700000</v>
      </c>
      <c r="Y19" s="18">
        <f t="shared" si="3"/>
        <v>-1700000</v>
      </c>
      <c r="Z19" s="4">
        <f>+IF(X19&lt;&gt;0,+(Y19/X19)*100,0)</f>
        <v>-100</v>
      </c>
      <c r="AA19" s="30">
        <f>SUM(AA20:AA23)</f>
        <v>6800000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>
        <v>6800000</v>
      </c>
      <c r="F21" s="21">
        <v>6800000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1700000</v>
      </c>
      <c r="Y21" s="21">
        <v>-1700000</v>
      </c>
      <c r="Z21" s="6">
        <v>-100</v>
      </c>
      <c r="AA21" s="28">
        <v>6800000</v>
      </c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38008694</v>
      </c>
      <c r="D25" s="50">
        <f>+D5+D9+D15+D19+D24</f>
        <v>0</v>
      </c>
      <c r="E25" s="51">
        <f t="shared" si="4"/>
        <v>68423250</v>
      </c>
      <c r="F25" s="52">
        <f t="shared" si="4"/>
        <v>68423250</v>
      </c>
      <c r="G25" s="52">
        <f t="shared" si="4"/>
        <v>313542</v>
      </c>
      <c r="H25" s="52">
        <f t="shared" si="4"/>
        <v>239464</v>
      </c>
      <c r="I25" s="52">
        <f t="shared" si="4"/>
        <v>290277</v>
      </c>
      <c r="J25" s="52">
        <f t="shared" si="4"/>
        <v>843283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843283</v>
      </c>
      <c r="X25" s="52">
        <f t="shared" si="4"/>
        <v>11180721</v>
      </c>
      <c r="Y25" s="52">
        <f t="shared" si="4"/>
        <v>-10337438</v>
      </c>
      <c r="Z25" s="53">
        <f>+IF(X25&lt;&gt;0,+(Y25/X25)*100,0)</f>
        <v>-92.45770465071081</v>
      </c>
      <c r="AA25" s="54">
        <f>+AA5+AA9+AA15+AA19+AA24</f>
        <v>68423250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38008694</v>
      </c>
      <c r="D28" s="19"/>
      <c r="E28" s="20">
        <v>42908250</v>
      </c>
      <c r="F28" s="21">
        <v>42908250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>
        <v>42908250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>
        <v>6800000</v>
      </c>
      <c r="F30" s="24">
        <v>6800000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>
        <v>6800000</v>
      </c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38008694</v>
      </c>
      <c r="D32" s="25">
        <f>SUM(D28:D31)</f>
        <v>0</v>
      </c>
      <c r="E32" s="26">
        <f t="shared" si="5"/>
        <v>49708250</v>
      </c>
      <c r="F32" s="27">
        <f t="shared" si="5"/>
        <v>49708250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49708250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>
        <v>313542</v>
      </c>
      <c r="H33" s="21">
        <v>239464</v>
      </c>
      <c r="I33" s="21">
        <v>290277</v>
      </c>
      <c r="J33" s="21">
        <v>843283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843283</v>
      </c>
      <c r="X33" s="21"/>
      <c r="Y33" s="21">
        <v>843283</v>
      </c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18715000</v>
      </c>
      <c r="F35" s="21">
        <v>18715000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18715000</v>
      </c>
    </row>
    <row r="36" spans="1:27" ht="13.5">
      <c r="A36" s="60" t="s">
        <v>64</v>
      </c>
      <c r="B36" s="10"/>
      <c r="C36" s="61">
        <f aca="true" t="shared" si="6" ref="C36:Y36">SUM(C32:C35)</f>
        <v>38008694</v>
      </c>
      <c r="D36" s="61">
        <f>SUM(D32:D35)</f>
        <v>0</v>
      </c>
      <c r="E36" s="62">
        <f t="shared" si="6"/>
        <v>68423250</v>
      </c>
      <c r="F36" s="63">
        <f t="shared" si="6"/>
        <v>68423250</v>
      </c>
      <c r="G36" s="63">
        <f t="shared" si="6"/>
        <v>313542</v>
      </c>
      <c r="H36" s="63">
        <f t="shared" si="6"/>
        <v>239464</v>
      </c>
      <c r="I36" s="63">
        <f t="shared" si="6"/>
        <v>290277</v>
      </c>
      <c r="J36" s="63">
        <f t="shared" si="6"/>
        <v>843283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843283</v>
      </c>
      <c r="X36" s="63">
        <f t="shared" si="6"/>
        <v>0</v>
      </c>
      <c r="Y36" s="63">
        <f t="shared" si="6"/>
        <v>843283</v>
      </c>
      <c r="Z36" s="64">
        <f>+IF(X36&lt;&gt;0,+(Y36/X36)*100,0)</f>
        <v>0</v>
      </c>
      <c r="AA36" s="65">
        <f>SUM(AA32:AA35)</f>
        <v>68423250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91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505380</v>
      </c>
      <c r="D5" s="16">
        <f>SUM(D6:D8)</f>
        <v>0</v>
      </c>
      <c r="E5" s="17">
        <f t="shared" si="0"/>
        <v>700000</v>
      </c>
      <c r="F5" s="18">
        <f t="shared" si="0"/>
        <v>700000</v>
      </c>
      <c r="G5" s="18">
        <f t="shared" si="0"/>
        <v>0</v>
      </c>
      <c r="H5" s="18">
        <f t="shared" si="0"/>
        <v>11571</v>
      </c>
      <c r="I5" s="18">
        <f t="shared" si="0"/>
        <v>29840</v>
      </c>
      <c r="J5" s="18">
        <f t="shared" si="0"/>
        <v>41411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41411</v>
      </c>
      <c r="X5" s="18">
        <f t="shared" si="0"/>
        <v>174999</v>
      </c>
      <c r="Y5" s="18">
        <f t="shared" si="0"/>
        <v>-133588</v>
      </c>
      <c r="Z5" s="4">
        <f>+IF(X5&lt;&gt;0,+(Y5/X5)*100,0)</f>
        <v>-76.3364362082069</v>
      </c>
      <c r="AA5" s="16">
        <f>SUM(AA6:AA8)</f>
        <v>700000</v>
      </c>
    </row>
    <row r="6" spans="1:27" ht="13.5">
      <c r="A6" s="5" t="s">
        <v>32</v>
      </c>
      <c r="B6" s="3"/>
      <c r="C6" s="19">
        <v>505380</v>
      </c>
      <c r="D6" s="19"/>
      <c r="E6" s="20">
        <v>600000</v>
      </c>
      <c r="F6" s="21">
        <v>600000</v>
      </c>
      <c r="G6" s="21"/>
      <c r="H6" s="21"/>
      <c r="I6" s="21">
        <v>29840</v>
      </c>
      <c r="J6" s="21">
        <v>29840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29840</v>
      </c>
      <c r="X6" s="21">
        <v>150000</v>
      </c>
      <c r="Y6" s="21">
        <v>-120160</v>
      </c>
      <c r="Z6" s="6">
        <v>-80.11</v>
      </c>
      <c r="AA6" s="28">
        <v>600000</v>
      </c>
    </row>
    <row r="7" spans="1:27" ht="13.5">
      <c r="A7" s="5" t="s">
        <v>33</v>
      </c>
      <c r="B7" s="3"/>
      <c r="C7" s="22"/>
      <c r="D7" s="22"/>
      <c r="E7" s="23">
        <v>100000</v>
      </c>
      <c r="F7" s="24">
        <v>100000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24999</v>
      </c>
      <c r="Y7" s="24">
        <v>-24999</v>
      </c>
      <c r="Z7" s="7">
        <v>-100</v>
      </c>
      <c r="AA7" s="29">
        <v>100000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>
        <v>11571</v>
      </c>
      <c r="I8" s="21"/>
      <c r="J8" s="21">
        <v>11571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11571</v>
      </c>
      <c r="X8" s="21"/>
      <c r="Y8" s="21">
        <v>11571</v>
      </c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5363893</v>
      </c>
      <c r="D9" s="16">
        <f>SUM(D10:D14)</f>
        <v>0</v>
      </c>
      <c r="E9" s="17">
        <f t="shared" si="1"/>
        <v>6300000</v>
      </c>
      <c r="F9" s="18">
        <f t="shared" si="1"/>
        <v>6300000</v>
      </c>
      <c r="G9" s="18">
        <f t="shared" si="1"/>
        <v>0</v>
      </c>
      <c r="H9" s="18">
        <f t="shared" si="1"/>
        <v>0</v>
      </c>
      <c r="I9" s="18">
        <f t="shared" si="1"/>
        <v>401643</v>
      </c>
      <c r="J9" s="18">
        <f t="shared" si="1"/>
        <v>401643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401643</v>
      </c>
      <c r="X9" s="18">
        <f t="shared" si="1"/>
        <v>1575000</v>
      </c>
      <c r="Y9" s="18">
        <f t="shared" si="1"/>
        <v>-1173357</v>
      </c>
      <c r="Z9" s="4">
        <f>+IF(X9&lt;&gt;0,+(Y9/X9)*100,0)</f>
        <v>-74.49885714285715</v>
      </c>
      <c r="AA9" s="30">
        <f>SUM(AA10:AA14)</f>
        <v>6300000</v>
      </c>
    </row>
    <row r="10" spans="1:27" ht="13.5">
      <c r="A10" s="5" t="s">
        <v>36</v>
      </c>
      <c r="B10" s="3"/>
      <c r="C10" s="19">
        <v>5363893</v>
      </c>
      <c r="D10" s="19"/>
      <c r="E10" s="20">
        <v>6300000</v>
      </c>
      <c r="F10" s="21">
        <v>6300000</v>
      </c>
      <c r="G10" s="21"/>
      <c r="H10" s="21"/>
      <c r="I10" s="21">
        <v>401643</v>
      </c>
      <c r="J10" s="21">
        <v>401643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401643</v>
      </c>
      <c r="X10" s="21">
        <v>1575000</v>
      </c>
      <c r="Y10" s="21">
        <v>-1173357</v>
      </c>
      <c r="Z10" s="6">
        <v>-74.5</v>
      </c>
      <c r="AA10" s="28">
        <v>6300000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6833349</v>
      </c>
      <c r="D15" s="16">
        <f>SUM(D16:D18)</f>
        <v>0</v>
      </c>
      <c r="E15" s="17">
        <f t="shared" si="2"/>
        <v>9317000</v>
      </c>
      <c r="F15" s="18">
        <f t="shared" si="2"/>
        <v>9317000</v>
      </c>
      <c r="G15" s="18">
        <f t="shared" si="2"/>
        <v>1187081</v>
      </c>
      <c r="H15" s="18">
        <f t="shared" si="2"/>
        <v>1873094</v>
      </c>
      <c r="I15" s="18">
        <f t="shared" si="2"/>
        <v>41477</v>
      </c>
      <c r="J15" s="18">
        <f t="shared" si="2"/>
        <v>3101652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3101652</v>
      </c>
      <c r="X15" s="18">
        <f t="shared" si="2"/>
        <v>2329326</v>
      </c>
      <c r="Y15" s="18">
        <f t="shared" si="2"/>
        <v>772326</v>
      </c>
      <c r="Z15" s="4">
        <f>+IF(X15&lt;&gt;0,+(Y15/X15)*100,0)</f>
        <v>33.15662985773567</v>
      </c>
      <c r="AA15" s="30">
        <f>SUM(AA16:AA18)</f>
        <v>9317000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6833349</v>
      </c>
      <c r="D17" s="19"/>
      <c r="E17" s="20">
        <v>9317000</v>
      </c>
      <c r="F17" s="21">
        <v>9317000</v>
      </c>
      <c r="G17" s="21">
        <v>1187081</v>
      </c>
      <c r="H17" s="21">
        <v>1873094</v>
      </c>
      <c r="I17" s="21">
        <v>41477</v>
      </c>
      <c r="J17" s="21">
        <v>3101652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3101652</v>
      </c>
      <c r="X17" s="21">
        <v>2329326</v>
      </c>
      <c r="Y17" s="21">
        <v>772326</v>
      </c>
      <c r="Z17" s="6">
        <v>33.16</v>
      </c>
      <c r="AA17" s="28">
        <v>9317000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4326424</v>
      </c>
      <c r="D19" s="16">
        <f>SUM(D20:D23)</f>
        <v>0</v>
      </c>
      <c r="E19" s="17">
        <f t="shared" si="3"/>
        <v>6957000</v>
      </c>
      <c r="F19" s="18">
        <f t="shared" si="3"/>
        <v>6957000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1739172</v>
      </c>
      <c r="Y19" s="18">
        <f t="shared" si="3"/>
        <v>-1739172</v>
      </c>
      <c r="Z19" s="4">
        <f>+IF(X19&lt;&gt;0,+(Y19/X19)*100,0)</f>
        <v>-100</v>
      </c>
      <c r="AA19" s="30">
        <f>SUM(AA20:AA23)</f>
        <v>6957000</v>
      </c>
    </row>
    <row r="20" spans="1:27" ht="13.5">
      <c r="A20" s="5" t="s">
        <v>46</v>
      </c>
      <c r="B20" s="3"/>
      <c r="C20" s="19">
        <v>934291</v>
      </c>
      <c r="D20" s="19"/>
      <c r="E20" s="20">
        <v>5050000</v>
      </c>
      <c r="F20" s="21">
        <v>5050000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1262499</v>
      </c>
      <c r="Y20" s="21">
        <v>-1262499</v>
      </c>
      <c r="Z20" s="6">
        <v>-100</v>
      </c>
      <c r="AA20" s="28">
        <v>5050000</v>
      </c>
    </row>
    <row r="21" spans="1:27" ht="13.5">
      <c r="A21" s="5" t="s">
        <v>47</v>
      </c>
      <c r="B21" s="3"/>
      <c r="C21" s="19">
        <v>231282</v>
      </c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>
        <v>1907000</v>
      </c>
      <c r="F22" s="24">
        <v>1907000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476673</v>
      </c>
      <c r="Y22" s="24">
        <v>-476673</v>
      </c>
      <c r="Z22" s="7">
        <v>-100</v>
      </c>
      <c r="AA22" s="29">
        <v>1907000</v>
      </c>
    </row>
    <row r="23" spans="1:27" ht="13.5">
      <c r="A23" s="5" t="s">
        <v>49</v>
      </c>
      <c r="B23" s="3"/>
      <c r="C23" s="19">
        <v>3160851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17029046</v>
      </c>
      <c r="D25" s="50">
        <f>+D5+D9+D15+D19+D24</f>
        <v>0</v>
      </c>
      <c r="E25" s="51">
        <f t="shared" si="4"/>
        <v>23274000</v>
      </c>
      <c r="F25" s="52">
        <f t="shared" si="4"/>
        <v>23274000</v>
      </c>
      <c r="G25" s="52">
        <f t="shared" si="4"/>
        <v>1187081</v>
      </c>
      <c r="H25" s="52">
        <f t="shared" si="4"/>
        <v>1884665</v>
      </c>
      <c r="I25" s="52">
        <f t="shared" si="4"/>
        <v>472960</v>
      </c>
      <c r="J25" s="52">
        <f t="shared" si="4"/>
        <v>3544706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3544706</v>
      </c>
      <c r="X25" s="52">
        <f t="shared" si="4"/>
        <v>5818497</v>
      </c>
      <c r="Y25" s="52">
        <f t="shared" si="4"/>
        <v>-2273791</v>
      </c>
      <c r="Z25" s="53">
        <f>+IF(X25&lt;&gt;0,+(Y25/X25)*100,0)</f>
        <v>-39.07866584789852</v>
      </c>
      <c r="AA25" s="54">
        <f>+AA5+AA9+AA15+AA19+AA24</f>
        <v>23274000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17029046</v>
      </c>
      <c r="D28" s="19"/>
      <c r="E28" s="20">
        <v>23274000</v>
      </c>
      <c r="F28" s="21">
        <v>23274000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>
        <v>23274000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17029046</v>
      </c>
      <c r="D32" s="25">
        <f>SUM(D28:D31)</f>
        <v>0</v>
      </c>
      <c r="E32" s="26">
        <f t="shared" si="5"/>
        <v>23274000</v>
      </c>
      <c r="F32" s="27">
        <f t="shared" si="5"/>
        <v>23274000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23274000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>
        <v>1187081</v>
      </c>
      <c r="H35" s="21">
        <v>1884665</v>
      </c>
      <c r="I35" s="21">
        <v>472960</v>
      </c>
      <c r="J35" s="21">
        <v>3544706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3544706</v>
      </c>
      <c r="X35" s="21"/>
      <c r="Y35" s="21">
        <v>3544706</v>
      </c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17029046</v>
      </c>
      <c r="D36" s="61">
        <f>SUM(D32:D35)</f>
        <v>0</v>
      </c>
      <c r="E36" s="62">
        <f t="shared" si="6"/>
        <v>23274000</v>
      </c>
      <c r="F36" s="63">
        <f t="shared" si="6"/>
        <v>23274000</v>
      </c>
      <c r="G36" s="63">
        <f t="shared" si="6"/>
        <v>1187081</v>
      </c>
      <c r="H36" s="63">
        <f t="shared" si="6"/>
        <v>1884665</v>
      </c>
      <c r="I36" s="63">
        <f t="shared" si="6"/>
        <v>472960</v>
      </c>
      <c r="J36" s="63">
        <f t="shared" si="6"/>
        <v>3544706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3544706</v>
      </c>
      <c r="X36" s="63">
        <f t="shared" si="6"/>
        <v>0</v>
      </c>
      <c r="Y36" s="63">
        <f t="shared" si="6"/>
        <v>3544706</v>
      </c>
      <c r="Z36" s="64">
        <f>+IF(X36&lt;&gt;0,+(Y36/X36)*100,0)</f>
        <v>0</v>
      </c>
      <c r="AA36" s="65">
        <f>SUM(AA32:AA35)</f>
        <v>23274000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92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1200000</v>
      </c>
      <c r="D5" s="16">
        <f>SUM(D6:D8)</f>
        <v>0</v>
      </c>
      <c r="E5" s="17">
        <f t="shared" si="0"/>
        <v>7326033</v>
      </c>
      <c r="F5" s="18">
        <f t="shared" si="0"/>
        <v>7326033</v>
      </c>
      <c r="G5" s="18">
        <f t="shared" si="0"/>
        <v>0</v>
      </c>
      <c r="H5" s="18">
        <f t="shared" si="0"/>
        <v>56423</v>
      </c>
      <c r="I5" s="18">
        <f t="shared" si="0"/>
        <v>135413</v>
      </c>
      <c r="J5" s="18">
        <f t="shared" si="0"/>
        <v>191836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191836</v>
      </c>
      <c r="X5" s="18">
        <f t="shared" si="0"/>
        <v>1831509</v>
      </c>
      <c r="Y5" s="18">
        <f t="shared" si="0"/>
        <v>-1639673</v>
      </c>
      <c r="Z5" s="4">
        <f>+IF(X5&lt;&gt;0,+(Y5/X5)*100,0)</f>
        <v>-89.52579539603683</v>
      </c>
      <c r="AA5" s="16">
        <f>SUM(AA6:AA8)</f>
        <v>7326033</v>
      </c>
    </row>
    <row r="6" spans="1:27" ht="13.5">
      <c r="A6" s="5" t="s">
        <v>32</v>
      </c>
      <c r="B6" s="3"/>
      <c r="C6" s="19"/>
      <c r="D6" s="19"/>
      <c r="E6" s="20">
        <v>2194200</v>
      </c>
      <c r="F6" s="21">
        <v>2194200</v>
      </c>
      <c r="G6" s="21"/>
      <c r="H6" s="21">
        <v>28243</v>
      </c>
      <c r="I6" s="21">
        <v>1140</v>
      </c>
      <c r="J6" s="21">
        <v>29383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29383</v>
      </c>
      <c r="X6" s="21">
        <v>548550</v>
      </c>
      <c r="Y6" s="21">
        <v>-519167</v>
      </c>
      <c r="Z6" s="6">
        <v>-94.64</v>
      </c>
      <c r="AA6" s="28">
        <v>2194200</v>
      </c>
    </row>
    <row r="7" spans="1:27" ht="13.5">
      <c r="A7" s="5" t="s">
        <v>33</v>
      </c>
      <c r="B7" s="3"/>
      <c r="C7" s="22"/>
      <c r="D7" s="22"/>
      <c r="E7" s="23">
        <v>1156833</v>
      </c>
      <c r="F7" s="24">
        <v>1156833</v>
      </c>
      <c r="G7" s="24"/>
      <c r="H7" s="24">
        <v>19387</v>
      </c>
      <c r="I7" s="24">
        <v>66250</v>
      </c>
      <c r="J7" s="24">
        <v>85637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85637</v>
      </c>
      <c r="X7" s="24">
        <v>289209</v>
      </c>
      <c r="Y7" s="24">
        <v>-203572</v>
      </c>
      <c r="Z7" s="7">
        <v>-70.39</v>
      </c>
      <c r="AA7" s="29">
        <v>1156833</v>
      </c>
    </row>
    <row r="8" spans="1:27" ht="13.5">
      <c r="A8" s="5" t="s">
        <v>34</v>
      </c>
      <c r="B8" s="3"/>
      <c r="C8" s="19">
        <v>1200000</v>
      </c>
      <c r="D8" s="19"/>
      <c r="E8" s="20">
        <v>3975000</v>
      </c>
      <c r="F8" s="21">
        <v>3975000</v>
      </c>
      <c r="G8" s="21"/>
      <c r="H8" s="21">
        <v>8793</v>
      </c>
      <c r="I8" s="21">
        <v>68023</v>
      </c>
      <c r="J8" s="21">
        <v>76816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76816</v>
      </c>
      <c r="X8" s="21">
        <v>993750</v>
      </c>
      <c r="Y8" s="21">
        <v>-916934</v>
      </c>
      <c r="Z8" s="6">
        <v>-92.27</v>
      </c>
      <c r="AA8" s="28">
        <v>3975000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1727800</v>
      </c>
      <c r="F9" s="18">
        <f t="shared" si="1"/>
        <v>1727800</v>
      </c>
      <c r="G9" s="18">
        <f t="shared" si="1"/>
        <v>5634</v>
      </c>
      <c r="H9" s="18">
        <f t="shared" si="1"/>
        <v>0</v>
      </c>
      <c r="I9" s="18">
        <f t="shared" si="1"/>
        <v>25644</v>
      </c>
      <c r="J9" s="18">
        <f t="shared" si="1"/>
        <v>31278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31278</v>
      </c>
      <c r="X9" s="18">
        <f t="shared" si="1"/>
        <v>431949</v>
      </c>
      <c r="Y9" s="18">
        <f t="shared" si="1"/>
        <v>-400671</v>
      </c>
      <c r="Z9" s="4">
        <f>+IF(X9&lt;&gt;0,+(Y9/X9)*100,0)</f>
        <v>-92.7588673662863</v>
      </c>
      <c r="AA9" s="30">
        <f>SUM(AA10:AA14)</f>
        <v>1727800</v>
      </c>
    </row>
    <row r="10" spans="1:27" ht="13.5">
      <c r="A10" s="5" t="s">
        <v>36</v>
      </c>
      <c r="B10" s="3"/>
      <c r="C10" s="19"/>
      <c r="D10" s="19"/>
      <c r="E10" s="20">
        <v>1727800</v>
      </c>
      <c r="F10" s="21">
        <v>1727800</v>
      </c>
      <c r="G10" s="21">
        <v>5634</v>
      </c>
      <c r="H10" s="21"/>
      <c r="I10" s="21">
        <v>25644</v>
      </c>
      <c r="J10" s="21">
        <v>31278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31278</v>
      </c>
      <c r="X10" s="21">
        <v>431949</v>
      </c>
      <c r="Y10" s="21">
        <v>-400671</v>
      </c>
      <c r="Z10" s="6">
        <v>-92.76</v>
      </c>
      <c r="AA10" s="28">
        <v>1727800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265000</v>
      </c>
      <c r="F15" s="18">
        <f t="shared" si="2"/>
        <v>265000</v>
      </c>
      <c r="G15" s="18">
        <f t="shared" si="2"/>
        <v>2900</v>
      </c>
      <c r="H15" s="18">
        <f t="shared" si="2"/>
        <v>66690</v>
      </c>
      <c r="I15" s="18">
        <f t="shared" si="2"/>
        <v>21438</v>
      </c>
      <c r="J15" s="18">
        <f t="shared" si="2"/>
        <v>91028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91028</v>
      </c>
      <c r="X15" s="18">
        <f t="shared" si="2"/>
        <v>66249</v>
      </c>
      <c r="Y15" s="18">
        <f t="shared" si="2"/>
        <v>24779</v>
      </c>
      <c r="Z15" s="4">
        <f>+IF(X15&lt;&gt;0,+(Y15/X15)*100,0)</f>
        <v>37.402828721942974</v>
      </c>
      <c r="AA15" s="30">
        <f>SUM(AA16:AA18)</f>
        <v>265000</v>
      </c>
    </row>
    <row r="16" spans="1:27" ht="13.5">
      <c r="A16" s="5" t="s">
        <v>42</v>
      </c>
      <c r="B16" s="3"/>
      <c r="C16" s="19"/>
      <c r="D16" s="19"/>
      <c r="E16" s="20">
        <v>265000</v>
      </c>
      <c r="F16" s="21">
        <v>265000</v>
      </c>
      <c r="G16" s="21"/>
      <c r="H16" s="21">
        <v>32918</v>
      </c>
      <c r="I16" s="21">
        <v>21438</v>
      </c>
      <c r="J16" s="21">
        <v>54356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54356</v>
      </c>
      <c r="X16" s="21">
        <v>66249</v>
      </c>
      <c r="Y16" s="21">
        <v>-11893</v>
      </c>
      <c r="Z16" s="6">
        <v>-17.95</v>
      </c>
      <c r="AA16" s="28">
        <v>265000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>
        <v>2900</v>
      </c>
      <c r="H18" s="21">
        <v>33772</v>
      </c>
      <c r="I18" s="21"/>
      <c r="J18" s="21">
        <v>36672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36672</v>
      </c>
      <c r="X18" s="21"/>
      <c r="Y18" s="21">
        <v>36672</v>
      </c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697792573</v>
      </c>
      <c r="D19" s="16">
        <f>SUM(D20:D23)</f>
        <v>0</v>
      </c>
      <c r="E19" s="17">
        <f t="shared" si="3"/>
        <v>599848513</v>
      </c>
      <c r="F19" s="18">
        <f t="shared" si="3"/>
        <v>599848513</v>
      </c>
      <c r="G19" s="18">
        <f t="shared" si="3"/>
        <v>561776</v>
      </c>
      <c r="H19" s="18">
        <f t="shared" si="3"/>
        <v>21528637</v>
      </c>
      <c r="I19" s="18">
        <f t="shared" si="3"/>
        <v>32066375</v>
      </c>
      <c r="J19" s="18">
        <f t="shared" si="3"/>
        <v>54156788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54156788</v>
      </c>
      <c r="X19" s="18">
        <f t="shared" si="3"/>
        <v>96960</v>
      </c>
      <c r="Y19" s="18">
        <f t="shared" si="3"/>
        <v>54059828</v>
      </c>
      <c r="Z19" s="4">
        <f>+IF(X19&lt;&gt;0,+(Y19/X19)*100,0)</f>
        <v>55754.77310231023</v>
      </c>
      <c r="AA19" s="30">
        <f>SUM(AA20:AA23)</f>
        <v>599848513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697792573</v>
      </c>
      <c r="D21" s="19"/>
      <c r="E21" s="20">
        <v>599848513</v>
      </c>
      <c r="F21" s="21">
        <v>599848513</v>
      </c>
      <c r="G21" s="21"/>
      <c r="H21" s="21"/>
      <c r="I21" s="21">
        <v>175208</v>
      </c>
      <c r="J21" s="21">
        <v>175208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175208</v>
      </c>
      <c r="X21" s="21">
        <v>96960</v>
      </c>
      <c r="Y21" s="21">
        <v>78248</v>
      </c>
      <c r="Z21" s="6">
        <v>80.7</v>
      </c>
      <c r="AA21" s="28">
        <v>599848513</v>
      </c>
    </row>
    <row r="22" spans="1:27" ht="13.5">
      <c r="A22" s="5" t="s">
        <v>48</v>
      </c>
      <c r="B22" s="3"/>
      <c r="C22" s="22"/>
      <c r="D22" s="22"/>
      <c r="E22" s="23"/>
      <c r="F22" s="24"/>
      <c r="G22" s="24">
        <v>561776</v>
      </c>
      <c r="H22" s="24">
        <v>21528637</v>
      </c>
      <c r="I22" s="24">
        <v>31891167</v>
      </c>
      <c r="J22" s="24">
        <v>53981580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53981580</v>
      </c>
      <c r="X22" s="24"/>
      <c r="Y22" s="24">
        <v>53981580</v>
      </c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698992573</v>
      </c>
      <c r="D25" s="50">
        <f>+D5+D9+D15+D19+D24</f>
        <v>0</v>
      </c>
      <c r="E25" s="51">
        <f t="shared" si="4"/>
        <v>609167346</v>
      </c>
      <c r="F25" s="52">
        <f t="shared" si="4"/>
        <v>609167346</v>
      </c>
      <c r="G25" s="52">
        <f t="shared" si="4"/>
        <v>570310</v>
      </c>
      <c r="H25" s="52">
        <f t="shared" si="4"/>
        <v>21651750</v>
      </c>
      <c r="I25" s="52">
        <f t="shared" si="4"/>
        <v>32248870</v>
      </c>
      <c r="J25" s="52">
        <f t="shared" si="4"/>
        <v>54470930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54470930</v>
      </c>
      <c r="X25" s="52">
        <f t="shared" si="4"/>
        <v>2426667</v>
      </c>
      <c r="Y25" s="52">
        <f t="shared" si="4"/>
        <v>52044263</v>
      </c>
      <c r="Z25" s="53">
        <f>+IF(X25&lt;&gt;0,+(Y25/X25)*100,0)</f>
        <v>2144.6808729833965</v>
      </c>
      <c r="AA25" s="54">
        <f>+AA5+AA9+AA15+AA19+AA24</f>
        <v>609167346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698992573</v>
      </c>
      <c r="D28" s="19"/>
      <c r="E28" s="20">
        <v>599460669</v>
      </c>
      <c r="F28" s="21">
        <v>599460669</v>
      </c>
      <c r="G28" s="21">
        <v>570310</v>
      </c>
      <c r="H28" s="21">
        <v>21528637</v>
      </c>
      <c r="I28" s="21">
        <v>32248870</v>
      </c>
      <c r="J28" s="21">
        <v>54347817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54347817</v>
      </c>
      <c r="X28" s="21"/>
      <c r="Y28" s="21">
        <v>54347817</v>
      </c>
      <c r="Z28" s="6"/>
      <c r="AA28" s="19">
        <v>599460669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698992573</v>
      </c>
      <c r="D32" s="25">
        <f>SUM(D28:D31)</f>
        <v>0</v>
      </c>
      <c r="E32" s="26">
        <f t="shared" si="5"/>
        <v>599460669</v>
      </c>
      <c r="F32" s="27">
        <f t="shared" si="5"/>
        <v>599460669</v>
      </c>
      <c r="G32" s="27">
        <f t="shared" si="5"/>
        <v>570310</v>
      </c>
      <c r="H32" s="27">
        <f t="shared" si="5"/>
        <v>21528637</v>
      </c>
      <c r="I32" s="27">
        <f t="shared" si="5"/>
        <v>32248870</v>
      </c>
      <c r="J32" s="27">
        <f t="shared" si="5"/>
        <v>54347817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54347817</v>
      </c>
      <c r="X32" s="27">
        <f t="shared" si="5"/>
        <v>0</v>
      </c>
      <c r="Y32" s="27">
        <f t="shared" si="5"/>
        <v>54347817</v>
      </c>
      <c r="Z32" s="13">
        <f>+IF(X32&lt;&gt;0,+(Y32/X32)*100,0)</f>
        <v>0</v>
      </c>
      <c r="AA32" s="31">
        <f>SUM(AA28:AA31)</f>
        <v>599460669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9706677</v>
      </c>
      <c r="F35" s="21">
        <v>9706677</v>
      </c>
      <c r="G35" s="21"/>
      <c r="H35" s="21">
        <v>123113</v>
      </c>
      <c r="I35" s="21"/>
      <c r="J35" s="21">
        <v>123113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123113</v>
      </c>
      <c r="X35" s="21"/>
      <c r="Y35" s="21">
        <v>123113</v>
      </c>
      <c r="Z35" s="6"/>
      <c r="AA35" s="28">
        <v>9706677</v>
      </c>
    </row>
    <row r="36" spans="1:27" ht="13.5">
      <c r="A36" s="60" t="s">
        <v>64</v>
      </c>
      <c r="B36" s="10"/>
      <c r="C36" s="61">
        <f aca="true" t="shared" si="6" ref="C36:Y36">SUM(C32:C35)</f>
        <v>698992573</v>
      </c>
      <c r="D36" s="61">
        <f>SUM(D32:D35)</f>
        <v>0</v>
      </c>
      <c r="E36" s="62">
        <f t="shared" si="6"/>
        <v>609167346</v>
      </c>
      <c r="F36" s="63">
        <f t="shared" si="6"/>
        <v>609167346</v>
      </c>
      <c r="G36" s="63">
        <f t="shared" si="6"/>
        <v>570310</v>
      </c>
      <c r="H36" s="63">
        <f t="shared" si="6"/>
        <v>21651750</v>
      </c>
      <c r="I36" s="63">
        <f t="shared" si="6"/>
        <v>32248870</v>
      </c>
      <c r="J36" s="63">
        <f t="shared" si="6"/>
        <v>54470930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54470930</v>
      </c>
      <c r="X36" s="63">
        <f t="shared" si="6"/>
        <v>0</v>
      </c>
      <c r="Y36" s="63">
        <f t="shared" si="6"/>
        <v>54470930</v>
      </c>
      <c r="Z36" s="64">
        <f>+IF(X36&lt;&gt;0,+(Y36/X36)*100,0)</f>
        <v>0</v>
      </c>
      <c r="AA36" s="65">
        <f>SUM(AA32:AA35)</f>
        <v>609167346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7094430</v>
      </c>
      <c r="D5" s="16">
        <f>SUM(D6:D8)</f>
        <v>0</v>
      </c>
      <c r="E5" s="17">
        <f t="shared" si="0"/>
        <v>2430500</v>
      </c>
      <c r="F5" s="18">
        <f t="shared" si="0"/>
        <v>2430500</v>
      </c>
      <c r="G5" s="18">
        <f t="shared" si="0"/>
        <v>0</v>
      </c>
      <c r="H5" s="18">
        <f t="shared" si="0"/>
        <v>0</v>
      </c>
      <c r="I5" s="18">
        <f t="shared" si="0"/>
        <v>13673</v>
      </c>
      <c r="J5" s="18">
        <f t="shared" si="0"/>
        <v>13673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13673</v>
      </c>
      <c r="X5" s="18">
        <f t="shared" si="0"/>
        <v>0</v>
      </c>
      <c r="Y5" s="18">
        <f t="shared" si="0"/>
        <v>13673</v>
      </c>
      <c r="Z5" s="4">
        <f>+IF(X5&lt;&gt;0,+(Y5/X5)*100,0)</f>
        <v>0</v>
      </c>
      <c r="AA5" s="16">
        <f>SUM(AA6:AA8)</f>
        <v>2430500</v>
      </c>
    </row>
    <row r="6" spans="1:27" ht="13.5">
      <c r="A6" s="5" t="s">
        <v>32</v>
      </c>
      <c r="B6" s="3"/>
      <c r="C6" s="19">
        <v>5770870</v>
      </c>
      <c r="D6" s="19"/>
      <c r="E6" s="20">
        <v>1550000</v>
      </c>
      <c r="F6" s="21">
        <v>1550000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1550000</v>
      </c>
    </row>
    <row r="7" spans="1:27" ht="13.5">
      <c r="A7" s="5" t="s">
        <v>33</v>
      </c>
      <c r="B7" s="3"/>
      <c r="C7" s="22">
        <v>1219796</v>
      </c>
      <c r="D7" s="22"/>
      <c r="E7" s="23">
        <v>365000</v>
      </c>
      <c r="F7" s="24">
        <v>365000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>
        <v>365000</v>
      </c>
    </row>
    <row r="8" spans="1:27" ht="13.5">
      <c r="A8" s="5" t="s">
        <v>34</v>
      </c>
      <c r="B8" s="3"/>
      <c r="C8" s="19">
        <v>103764</v>
      </c>
      <c r="D8" s="19"/>
      <c r="E8" s="20">
        <v>515500</v>
      </c>
      <c r="F8" s="21">
        <v>515500</v>
      </c>
      <c r="G8" s="21"/>
      <c r="H8" s="21"/>
      <c r="I8" s="21">
        <v>13673</v>
      </c>
      <c r="J8" s="21">
        <v>13673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13673</v>
      </c>
      <c r="X8" s="21"/>
      <c r="Y8" s="21">
        <v>13673</v>
      </c>
      <c r="Z8" s="6"/>
      <c r="AA8" s="28">
        <v>515500</v>
      </c>
    </row>
    <row r="9" spans="1:27" ht="13.5">
      <c r="A9" s="2" t="s">
        <v>35</v>
      </c>
      <c r="B9" s="3"/>
      <c r="C9" s="16">
        <f aca="true" t="shared" si="1" ref="C9:Y9">SUM(C10:C14)</f>
        <v>8249070</v>
      </c>
      <c r="D9" s="16">
        <f>SUM(D10:D14)</f>
        <v>0</v>
      </c>
      <c r="E9" s="17">
        <f t="shared" si="1"/>
        <v>6165500</v>
      </c>
      <c r="F9" s="18">
        <f t="shared" si="1"/>
        <v>6165500</v>
      </c>
      <c r="G9" s="18">
        <f t="shared" si="1"/>
        <v>0</v>
      </c>
      <c r="H9" s="18">
        <f t="shared" si="1"/>
        <v>56618</v>
      </c>
      <c r="I9" s="18">
        <f t="shared" si="1"/>
        <v>201364</v>
      </c>
      <c r="J9" s="18">
        <f t="shared" si="1"/>
        <v>257982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257982</v>
      </c>
      <c r="X9" s="18">
        <f t="shared" si="1"/>
        <v>0</v>
      </c>
      <c r="Y9" s="18">
        <f t="shared" si="1"/>
        <v>257982</v>
      </c>
      <c r="Z9" s="4">
        <f>+IF(X9&lt;&gt;0,+(Y9/X9)*100,0)</f>
        <v>0</v>
      </c>
      <c r="AA9" s="30">
        <f>SUM(AA10:AA14)</f>
        <v>6165500</v>
      </c>
    </row>
    <row r="10" spans="1:27" ht="13.5">
      <c r="A10" s="5" t="s">
        <v>36</v>
      </c>
      <c r="B10" s="3"/>
      <c r="C10" s="19">
        <v>8189075</v>
      </c>
      <c r="D10" s="19"/>
      <c r="E10" s="20">
        <v>5095000</v>
      </c>
      <c r="F10" s="21">
        <v>5095000</v>
      </c>
      <c r="G10" s="21"/>
      <c r="H10" s="21"/>
      <c r="I10" s="21">
        <v>2022</v>
      </c>
      <c r="J10" s="21">
        <v>2022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2022</v>
      </c>
      <c r="X10" s="21"/>
      <c r="Y10" s="21">
        <v>2022</v>
      </c>
      <c r="Z10" s="6"/>
      <c r="AA10" s="28">
        <v>5095000</v>
      </c>
    </row>
    <row r="11" spans="1:27" ht="13.5">
      <c r="A11" s="5" t="s">
        <v>37</v>
      </c>
      <c r="B11" s="3"/>
      <c r="C11" s="19">
        <v>25712</v>
      </c>
      <c r="D11" s="19"/>
      <c r="E11" s="20"/>
      <c r="F11" s="21"/>
      <c r="G11" s="21"/>
      <c r="H11" s="21">
        <v>56618</v>
      </c>
      <c r="I11" s="21">
        <v>40442</v>
      </c>
      <c r="J11" s="21">
        <v>97060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97060</v>
      </c>
      <c r="X11" s="21"/>
      <c r="Y11" s="21">
        <v>97060</v>
      </c>
      <c r="Z11" s="6"/>
      <c r="AA11" s="28"/>
    </row>
    <row r="12" spans="1:27" ht="13.5">
      <c r="A12" s="5" t="s">
        <v>38</v>
      </c>
      <c r="B12" s="3"/>
      <c r="C12" s="19">
        <v>31426</v>
      </c>
      <c r="D12" s="19"/>
      <c r="E12" s="20">
        <v>1070500</v>
      </c>
      <c r="F12" s="21">
        <v>1070500</v>
      </c>
      <c r="G12" s="21"/>
      <c r="H12" s="21"/>
      <c r="I12" s="21">
        <v>158900</v>
      </c>
      <c r="J12" s="21">
        <v>158900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158900</v>
      </c>
      <c r="X12" s="21"/>
      <c r="Y12" s="21">
        <v>158900</v>
      </c>
      <c r="Z12" s="6"/>
      <c r="AA12" s="28">
        <v>1070500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>
        <v>2857</v>
      </c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20585093</v>
      </c>
      <c r="D15" s="16">
        <f>SUM(D16:D18)</f>
        <v>0</v>
      </c>
      <c r="E15" s="17">
        <f t="shared" si="2"/>
        <v>2895200</v>
      </c>
      <c r="F15" s="18">
        <f t="shared" si="2"/>
        <v>2895200</v>
      </c>
      <c r="G15" s="18">
        <f t="shared" si="2"/>
        <v>3755</v>
      </c>
      <c r="H15" s="18">
        <f t="shared" si="2"/>
        <v>39553</v>
      </c>
      <c r="I15" s="18">
        <f t="shared" si="2"/>
        <v>150467</v>
      </c>
      <c r="J15" s="18">
        <f t="shared" si="2"/>
        <v>193775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193775</v>
      </c>
      <c r="X15" s="18">
        <f t="shared" si="2"/>
        <v>0</v>
      </c>
      <c r="Y15" s="18">
        <f t="shared" si="2"/>
        <v>193775</v>
      </c>
      <c r="Z15" s="4">
        <f>+IF(X15&lt;&gt;0,+(Y15/X15)*100,0)</f>
        <v>0</v>
      </c>
      <c r="AA15" s="30">
        <f>SUM(AA16:AA18)</f>
        <v>2895200</v>
      </c>
    </row>
    <row r="16" spans="1:27" ht="13.5">
      <c r="A16" s="5" t="s">
        <v>42</v>
      </c>
      <c r="B16" s="3"/>
      <c r="C16" s="19">
        <v>19038267</v>
      </c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1546826</v>
      </c>
      <c r="D17" s="19"/>
      <c r="E17" s="20">
        <v>2895200</v>
      </c>
      <c r="F17" s="21">
        <v>2895200</v>
      </c>
      <c r="G17" s="21">
        <v>3755</v>
      </c>
      <c r="H17" s="21">
        <v>39553</v>
      </c>
      <c r="I17" s="21">
        <v>150467</v>
      </c>
      <c r="J17" s="21">
        <v>193775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193775</v>
      </c>
      <c r="X17" s="21"/>
      <c r="Y17" s="21">
        <v>193775</v>
      </c>
      <c r="Z17" s="6"/>
      <c r="AA17" s="28">
        <v>2895200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1704558</v>
      </c>
      <c r="D19" s="16">
        <f>SUM(D20:D23)</f>
        <v>0</v>
      </c>
      <c r="E19" s="17">
        <f t="shared" si="3"/>
        <v>31782052</v>
      </c>
      <c r="F19" s="18">
        <f t="shared" si="3"/>
        <v>31782052</v>
      </c>
      <c r="G19" s="18">
        <f t="shared" si="3"/>
        <v>2158294</v>
      </c>
      <c r="H19" s="18">
        <f t="shared" si="3"/>
        <v>18508</v>
      </c>
      <c r="I19" s="18">
        <f t="shared" si="3"/>
        <v>2952630</v>
      </c>
      <c r="J19" s="18">
        <f t="shared" si="3"/>
        <v>5129432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5129432</v>
      </c>
      <c r="X19" s="18">
        <f t="shared" si="3"/>
        <v>0</v>
      </c>
      <c r="Y19" s="18">
        <f t="shared" si="3"/>
        <v>5129432</v>
      </c>
      <c r="Z19" s="4">
        <f>+IF(X19&lt;&gt;0,+(Y19/X19)*100,0)</f>
        <v>0</v>
      </c>
      <c r="AA19" s="30">
        <f>SUM(AA20:AA23)</f>
        <v>31782052</v>
      </c>
    </row>
    <row r="20" spans="1:27" ht="13.5">
      <c r="A20" s="5" t="s">
        <v>46</v>
      </c>
      <c r="B20" s="3"/>
      <c r="C20" s="19">
        <v>489545</v>
      </c>
      <c r="D20" s="19"/>
      <c r="E20" s="20">
        <v>8432500</v>
      </c>
      <c r="F20" s="21">
        <v>8432500</v>
      </c>
      <c r="G20" s="21">
        <v>2158294</v>
      </c>
      <c r="H20" s="21">
        <v>14353</v>
      </c>
      <c r="I20" s="21">
        <v>1599334</v>
      </c>
      <c r="J20" s="21">
        <v>3771981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3771981</v>
      </c>
      <c r="X20" s="21"/>
      <c r="Y20" s="21">
        <v>3771981</v>
      </c>
      <c r="Z20" s="6"/>
      <c r="AA20" s="28">
        <v>8432500</v>
      </c>
    </row>
    <row r="21" spans="1:27" ht="13.5">
      <c r="A21" s="5" t="s">
        <v>47</v>
      </c>
      <c r="B21" s="3"/>
      <c r="C21" s="19">
        <v>516289</v>
      </c>
      <c r="D21" s="19"/>
      <c r="E21" s="20">
        <v>15455000</v>
      </c>
      <c r="F21" s="21">
        <v>15455000</v>
      </c>
      <c r="G21" s="21"/>
      <c r="H21" s="21"/>
      <c r="I21" s="21">
        <v>26730</v>
      </c>
      <c r="J21" s="21">
        <v>26730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26730</v>
      </c>
      <c r="X21" s="21"/>
      <c r="Y21" s="21">
        <v>26730</v>
      </c>
      <c r="Z21" s="6"/>
      <c r="AA21" s="28">
        <v>15455000</v>
      </c>
    </row>
    <row r="22" spans="1:27" ht="13.5">
      <c r="A22" s="5" t="s">
        <v>48</v>
      </c>
      <c r="B22" s="3"/>
      <c r="C22" s="22"/>
      <c r="D22" s="22"/>
      <c r="E22" s="23">
        <v>6703500</v>
      </c>
      <c r="F22" s="24">
        <v>6703500</v>
      </c>
      <c r="G22" s="24"/>
      <c r="H22" s="24">
        <v>4155</v>
      </c>
      <c r="I22" s="24">
        <v>548283</v>
      </c>
      <c r="J22" s="24">
        <v>552438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552438</v>
      </c>
      <c r="X22" s="24"/>
      <c r="Y22" s="24">
        <v>552438</v>
      </c>
      <c r="Z22" s="7"/>
      <c r="AA22" s="29">
        <v>6703500</v>
      </c>
    </row>
    <row r="23" spans="1:27" ht="13.5">
      <c r="A23" s="5" t="s">
        <v>49</v>
      </c>
      <c r="B23" s="3"/>
      <c r="C23" s="19">
        <v>698724</v>
      </c>
      <c r="D23" s="19"/>
      <c r="E23" s="20">
        <v>1191052</v>
      </c>
      <c r="F23" s="21">
        <v>1191052</v>
      </c>
      <c r="G23" s="21"/>
      <c r="H23" s="21"/>
      <c r="I23" s="21">
        <v>778283</v>
      </c>
      <c r="J23" s="21">
        <v>778283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778283</v>
      </c>
      <c r="X23" s="21"/>
      <c r="Y23" s="21">
        <v>778283</v>
      </c>
      <c r="Z23" s="6"/>
      <c r="AA23" s="28">
        <v>1191052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37633151</v>
      </c>
      <c r="D25" s="50">
        <f>+D5+D9+D15+D19+D24</f>
        <v>0</v>
      </c>
      <c r="E25" s="51">
        <f t="shared" si="4"/>
        <v>43273252</v>
      </c>
      <c r="F25" s="52">
        <f t="shared" si="4"/>
        <v>43273252</v>
      </c>
      <c r="G25" s="52">
        <f t="shared" si="4"/>
        <v>2162049</v>
      </c>
      <c r="H25" s="52">
        <f t="shared" si="4"/>
        <v>114679</v>
      </c>
      <c r="I25" s="52">
        <f t="shared" si="4"/>
        <v>3318134</v>
      </c>
      <c r="J25" s="52">
        <f t="shared" si="4"/>
        <v>5594862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5594862</v>
      </c>
      <c r="X25" s="52">
        <f t="shared" si="4"/>
        <v>0</v>
      </c>
      <c r="Y25" s="52">
        <f t="shared" si="4"/>
        <v>5594862</v>
      </c>
      <c r="Z25" s="53">
        <f>+IF(X25&lt;&gt;0,+(Y25/X25)*100,0)</f>
        <v>0</v>
      </c>
      <c r="AA25" s="54">
        <f>+AA5+AA9+AA15+AA19+AA24</f>
        <v>43273252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19382764</v>
      </c>
      <c r="D28" s="19"/>
      <c r="E28" s="20">
        <v>22258500</v>
      </c>
      <c r="F28" s="21">
        <v>22258500</v>
      </c>
      <c r="G28" s="21">
        <v>2145991</v>
      </c>
      <c r="H28" s="21">
        <v>94534</v>
      </c>
      <c r="I28" s="21">
        <v>2485229</v>
      </c>
      <c r="J28" s="21">
        <v>4725754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4725754</v>
      </c>
      <c r="X28" s="21"/>
      <c r="Y28" s="21">
        <v>4725754</v>
      </c>
      <c r="Z28" s="6"/>
      <c r="AA28" s="19">
        <v>22258500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19382764</v>
      </c>
      <c r="D32" s="25">
        <f>SUM(D28:D31)</f>
        <v>0</v>
      </c>
      <c r="E32" s="26">
        <f t="shared" si="5"/>
        <v>22258500</v>
      </c>
      <c r="F32" s="27">
        <f t="shared" si="5"/>
        <v>22258500</v>
      </c>
      <c r="G32" s="27">
        <f t="shared" si="5"/>
        <v>2145991</v>
      </c>
      <c r="H32" s="27">
        <f t="shared" si="5"/>
        <v>94534</v>
      </c>
      <c r="I32" s="27">
        <f t="shared" si="5"/>
        <v>2485229</v>
      </c>
      <c r="J32" s="27">
        <f t="shared" si="5"/>
        <v>4725754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4725754</v>
      </c>
      <c r="X32" s="27">
        <f t="shared" si="5"/>
        <v>0</v>
      </c>
      <c r="Y32" s="27">
        <f t="shared" si="5"/>
        <v>4725754</v>
      </c>
      <c r="Z32" s="13">
        <f>+IF(X32&lt;&gt;0,+(Y32/X32)*100,0)</f>
        <v>0</v>
      </c>
      <c r="AA32" s="31">
        <f>SUM(AA28:AA31)</f>
        <v>22258500</v>
      </c>
    </row>
    <row r="33" spans="1:27" ht="13.5">
      <c r="A33" s="59" t="s">
        <v>59</v>
      </c>
      <c r="B33" s="3" t="s">
        <v>60</v>
      </c>
      <c r="C33" s="19">
        <v>5535480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12714907</v>
      </c>
      <c r="D35" s="19"/>
      <c r="E35" s="20">
        <v>21014752</v>
      </c>
      <c r="F35" s="21">
        <v>21014752</v>
      </c>
      <c r="G35" s="21">
        <v>16058</v>
      </c>
      <c r="H35" s="21">
        <v>20145</v>
      </c>
      <c r="I35" s="21">
        <v>832905</v>
      </c>
      <c r="J35" s="21">
        <v>869108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869108</v>
      </c>
      <c r="X35" s="21"/>
      <c r="Y35" s="21">
        <v>869108</v>
      </c>
      <c r="Z35" s="6"/>
      <c r="AA35" s="28">
        <v>21014752</v>
      </c>
    </row>
    <row r="36" spans="1:27" ht="13.5">
      <c r="A36" s="60" t="s">
        <v>64</v>
      </c>
      <c r="B36" s="10"/>
      <c r="C36" s="61">
        <f aca="true" t="shared" si="6" ref="C36:Y36">SUM(C32:C35)</f>
        <v>37633151</v>
      </c>
      <c r="D36" s="61">
        <f>SUM(D32:D35)</f>
        <v>0</v>
      </c>
      <c r="E36" s="62">
        <f t="shared" si="6"/>
        <v>43273252</v>
      </c>
      <c r="F36" s="63">
        <f t="shared" si="6"/>
        <v>43273252</v>
      </c>
      <c r="G36" s="63">
        <f t="shared" si="6"/>
        <v>2162049</v>
      </c>
      <c r="H36" s="63">
        <f t="shared" si="6"/>
        <v>114679</v>
      </c>
      <c r="I36" s="63">
        <f t="shared" si="6"/>
        <v>3318134</v>
      </c>
      <c r="J36" s="63">
        <f t="shared" si="6"/>
        <v>5594862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5594862</v>
      </c>
      <c r="X36" s="63">
        <f t="shared" si="6"/>
        <v>0</v>
      </c>
      <c r="Y36" s="63">
        <f t="shared" si="6"/>
        <v>5594862</v>
      </c>
      <c r="Z36" s="64">
        <f>+IF(X36&lt;&gt;0,+(Y36/X36)*100,0)</f>
        <v>0</v>
      </c>
      <c r="AA36" s="65">
        <f>SUM(AA32:AA35)</f>
        <v>43273252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93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2419961</v>
      </c>
      <c r="D5" s="16">
        <f>SUM(D6:D8)</f>
        <v>0</v>
      </c>
      <c r="E5" s="17">
        <f t="shared" si="0"/>
        <v>998000</v>
      </c>
      <c r="F5" s="18">
        <f t="shared" si="0"/>
        <v>998000</v>
      </c>
      <c r="G5" s="18">
        <f t="shared" si="0"/>
        <v>0</v>
      </c>
      <c r="H5" s="18">
        <f t="shared" si="0"/>
        <v>20040</v>
      </c>
      <c r="I5" s="18">
        <f t="shared" si="0"/>
        <v>5041</v>
      </c>
      <c r="J5" s="18">
        <f t="shared" si="0"/>
        <v>25081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25081</v>
      </c>
      <c r="X5" s="18">
        <f t="shared" si="0"/>
        <v>249999</v>
      </c>
      <c r="Y5" s="18">
        <f t="shared" si="0"/>
        <v>-224918</v>
      </c>
      <c r="Z5" s="4">
        <f>+IF(X5&lt;&gt;0,+(Y5/X5)*100,0)</f>
        <v>-89.96755987023948</v>
      </c>
      <c r="AA5" s="16">
        <f>SUM(AA6:AA8)</f>
        <v>998000</v>
      </c>
    </row>
    <row r="6" spans="1:27" ht="13.5">
      <c r="A6" s="5" t="s">
        <v>32</v>
      </c>
      <c r="B6" s="3"/>
      <c r="C6" s="19">
        <v>831351</v>
      </c>
      <c r="D6" s="19"/>
      <c r="E6" s="20">
        <v>100000</v>
      </c>
      <c r="F6" s="21">
        <v>100000</v>
      </c>
      <c r="G6" s="21"/>
      <c r="H6" s="21"/>
      <c r="I6" s="21">
        <v>4732</v>
      </c>
      <c r="J6" s="21">
        <v>4732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4732</v>
      </c>
      <c r="X6" s="21">
        <v>24999</v>
      </c>
      <c r="Y6" s="21">
        <v>-20267</v>
      </c>
      <c r="Z6" s="6">
        <v>-81.07</v>
      </c>
      <c r="AA6" s="28">
        <v>100000</v>
      </c>
    </row>
    <row r="7" spans="1:27" ht="13.5">
      <c r="A7" s="5" t="s">
        <v>33</v>
      </c>
      <c r="B7" s="3"/>
      <c r="C7" s="22">
        <v>683547</v>
      </c>
      <c r="D7" s="22"/>
      <c r="E7" s="23">
        <v>498000</v>
      </c>
      <c r="F7" s="24">
        <v>498000</v>
      </c>
      <c r="G7" s="24"/>
      <c r="H7" s="24">
        <v>20040</v>
      </c>
      <c r="I7" s="24">
        <v>309</v>
      </c>
      <c r="J7" s="24">
        <v>20349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20349</v>
      </c>
      <c r="X7" s="24">
        <v>125001</v>
      </c>
      <c r="Y7" s="24">
        <v>-104652</v>
      </c>
      <c r="Z7" s="7">
        <v>-83.72</v>
      </c>
      <c r="AA7" s="29">
        <v>498000</v>
      </c>
    </row>
    <row r="8" spans="1:27" ht="13.5">
      <c r="A8" s="5" t="s">
        <v>34</v>
      </c>
      <c r="B8" s="3"/>
      <c r="C8" s="19">
        <v>905063</v>
      </c>
      <c r="D8" s="19"/>
      <c r="E8" s="20">
        <v>400000</v>
      </c>
      <c r="F8" s="21">
        <v>400000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99999</v>
      </c>
      <c r="Y8" s="21">
        <v>-99999</v>
      </c>
      <c r="Z8" s="6">
        <v>-100</v>
      </c>
      <c r="AA8" s="28">
        <v>400000</v>
      </c>
    </row>
    <row r="9" spans="1:27" ht="13.5">
      <c r="A9" s="2" t="s">
        <v>35</v>
      </c>
      <c r="B9" s="3"/>
      <c r="C9" s="16">
        <f aca="true" t="shared" si="1" ref="C9:Y9">SUM(C10:C14)</f>
        <v>974176</v>
      </c>
      <c r="D9" s="16">
        <f>SUM(D10:D14)</f>
        <v>0</v>
      </c>
      <c r="E9" s="17">
        <f t="shared" si="1"/>
        <v>200000</v>
      </c>
      <c r="F9" s="18">
        <f t="shared" si="1"/>
        <v>200000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49998</v>
      </c>
      <c r="Y9" s="18">
        <f t="shared" si="1"/>
        <v>-49998</v>
      </c>
      <c r="Z9" s="4">
        <f>+IF(X9&lt;&gt;0,+(Y9/X9)*100,0)</f>
        <v>-100</v>
      </c>
      <c r="AA9" s="30">
        <f>SUM(AA10:AA14)</f>
        <v>200000</v>
      </c>
    </row>
    <row r="10" spans="1:27" ht="13.5">
      <c r="A10" s="5" t="s">
        <v>36</v>
      </c>
      <c r="B10" s="3"/>
      <c r="C10" s="19">
        <v>170481</v>
      </c>
      <c r="D10" s="19"/>
      <c r="E10" s="20">
        <v>100000</v>
      </c>
      <c r="F10" s="21">
        <v>100000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24999</v>
      </c>
      <c r="Y10" s="21">
        <v>-24999</v>
      </c>
      <c r="Z10" s="6">
        <v>-100</v>
      </c>
      <c r="AA10" s="28">
        <v>100000</v>
      </c>
    </row>
    <row r="11" spans="1:27" ht="13.5">
      <c r="A11" s="5" t="s">
        <v>37</v>
      </c>
      <c r="B11" s="3"/>
      <c r="C11" s="19">
        <v>142097</v>
      </c>
      <c r="D11" s="19"/>
      <c r="E11" s="20">
        <v>100000</v>
      </c>
      <c r="F11" s="21">
        <v>100000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24999</v>
      </c>
      <c r="Y11" s="21">
        <v>-24999</v>
      </c>
      <c r="Z11" s="6">
        <v>-100</v>
      </c>
      <c r="AA11" s="28">
        <v>100000</v>
      </c>
    </row>
    <row r="12" spans="1:27" ht="13.5">
      <c r="A12" s="5" t="s">
        <v>38</v>
      </c>
      <c r="B12" s="3"/>
      <c r="C12" s="19">
        <v>591597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>
        <v>70001</v>
      </c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29140558</v>
      </c>
      <c r="D15" s="16">
        <f>SUM(D16:D18)</f>
        <v>0</v>
      </c>
      <c r="E15" s="17">
        <f t="shared" si="2"/>
        <v>32315167</v>
      </c>
      <c r="F15" s="18">
        <f t="shared" si="2"/>
        <v>32315167</v>
      </c>
      <c r="G15" s="18">
        <f t="shared" si="2"/>
        <v>315524</v>
      </c>
      <c r="H15" s="18">
        <f t="shared" si="2"/>
        <v>1124526</v>
      </c>
      <c r="I15" s="18">
        <f t="shared" si="2"/>
        <v>2831530</v>
      </c>
      <c r="J15" s="18">
        <f t="shared" si="2"/>
        <v>4271580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4271580</v>
      </c>
      <c r="X15" s="18">
        <f t="shared" si="2"/>
        <v>8078250</v>
      </c>
      <c r="Y15" s="18">
        <f t="shared" si="2"/>
        <v>-3806670</v>
      </c>
      <c r="Z15" s="4">
        <f>+IF(X15&lt;&gt;0,+(Y15/X15)*100,0)</f>
        <v>-47.122458453254104</v>
      </c>
      <c r="AA15" s="30">
        <f>SUM(AA16:AA18)</f>
        <v>32315167</v>
      </c>
    </row>
    <row r="16" spans="1:27" ht="13.5">
      <c r="A16" s="5" t="s">
        <v>42</v>
      </c>
      <c r="B16" s="3"/>
      <c r="C16" s="19">
        <v>3582590</v>
      </c>
      <c r="D16" s="19"/>
      <c r="E16" s="20">
        <v>1159000</v>
      </c>
      <c r="F16" s="21">
        <v>1159000</v>
      </c>
      <c r="G16" s="21">
        <v>6136</v>
      </c>
      <c r="H16" s="21"/>
      <c r="I16" s="21"/>
      <c r="J16" s="21">
        <v>6136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6136</v>
      </c>
      <c r="X16" s="21">
        <v>289749</v>
      </c>
      <c r="Y16" s="21">
        <v>-283613</v>
      </c>
      <c r="Z16" s="6">
        <v>-97.88</v>
      </c>
      <c r="AA16" s="28">
        <v>1159000</v>
      </c>
    </row>
    <row r="17" spans="1:27" ht="13.5">
      <c r="A17" s="5" t="s">
        <v>43</v>
      </c>
      <c r="B17" s="3"/>
      <c r="C17" s="19">
        <v>25557968</v>
      </c>
      <c r="D17" s="19"/>
      <c r="E17" s="20">
        <v>31156167</v>
      </c>
      <c r="F17" s="21">
        <v>31156167</v>
      </c>
      <c r="G17" s="21">
        <v>309388</v>
      </c>
      <c r="H17" s="21">
        <v>1124526</v>
      </c>
      <c r="I17" s="21">
        <v>2831530</v>
      </c>
      <c r="J17" s="21">
        <v>4265444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4265444</v>
      </c>
      <c r="X17" s="21">
        <v>7788501</v>
      </c>
      <c r="Y17" s="21">
        <v>-3523057</v>
      </c>
      <c r="Z17" s="6">
        <v>-45.23</v>
      </c>
      <c r="AA17" s="28">
        <v>31156167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3902095</v>
      </c>
      <c r="D19" s="16">
        <f>SUM(D20:D23)</f>
        <v>0</v>
      </c>
      <c r="E19" s="17">
        <f t="shared" si="3"/>
        <v>5020551</v>
      </c>
      <c r="F19" s="18">
        <f t="shared" si="3"/>
        <v>5020551</v>
      </c>
      <c r="G19" s="18">
        <f t="shared" si="3"/>
        <v>147950</v>
      </c>
      <c r="H19" s="18">
        <f t="shared" si="3"/>
        <v>40290</v>
      </c>
      <c r="I19" s="18">
        <f t="shared" si="3"/>
        <v>329126</v>
      </c>
      <c r="J19" s="18">
        <f t="shared" si="3"/>
        <v>517366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517366</v>
      </c>
      <c r="X19" s="18">
        <f t="shared" si="3"/>
        <v>1255251</v>
      </c>
      <c r="Y19" s="18">
        <f t="shared" si="3"/>
        <v>-737885</v>
      </c>
      <c r="Z19" s="4">
        <f>+IF(X19&lt;&gt;0,+(Y19/X19)*100,0)</f>
        <v>-58.78386075772893</v>
      </c>
      <c r="AA19" s="30">
        <f>SUM(AA20:AA23)</f>
        <v>5020551</v>
      </c>
    </row>
    <row r="20" spans="1:27" ht="13.5">
      <c r="A20" s="5" t="s">
        <v>46</v>
      </c>
      <c r="B20" s="3"/>
      <c r="C20" s="19">
        <v>3271395</v>
      </c>
      <c r="D20" s="19"/>
      <c r="E20" s="20">
        <v>5020551</v>
      </c>
      <c r="F20" s="21">
        <v>5020551</v>
      </c>
      <c r="G20" s="21">
        <v>147950</v>
      </c>
      <c r="H20" s="21">
        <v>40290</v>
      </c>
      <c r="I20" s="21">
        <v>329126</v>
      </c>
      <c r="J20" s="21">
        <v>517366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517366</v>
      </c>
      <c r="X20" s="21">
        <v>1255251</v>
      </c>
      <c r="Y20" s="21">
        <v>-737885</v>
      </c>
      <c r="Z20" s="6">
        <v>-58.78</v>
      </c>
      <c r="AA20" s="28">
        <v>5020551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>
        <v>630700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>
        <v>696</v>
      </c>
      <c r="H24" s="18"/>
      <c r="I24" s="18"/>
      <c r="J24" s="18">
        <v>696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>
        <v>696</v>
      </c>
      <c r="X24" s="18"/>
      <c r="Y24" s="18">
        <v>696</v>
      </c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36436790</v>
      </c>
      <c r="D25" s="50">
        <f>+D5+D9+D15+D19+D24</f>
        <v>0</v>
      </c>
      <c r="E25" s="51">
        <f t="shared" si="4"/>
        <v>38533718</v>
      </c>
      <c r="F25" s="52">
        <f t="shared" si="4"/>
        <v>38533718</v>
      </c>
      <c r="G25" s="52">
        <f t="shared" si="4"/>
        <v>464170</v>
      </c>
      <c r="H25" s="52">
        <f t="shared" si="4"/>
        <v>1184856</v>
      </c>
      <c r="I25" s="52">
        <f t="shared" si="4"/>
        <v>3165697</v>
      </c>
      <c r="J25" s="52">
        <f t="shared" si="4"/>
        <v>4814723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4814723</v>
      </c>
      <c r="X25" s="52">
        <f t="shared" si="4"/>
        <v>9633498</v>
      </c>
      <c r="Y25" s="52">
        <f t="shared" si="4"/>
        <v>-4818775</v>
      </c>
      <c r="Z25" s="53">
        <f>+IF(X25&lt;&gt;0,+(Y25/X25)*100,0)</f>
        <v>-50.02103078238039</v>
      </c>
      <c r="AA25" s="54">
        <f>+AA5+AA9+AA15+AA19+AA24</f>
        <v>38533718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32704167</v>
      </c>
      <c r="F28" s="21">
        <v>32704167</v>
      </c>
      <c r="G28" s="21">
        <v>457338</v>
      </c>
      <c r="H28" s="21">
        <v>1037131</v>
      </c>
      <c r="I28" s="21">
        <v>2831386</v>
      </c>
      <c r="J28" s="21">
        <v>4325855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4325855</v>
      </c>
      <c r="X28" s="21"/>
      <c r="Y28" s="21">
        <v>4325855</v>
      </c>
      <c r="Z28" s="6"/>
      <c r="AA28" s="19">
        <v>32704167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32704167</v>
      </c>
      <c r="F32" s="27">
        <f t="shared" si="5"/>
        <v>32704167</v>
      </c>
      <c r="G32" s="27">
        <f t="shared" si="5"/>
        <v>457338</v>
      </c>
      <c r="H32" s="27">
        <f t="shared" si="5"/>
        <v>1037131</v>
      </c>
      <c r="I32" s="27">
        <f t="shared" si="5"/>
        <v>2831386</v>
      </c>
      <c r="J32" s="27">
        <f t="shared" si="5"/>
        <v>4325855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4325855</v>
      </c>
      <c r="X32" s="27">
        <f t="shared" si="5"/>
        <v>0</v>
      </c>
      <c r="Y32" s="27">
        <f t="shared" si="5"/>
        <v>4325855</v>
      </c>
      <c r="Z32" s="13">
        <f>+IF(X32&lt;&gt;0,+(Y32/X32)*100,0)</f>
        <v>0</v>
      </c>
      <c r="AA32" s="31">
        <f>SUM(AA28:AA31)</f>
        <v>32704167</v>
      </c>
    </row>
    <row r="33" spans="1:27" ht="13.5">
      <c r="A33" s="59" t="s">
        <v>59</v>
      </c>
      <c r="B33" s="3" t="s">
        <v>60</v>
      </c>
      <c r="C33" s="19">
        <v>36436790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5829551</v>
      </c>
      <c r="F35" s="21">
        <v>5829551</v>
      </c>
      <c r="G35" s="21">
        <v>6832</v>
      </c>
      <c r="H35" s="21">
        <v>147725</v>
      </c>
      <c r="I35" s="21">
        <v>334311</v>
      </c>
      <c r="J35" s="21">
        <v>488868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488868</v>
      </c>
      <c r="X35" s="21"/>
      <c r="Y35" s="21">
        <v>488868</v>
      </c>
      <c r="Z35" s="6"/>
      <c r="AA35" s="28">
        <v>5829551</v>
      </c>
    </row>
    <row r="36" spans="1:27" ht="13.5">
      <c r="A36" s="60" t="s">
        <v>64</v>
      </c>
      <c r="B36" s="10"/>
      <c r="C36" s="61">
        <f aca="true" t="shared" si="6" ref="C36:Y36">SUM(C32:C35)</f>
        <v>36436790</v>
      </c>
      <c r="D36" s="61">
        <f>SUM(D32:D35)</f>
        <v>0</v>
      </c>
      <c r="E36" s="62">
        <f t="shared" si="6"/>
        <v>38533718</v>
      </c>
      <c r="F36" s="63">
        <f t="shared" si="6"/>
        <v>38533718</v>
      </c>
      <c r="G36" s="63">
        <f t="shared" si="6"/>
        <v>464170</v>
      </c>
      <c r="H36" s="63">
        <f t="shared" si="6"/>
        <v>1184856</v>
      </c>
      <c r="I36" s="63">
        <f t="shared" si="6"/>
        <v>3165697</v>
      </c>
      <c r="J36" s="63">
        <f t="shared" si="6"/>
        <v>4814723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4814723</v>
      </c>
      <c r="X36" s="63">
        <f t="shared" si="6"/>
        <v>0</v>
      </c>
      <c r="Y36" s="63">
        <f t="shared" si="6"/>
        <v>4814723</v>
      </c>
      <c r="Z36" s="64">
        <f>+IF(X36&lt;&gt;0,+(Y36/X36)*100,0)</f>
        <v>0</v>
      </c>
      <c r="AA36" s="65">
        <f>SUM(AA32:AA35)</f>
        <v>38533718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94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5993292</v>
      </c>
      <c r="D5" s="16">
        <f>SUM(D6:D8)</f>
        <v>0</v>
      </c>
      <c r="E5" s="17">
        <f t="shared" si="0"/>
        <v>9520000</v>
      </c>
      <c r="F5" s="18">
        <f t="shared" si="0"/>
        <v>9520000</v>
      </c>
      <c r="G5" s="18">
        <f t="shared" si="0"/>
        <v>8238</v>
      </c>
      <c r="H5" s="18">
        <f t="shared" si="0"/>
        <v>1692985</v>
      </c>
      <c r="I5" s="18">
        <f t="shared" si="0"/>
        <v>462437</v>
      </c>
      <c r="J5" s="18">
        <f t="shared" si="0"/>
        <v>2163660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2163660</v>
      </c>
      <c r="X5" s="18">
        <f t="shared" si="0"/>
        <v>3220000</v>
      </c>
      <c r="Y5" s="18">
        <f t="shared" si="0"/>
        <v>-1056340</v>
      </c>
      <c r="Z5" s="4">
        <f>+IF(X5&lt;&gt;0,+(Y5/X5)*100,0)</f>
        <v>-32.8055900621118</v>
      </c>
      <c r="AA5" s="16">
        <f>SUM(AA6:AA8)</f>
        <v>9520000</v>
      </c>
    </row>
    <row r="6" spans="1:27" ht="13.5">
      <c r="A6" s="5" t="s">
        <v>32</v>
      </c>
      <c r="B6" s="3"/>
      <c r="C6" s="19">
        <v>301907</v>
      </c>
      <c r="D6" s="19"/>
      <c r="E6" s="20">
        <v>1770000</v>
      </c>
      <c r="F6" s="21">
        <v>1770000</v>
      </c>
      <c r="G6" s="21"/>
      <c r="H6" s="21"/>
      <c r="I6" s="21">
        <v>438423</v>
      </c>
      <c r="J6" s="21">
        <v>438423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438423</v>
      </c>
      <c r="X6" s="21">
        <v>1770000</v>
      </c>
      <c r="Y6" s="21">
        <v>-1331577</v>
      </c>
      <c r="Z6" s="6">
        <v>-75.23</v>
      </c>
      <c r="AA6" s="28">
        <v>1770000</v>
      </c>
    </row>
    <row r="7" spans="1:27" ht="13.5">
      <c r="A7" s="5" t="s">
        <v>33</v>
      </c>
      <c r="B7" s="3"/>
      <c r="C7" s="22">
        <v>393320</v>
      </c>
      <c r="D7" s="22"/>
      <c r="E7" s="23">
        <v>800000</v>
      </c>
      <c r="F7" s="24">
        <v>800000</v>
      </c>
      <c r="G7" s="24">
        <v>1490</v>
      </c>
      <c r="H7" s="24">
        <v>2381</v>
      </c>
      <c r="I7" s="24">
        <v>15975</v>
      </c>
      <c r="J7" s="24">
        <v>19846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19846</v>
      </c>
      <c r="X7" s="24">
        <v>800000</v>
      </c>
      <c r="Y7" s="24">
        <v>-780154</v>
      </c>
      <c r="Z7" s="7">
        <v>-97.52</v>
      </c>
      <c r="AA7" s="29">
        <v>800000</v>
      </c>
    </row>
    <row r="8" spans="1:27" ht="13.5">
      <c r="A8" s="5" t="s">
        <v>34</v>
      </c>
      <c r="B8" s="3"/>
      <c r="C8" s="19">
        <v>5298065</v>
      </c>
      <c r="D8" s="19"/>
      <c r="E8" s="20">
        <v>6950000</v>
      </c>
      <c r="F8" s="21">
        <v>6950000</v>
      </c>
      <c r="G8" s="21">
        <v>6748</v>
      </c>
      <c r="H8" s="21">
        <v>1690604</v>
      </c>
      <c r="I8" s="21">
        <v>8039</v>
      </c>
      <c r="J8" s="21">
        <v>1705391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1705391</v>
      </c>
      <c r="X8" s="21">
        <v>650000</v>
      </c>
      <c r="Y8" s="21">
        <v>1055391</v>
      </c>
      <c r="Z8" s="6">
        <v>162.37</v>
      </c>
      <c r="AA8" s="28">
        <v>6950000</v>
      </c>
    </row>
    <row r="9" spans="1:27" ht="13.5">
      <c r="A9" s="2" t="s">
        <v>35</v>
      </c>
      <c r="B9" s="3"/>
      <c r="C9" s="16">
        <f aca="true" t="shared" si="1" ref="C9:Y9">SUM(C10:C14)</f>
        <v>7154964</v>
      </c>
      <c r="D9" s="16">
        <f>SUM(D10:D14)</f>
        <v>0</v>
      </c>
      <c r="E9" s="17">
        <f t="shared" si="1"/>
        <v>17677856</v>
      </c>
      <c r="F9" s="18">
        <f t="shared" si="1"/>
        <v>17677856</v>
      </c>
      <c r="G9" s="18">
        <f t="shared" si="1"/>
        <v>688084</v>
      </c>
      <c r="H9" s="18">
        <f t="shared" si="1"/>
        <v>401386</v>
      </c>
      <c r="I9" s="18">
        <f t="shared" si="1"/>
        <v>3609042</v>
      </c>
      <c r="J9" s="18">
        <f t="shared" si="1"/>
        <v>4698512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4698512</v>
      </c>
      <c r="X9" s="18">
        <f t="shared" si="1"/>
        <v>740000</v>
      </c>
      <c r="Y9" s="18">
        <f t="shared" si="1"/>
        <v>3958512</v>
      </c>
      <c r="Z9" s="4">
        <f>+IF(X9&lt;&gt;0,+(Y9/X9)*100,0)</f>
        <v>534.9340540540541</v>
      </c>
      <c r="AA9" s="30">
        <f>SUM(AA10:AA14)</f>
        <v>17677856</v>
      </c>
    </row>
    <row r="10" spans="1:27" ht="13.5">
      <c r="A10" s="5" t="s">
        <v>36</v>
      </c>
      <c r="B10" s="3"/>
      <c r="C10" s="19">
        <v>4089959</v>
      </c>
      <c r="D10" s="19"/>
      <c r="E10" s="20">
        <v>8270000</v>
      </c>
      <c r="F10" s="21">
        <v>8270000</v>
      </c>
      <c r="G10" s="21">
        <v>389711</v>
      </c>
      <c r="H10" s="21">
        <v>58948</v>
      </c>
      <c r="I10" s="21">
        <v>2529</v>
      </c>
      <c r="J10" s="21">
        <v>451188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451188</v>
      </c>
      <c r="X10" s="21">
        <v>250000</v>
      </c>
      <c r="Y10" s="21">
        <v>201188</v>
      </c>
      <c r="Z10" s="6">
        <v>80.48</v>
      </c>
      <c r="AA10" s="28">
        <v>8270000</v>
      </c>
    </row>
    <row r="11" spans="1:27" ht="13.5">
      <c r="A11" s="5" t="s">
        <v>37</v>
      </c>
      <c r="B11" s="3"/>
      <c r="C11" s="19">
        <v>2350545</v>
      </c>
      <c r="D11" s="19"/>
      <c r="E11" s="20">
        <v>8817856</v>
      </c>
      <c r="F11" s="21">
        <v>8817856</v>
      </c>
      <c r="G11" s="21">
        <v>298373</v>
      </c>
      <c r="H11" s="21">
        <v>303940</v>
      </c>
      <c r="I11" s="21">
        <v>3606513</v>
      </c>
      <c r="J11" s="21">
        <v>4208826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4208826</v>
      </c>
      <c r="X11" s="21"/>
      <c r="Y11" s="21">
        <v>4208826</v>
      </c>
      <c r="Z11" s="6"/>
      <c r="AA11" s="28">
        <v>8817856</v>
      </c>
    </row>
    <row r="12" spans="1:27" ht="13.5">
      <c r="A12" s="5" t="s">
        <v>38</v>
      </c>
      <c r="B12" s="3"/>
      <c r="C12" s="19">
        <v>714460</v>
      </c>
      <c r="D12" s="19"/>
      <c r="E12" s="20">
        <v>100000</v>
      </c>
      <c r="F12" s="21">
        <v>100000</v>
      </c>
      <c r="G12" s="21"/>
      <c r="H12" s="21">
        <v>38498</v>
      </c>
      <c r="I12" s="21"/>
      <c r="J12" s="21">
        <v>38498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38498</v>
      </c>
      <c r="X12" s="21"/>
      <c r="Y12" s="21">
        <v>38498</v>
      </c>
      <c r="Z12" s="6"/>
      <c r="AA12" s="28">
        <v>100000</v>
      </c>
    </row>
    <row r="13" spans="1:27" ht="13.5">
      <c r="A13" s="5" t="s">
        <v>39</v>
      </c>
      <c r="B13" s="3"/>
      <c r="C13" s="19"/>
      <c r="D13" s="19"/>
      <c r="E13" s="20">
        <v>490000</v>
      </c>
      <c r="F13" s="21">
        <v>490000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490000</v>
      </c>
      <c r="Y13" s="21">
        <v>-490000</v>
      </c>
      <c r="Z13" s="6">
        <v>-100</v>
      </c>
      <c r="AA13" s="28">
        <v>490000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35356412</v>
      </c>
      <c r="D15" s="16">
        <f>SUM(D16:D18)</f>
        <v>0</v>
      </c>
      <c r="E15" s="17">
        <f t="shared" si="2"/>
        <v>18005994</v>
      </c>
      <c r="F15" s="18">
        <f t="shared" si="2"/>
        <v>18005994</v>
      </c>
      <c r="G15" s="18">
        <f t="shared" si="2"/>
        <v>2717238</v>
      </c>
      <c r="H15" s="18">
        <f t="shared" si="2"/>
        <v>1815895</v>
      </c>
      <c r="I15" s="18">
        <f t="shared" si="2"/>
        <v>3507839</v>
      </c>
      <c r="J15" s="18">
        <f t="shared" si="2"/>
        <v>8040972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8040972</v>
      </c>
      <c r="X15" s="18">
        <f t="shared" si="2"/>
        <v>2205000</v>
      </c>
      <c r="Y15" s="18">
        <f t="shared" si="2"/>
        <v>5835972</v>
      </c>
      <c r="Z15" s="4">
        <f>+IF(X15&lt;&gt;0,+(Y15/X15)*100,0)</f>
        <v>264.66993197278913</v>
      </c>
      <c r="AA15" s="30">
        <f>SUM(AA16:AA18)</f>
        <v>18005994</v>
      </c>
    </row>
    <row r="16" spans="1:27" ht="13.5">
      <c r="A16" s="5" t="s">
        <v>42</v>
      </c>
      <c r="B16" s="3"/>
      <c r="C16" s="19">
        <v>49947</v>
      </c>
      <c r="D16" s="19"/>
      <c r="E16" s="20">
        <v>1190000</v>
      </c>
      <c r="F16" s="21">
        <v>1190000</v>
      </c>
      <c r="G16" s="21"/>
      <c r="H16" s="21"/>
      <c r="I16" s="21">
        <v>22852</v>
      </c>
      <c r="J16" s="21">
        <v>22852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22852</v>
      </c>
      <c r="X16" s="21">
        <v>920000</v>
      </c>
      <c r="Y16" s="21">
        <v>-897148</v>
      </c>
      <c r="Z16" s="6">
        <v>-97.52</v>
      </c>
      <c r="AA16" s="28">
        <v>1190000</v>
      </c>
    </row>
    <row r="17" spans="1:27" ht="13.5">
      <c r="A17" s="5" t="s">
        <v>43</v>
      </c>
      <c r="B17" s="3"/>
      <c r="C17" s="19">
        <v>35306465</v>
      </c>
      <c r="D17" s="19"/>
      <c r="E17" s="20">
        <v>16815994</v>
      </c>
      <c r="F17" s="21">
        <v>16815994</v>
      </c>
      <c r="G17" s="21">
        <v>2717238</v>
      </c>
      <c r="H17" s="21">
        <v>1815895</v>
      </c>
      <c r="I17" s="21">
        <v>3484987</v>
      </c>
      <c r="J17" s="21">
        <v>8018120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8018120</v>
      </c>
      <c r="X17" s="21">
        <v>1285000</v>
      </c>
      <c r="Y17" s="21">
        <v>6733120</v>
      </c>
      <c r="Z17" s="6">
        <v>523.98</v>
      </c>
      <c r="AA17" s="28">
        <v>16815994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4222712</v>
      </c>
      <c r="D19" s="16">
        <f>SUM(D20:D23)</f>
        <v>0</v>
      </c>
      <c r="E19" s="17">
        <f t="shared" si="3"/>
        <v>11002250</v>
      </c>
      <c r="F19" s="18">
        <f t="shared" si="3"/>
        <v>11002250</v>
      </c>
      <c r="G19" s="18">
        <f t="shared" si="3"/>
        <v>16110</v>
      </c>
      <c r="H19" s="18">
        <f t="shared" si="3"/>
        <v>221096</v>
      </c>
      <c r="I19" s="18">
        <f t="shared" si="3"/>
        <v>393448</v>
      </c>
      <c r="J19" s="18">
        <f t="shared" si="3"/>
        <v>630654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630654</v>
      </c>
      <c r="X19" s="18">
        <f t="shared" si="3"/>
        <v>1580000</v>
      </c>
      <c r="Y19" s="18">
        <f t="shared" si="3"/>
        <v>-949346</v>
      </c>
      <c r="Z19" s="4">
        <f>+IF(X19&lt;&gt;0,+(Y19/X19)*100,0)</f>
        <v>-60.08518987341772</v>
      </c>
      <c r="AA19" s="30">
        <f>SUM(AA20:AA23)</f>
        <v>11002250</v>
      </c>
    </row>
    <row r="20" spans="1:27" ht="13.5">
      <c r="A20" s="5" t="s">
        <v>46</v>
      </c>
      <c r="B20" s="3"/>
      <c r="C20" s="19">
        <v>1275693</v>
      </c>
      <c r="D20" s="19"/>
      <c r="E20" s="20">
        <v>5130000</v>
      </c>
      <c r="F20" s="21">
        <v>5130000</v>
      </c>
      <c r="G20" s="21">
        <v>16110</v>
      </c>
      <c r="H20" s="21">
        <v>102851</v>
      </c>
      <c r="I20" s="21">
        <v>392361</v>
      </c>
      <c r="J20" s="21">
        <v>511322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511322</v>
      </c>
      <c r="X20" s="21">
        <v>1080000</v>
      </c>
      <c r="Y20" s="21">
        <v>-568678</v>
      </c>
      <c r="Z20" s="6">
        <v>-52.66</v>
      </c>
      <c r="AA20" s="28">
        <v>5130000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>
        <v>2947019</v>
      </c>
      <c r="D23" s="19"/>
      <c r="E23" s="20">
        <v>5872250</v>
      </c>
      <c r="F23" s="21">
        <v>5872250</v>
      </c>
      <c r="G23" s="21"/>
      <c r="H23" s="21">
        <v>118245</v>
      </c>
      <c r="I23" s="21">
        <v>1087</v>
      </c>
      <c r="J23" s="21">
        <v>119332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119332</v>
      </c>
      <c r="X23" s="21">
        <v>500000</v>
      </c>
      <c r="Y23" s="21">
        <v>-380668</v>
      </c>
      <c r="Z23" s="6">
        <v>-76.13</v>
      </c>
      <c r="AA23" s="28">
        <v>5872250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52727380</v>
      </c>
      <c r="D25" s="50">
        <f>+D5+D9+D15+D19+D24</f>
        <v>0</v>
      </c>
      <c r="E25" s="51">
        <f t="shared" si="4"/>
        <v>56206100</v>
      </c>
      <c r="F25" s="52">
        <f t="shared" si="4"/>
        <v>56206100</v>
      </c>
      <c r="G25" s="52">
        <f t="shared" si="4"/>
        <v>3429670</v>
      </c>
      <c r="H25" s="52">
        <f t="shared" si="4"/>
        <v>4131362</v>
      </c>
      <c r="I25" s="52">
        <f t="shared" si="4"/>
        <v>7972766</v>
      </c>
      <c r="J25" s="52">
        <f t="shared" si="4"/>
        <v>15533798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15533798</v>
      </c>
      <c r="X25" s="52">
        <f t="shared" si="4"/>
        <v>7745000</v>
      </c>
      <c r="Y25" s="52">
        <f t="shared" si="4"/>
        <v>7788798</v>
      </c>
      <c r="Z25" s="53">
        <f>+IF(X25&lt;&gt;0,+(Y25/X25)*100,0)</f>
        <v>100.5655003227889</v>
      </c>
      <c r="AA25" s="54">
        <f>+AA5+AA9+AA15+AA19+AA24</f>
        <v>56206100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35686172</v>
      </c>
      <c r="D28" s="19"/>
      <c r="E28" s="20">
        <v>44614393</v>
      </c>
      <c r="F28" s="21">
        <v>44614393</v>
      </c>
      <c r="G28" s="21">
        <v>2868964</v>
      </c>
      <c r="H28" s="21">
        <v>58948</v>
      </c>
      <c r="I28" s="21">
        <v>6976984</v>
      </c>
      <c r="J28" s="21">
        <v>9904896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9904896</v>
      </c>
      <c r="X28" s="21"/>
      <c r="Y28" s="21">
        <v>9904896</v>
      </c>
      <c r="Z28" s="6"/>
      <c r="AA28" s="19">
        <v>44614393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35686172</v>
      </c>
      <c r="D32" s="25">
        <f>SUM(D28:D31)</f>
        <v>0</v>
      </c>
      <c r="E32" s="26">
        <f t="shared" si="5"/>
        <v>44614393</v>
      </c>
      <c r="F32" s="27">
        <f t="shared" si="5"/>
        <v>44614393</v>
      </c>
      <c r="G32" s="27">
        <f t="shared" si="5"/>
        <v>2868964</v>
      </c>
      <c r="H32" s="27">
        <f t="shared" si="5"/>
        <v>58948</v>
      </c>
      <c r="I32" s="27">
        <f t="shared" si="5"/>
        <v>6976984</v>
      </c>
      <c r="J32" s="27">
        <f t="shared" si="5"/>
        <v>9904896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9904896</v>
      </c>
      <c r="X32" s="27">
        <f t="shared" si="5"/>
        <v>0</v>
      </c>
      <c r="Y32" s="27">
        <f t="shared" si="5"/>
        <v>9904896</v>
      </c>
      <c r="Z32" s="13">
        <f>+IF(X32&lt;&gt;0,+(Y32/X32)*100,0)</f>
        <v>0</v>
      </c>
      <c r="AA32" s="31">
        <f>SUM(AA28:AA31)</f>
        <v>44614393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17041208</v>
      </c>
      <c r="D35" s="19"/>
      <c r="E35" s="20">
        <v>11591707</v>
      </c>
      <c r="F35" s="21">
        <v>11591707</v>
      </c>
      <c r="G35" s="21">
        <v>560706</v>
      </c>
      <c r="H35" s="21">
        <v>4072414</v>
      </c>
      <c r="I35" s="21">
        <v>995782</v>
      </c>
      <c r="J35" s="21">
        <v>5628902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5628902</v>
      </c>
      <c r="X35" s="21"/>
      <c r="Y35" s="21">
        <v>5628902</v>
      </c>
      <c r="Z35" s="6"/>
      <c r="AA35" s="28">
        <v>11591707</v>
      </c>
    </row>
    <row r="36" spans="1:27" ht="13.5">
      <c r="A36" s="60" t="s">
        <v>64</v>
      </c>
      <c r="B36" s="10"/>
      <c r="C36" s="61">
        <f aca="true" t="shared" si="6" ref="C36:Y36">SUM(C32:C35)</f>
        <v>52727380</v>
      </c>
      <c r="D36" s="61">
        <f>SUM(D32:D35)</f>
        <v>0</v>
      </c>
      <c r="E36" s="62">
        <f t="shared" si="6"/>
        <v>56206100</v>
      </c>
      <c r="F36" s="63">
        <f t="shared" si="6"/>
        <v>56206100</v>
      </c>
      <c r="G36" s="63">
        <f t="shared" si="6"/>
        <v>3429670</v>
      </c>
      <c r="H36" s="63">
        <f t="shared" si="6"/>
        <v>4131362</v>
      </c>
      <c r="I36" s="63">
        <f t="shared" si="6"/>
        <v>7972766</v>
      </c>
      <c r="J36" s="63">
        <f t="shared" si="6"/>
        <v>15533798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15533798</v>
      </c>
      <c r="X36" s="63">
        <f t="shared" si="6"/>
        <v>0</v>
      </c>
      <c r="Y36" s="63">
        <f t="shared" si="6"/>
        <v>15533798</v>
      </c>
      <c r="Z36" s="64">
        <f>+IF(X36&lt;&gt;0,+(Y36/X36)*100,0)</f>
        <v>0</v>
      </c>
      <c r="AA36" s="65">
        <f>SUM(AA32:AA35)</f>
        <v>56206100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95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471052</v>
      </c>
      <c r="D5" s="16">
        <f>SUM(D6:D8)</f>
        <v>0</v>
      </c>
      <c r="E5" s="17">
        <f t="shared" si="0"/>
        <v>445000</v>
      </c>
      <c r="F5" s="18">
        <f t="shared" si="0"/>
        <v>445000</v>
      </c>
      <c r="G5" s="18">
        <f t="shared" si="0"/>
        <v>8833</v>
      </c>
      <c r="H5" s="18">
        <f t="shared" si="0"/>
        <v>1237</v>
      </c>
      <c r="I5" s="18">
        <f t="shared" si="0"/>
        <v>0</v>
      </c>
      <c r="J5" s="18">
        <f t="shared" si="0"/>
        <v>10070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10070</v>
      </c>
      <c r="X5" s="18">
        <f t="shared" si="0"/>
        <v>160000</v>
      </c>
      <c r="Y5" s="18">
        <f t="shared" si="0"/>
        <v>-149930</v>
      </c>
      <c r="Z5" s="4">
        <f>+IF(X5&lt;&gt;0,+(Y5/X5)*100,0)</f>
        <v>-93.70625</v>
      </c>
      <c r="AA5" s="16">
        <f>SUM(AA6:AA8)</f>
        <v>445000</v>
      </c>
    </row>
    <row r="6" spans="1:27" ht="13.5">
      <c r="A6" s="5" t="s">
        <v>32</v>
      </c>
      <c r="B6" s="3"/>
      <c r="C6" s="19">
        <v>127355</v>
      </c>
      <c r="D6" s="19"/>
      <c r="E6" s="20">
        <v>35000</v>
      </c>
      <c r="F6" s="21">
        <v>35000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35000</v>
      </c>
    </row>
    <row r="7" spans="1:27" ht="13.5">
      <c r="A7" s="5" t="s">
        <v>33</v>
      </c>
      <c r="B7" s="3"/>
      <c r="C7" s="22">
        <v>248832</v>
      </c>
      <c r="D7" s="22"/>
      <c r="E7" s="23">
        <v>370000</v>
      </c>
      <c r="F7" s="24">
        <v>370000</v>
      </c>
      <c r="G7" s="24">
        <v>8833</v>
      </c>
      <c r="H7" s="24"/>
      <c r="I7" s="24"/>
      <c r="J7" s="24">
        <v>8833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8833</v>
      </c>
      <c r="X7" s="24">
        <v>150000</v>
      </c>
      <c r="Y7" s="24">
        <v>-141167</v>
      </c>
      <c r="Z7" s="7">
        <v>-94.11</v>
      </c>
      <c r="AA7" s="29">
        <v>370000</v>
      </c>
    </row>
    <row r="8" spans="1:27" ht="13.5">
      <c r="A8" s="5" t="s">
        <v>34</v>
      </c>
      <c r="B8" s="3"/>
      <c r="C8" s="19">
        <v>94865</v>
      </c>
      <c r="D8" s="19"/>
      <c r="E8" s="20">
        <v>40000</v>
      </c>
      <c r="F8" s="21">
        <v>40000</v>
      </c>
      <c r="G8" s="21"/>
      <c r="H8" s="21">
        <v>1237</v>
      </c>
      <c r="I8" s="21"/>
      <c r="J8" s="21">
        <v>1237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1237</v>
      </c>
      <c r="X8" s="21">
        <v>10000</v>
      </c>
      <c r="Y8" s="21">
        <v>-8763</v>
      </c>
      <c r="Z8" s="6">
        <v>-87.63</v>
      </c>
      <c r="AA8" s="28">
        <v>40000</v>
      </c>
    </row>
    <row r="9" spans="1:27" ht="13.5">
      <c r="A9" s="2" t="s">
        <v>35</v>
      </c>
      <c r="B9" s="3"/>
      <c r="C9" s="16">
        <f aca="true" t="shared" si="1" ref="C9:Y9">SUM(C10:C14)</f>
        <v>19640</v>
      </c>
      <c r="D9" s="16">
        <f>SUM(D10:D14)</f>
        <v>0</v>
      </c>
      <c r="E9" s="17">
        <f t="shared" si="1"/>
        <v>115000</v>
      </c>
      <c r="F9" s="18">
        <f t="shared" si="1"/>
        <v>115000</v>
      </c>
      <c r="G9" s="18">
        <f t="shared" si="1"/>
        <v>17543</v>
      </c>
      <c r="H9" s="18">
        <f t="shared" si="1"/>
        <v>1921</v>
      </c>
      <c r="I9" s="18">
        <f t="shared" si="1"/>
        <v>1072</v>
      </c>
      <c r="J9" s="18">
        <f t="shared" si="1"/>
        <v>20536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20536</v>
      </c>
      <c r="X9" s="18">
        <f t="shared" si="1"/>
        <v>10000</v>
      </c>
      <c r="Y9" s="18">
        <f t="shared" si="1"/>
        <v>10536</v>
      </c>
      <c r="Z9" s="4">
        <f>+IF(X9&lt;&gt;0,+(Y9/X9)*100,0)</f>
        <v>105.36000000000001</v>
      </c>
      <c r="AA9" s="30">
        <f>SUM(AA10:AA14)</f>
        <v>115000</v>
      </c>
    </row>
    <row r="10" spans="1:27" ht="13.5">
      <c r="A10" s="5" t="s">
        <v>36</v>
      </c>
      <c r="B10" s="3"/>
      <c r="C10" s="19">
        <v>10449</v>
      </c>
      <c r="D10" s="19"/>
      <c r="E10" s="20">
        <v>40000</v>
      </c>
      <c r="F10" s="21">
        <v>40000</v>
      </c>
      <c r="G10" s="21">
        <v>17543</v>
      </c>
      <c r="H10" s="21"/>
      <c r="I10" s="21"/>
      <c r="J10" s="21">
        <v>17543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17543</v>
      </c>
      <c r="X10" s="21">
        <v>10000</v>
      </c>
      <c r="Y10" s="21">
        <v>7543</v>
      </c>
      <c r="Z10" s="6">
        <v>75.43</v>
      </c>
      <c r="AA10" s="28">
        <v>40000</v>
      </c>
    </row>
    <row r="11" spans="1:27" ht="13.5">
      <c r="A11" s="5" t="s">
        <v>37</v>
      </c>
      <c r="B11" s="3"/>
      <c r="C11" s="19">
        <v>307</v>
      </c>
      <c r="D11" s="19"/>
      <c r="E11" s="20">
        <v>35000</v>
      </c>
      <c r="F11" s="21">
        <v>35000</v>
      </c>
      <c r="G11" s="21"/>
      <c r="H11" s="21"/>
      <c r="I11" s="21">
        <v>1072</v>
      </c>
      <c r="J11" s="21">
        <v>1072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1072</v>
      </c>
      <c r="X11" s="21"/>
      <c r="Y11" s="21">
        <v>1072</v>
      </c>
      <c r="Z11" s="6"/>
      <c r="AA11" s="28">
        <v>35000</v>
      </c>
    </row>
    <row r="12" spans="1:27" ht="13.5">
      <c r="A12" s="5" t="s">
        <v>38</v>
      </c>
      <c r="B12" s="3"/>
      <c r="C12" s="19">
        <v>2307</v>
      </c>
      <c r="D12" s="19"/>
      <c r="E12" s="20">
        <v>20000</v>
      </c>
      <c r="F12" s="21">
        <v>20000</v>
      </c>
      <c r="G12" s="21"/>
      <c r="H12" s="21">
        <v>1921</v>
      </c>
      <c r="I12" s="21"/>
      <c r="J12" s="21">
        <v>1921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1921</v>
      </c>
      <c r="X12" s="21"/>
      <c r="Y12" s="21">
        <v>1921</v>
      </c>
      <c r="Z12" s="6"/>
      <c r="AA12" s="28">
        <v>20000</v>
      </c>
    </row>
    <row r="13" spans="1:27" ht="13.5">
      <c r="A13" s="5" t="s">
        <v>39</v>
      </c>
      <c r="B13" s="3"/>
      <c r="C13" s="19">
        <v>6577</v>
      </c>
      <c r="D13" s="19"/>
      <c r="E13" s="20">
        <v>20000</v>
      </c>
      <c r="F13" s="21">
        <v>20000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>
        <v>20000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8202190</v>
      </c>
      <c r="D15" s="16">
        <f>SUM(D16:D18)</f>
        <v>0</v>
      </c>
      <c r="E15" s="17">
        <f t="shared" si="2"/>
        <v>10069290</v>
      </c>
      <c r="F15" s="18">
        <f t="shared" si="2"/>
        <v>10069290</v>
      </c>
      <c r="G15" s="18">
        <f t="shared" si="2"/>
        <v>1910477</v>
      </c>
      <c r="H15" s="18">
        <f t="shared" si="2"/>
        <v>0</v>
      </c>
      <c r="I15" s="18">
        <f t="shared" si="2"/>
        <v>603120</v>
      </c>
      <c r="J15" s="18">
        <f t="shared" si="2"/>
        <v>2513597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2513597</v>
      </c>
      <c r="X15" s="18">
        <f t="shared" si="2"/>
        <v>1650000</v>
      </c>
      <c r="Y15" s="18">
        <f t="shared" si="2"/>
        <v>863597</v>
      </c>
      <c r="Z15" s="4">
        <f>+IF(X15&lt;&gt;0,+(Y15/X15)*100,0)</f>
        <v>52.33921212121212</v>
      </c>
      <c r="AA15" s="30">
        <f>SUM(AA16:AA18)</f>
        <v>10069290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8202190</v>
      </c>
      <c r="D17" s="19"/>
      <c r="E17" s="20">
        <v>10069290</v>
      </c>
      <c r="F17" s="21">
        <v>10069290</v>
      </c>
      <c r="G17" s="21">
        <v>1910477</v>
      </c>
      <c r="H17" s="21"/>
      <c r="I17" s="21">
        <v>603120</v>
      </c>
      <c r="J17" s="21">
        <v>2513597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2513597</v>
      </c>
      <c r="X17" s="21">
        <v>1650000</v>
      </c>
      <c r="Y17" s="21">
        <v>863597</v>
      </c>
      <c r="Z17" s="6">
        <v>52.34</v>
      </c>
      <c r="AA17" s="28">
        <v>10069290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3125235</v>
      </c>
      <c r="D19" s="16">
        <f>SUM(D20:D23)</f>
        <v>0</v>
      </c>
      <c r="E19" s="17">
        <f t="shared" si="3"/>
        <v>75000</v>
      </c>
      <c r="F19" s="18">
        <f t="shared" si="3"/>
        <v>75000</v>
      </c>
      <c r="G19" s="18">
        <f t="shared" si="3"/>
        <v>0</v>
      </c>
      <c r="H19" s="18">
        <f t="shared" si="3"/>
        <v>1486</v>
      </c>
      <c r="I19" s="18">
        <f t="shared" si="3"/>
        <v>4130</v>
      </c>
      <c r="J19" s="18">
        <f t="shared" si="3"/>
        <v>5616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5616</v>
      </c>
      <c r="X19" s="18">
        <f t="shared" si="3"/>
        <v>0</v>
      </c>
      <c r="Y19" s="18">
        <f t="shared" si="3"/>
        <v>5616</v>
      </c>
      <c r="Z19" s="4">
        <f>+IF(X19&lt;&gt;0,+(Y19/X19)*100,0)</f>
        <v>0</v>
      </c>
      <c r="AA19" s="30">
        <f>SUM(AA20:AA23)</f>
        <v>75000</v>
      </c>
    </row>
    <row r="20" spans="1:27" ht="13.5">
      <c r="A20" s="5" t="s">
        <v>46</v>
      </c>
      <c r="B20" s="3"/>
      <c r="C20" s="19">
        <v>2091902</v>
      </c>
      <c r="D20" s="19"/>
      <c r="E20" s="20">
        <v>20000</v>
      </c>
      <c r="F20" s="21">
        <v>20000</v>
      </c>
      <c r="G20" s="21"/>
      <c r="H20" s="21">
        <v>689</v>
      </c>
      <c r="I20" s="21"/>
      <c r="J20" s="21">
        <v>689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689</v>
      </c>
      <c r="X20" s="21"/>
      <c r="Y20" s="21">
        <v>689</v>
      </c>
      <c r="Z20" s="6"/>
      <c r="AA20" s="28">
        <v>20000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>
        <v>1033333</v>
      </c>
      <c r="D23" s="19"/>
      <c r="E23" s="20">
        <v>55000</v>
      </c>
      <c r="F23" s="21">
        <v>55000</v>
      </c>
      <c r="G23" s="21"/>
      <c r="H23" s="21">
        <v>797</v>
      </c>
      <c r="I23" s="21">
        <v>4130</v>
      </c>
      <c r="J23" s="21">
        <v>4927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4927</v>
      </c>
      <c r="X23" s="21"/>
      <c r="Y23" s="21">
        <v>4927</v>
      </c>
      <c r="Z23" s="6"/>
      <c r="AA23" s="28">
        <v>55000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11818117</v>
      </c>
      <c r="D25" s="50">
        <f>+D5+D9+D15+D19+D24</f>
        <v>0</v>
      </c>
      <c r="E25" s="51">
        <f t="shared" si="4"/>
        <v>10704290</v>
      </c>
      <c r="F25" s="52">
        <f t="shared" si="4"/>
        <v>10704290</v>
      </c>
      <c r="G25" s="52">
        <f t="shared" si="4"/>
        <v>1936853</v>
      </c>
      <c r="H25" s="52">
        <f t="shared" si="4"/>
        <v>4644</v>
      </c>
      <c r="I25" s="52">
        <f t="shared" si="4"/>
        <v>608322</v>
      </c>
      <c r="J25" s="52">
        <f t="shared" si="4"/>
        <v>2549819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2549819</v>
      </c>
      <c r="X25" s="52">
        <f t="shared" si="4"/>
        <v>1820000</v>
      </c>
      <c r="Y25" s="52">
        <f t="shared" si="4"/>
        <v>729819</v>
      </c>
      <c r="Z25" s="53">
        <f>+IF(X25&lt;&gt;0,+(Y25/X25)*100,0)</f>
        <v>40.09994505494506</v>
      </c>
      <c r="AA25" s="54">
        <f>+AA5+AA9+AA15+AA19+AA24</f>
        <v>10704290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10332204</v>
      </c>
      <c r="D28" s="19"/>
      <c r="E28" s="20">
        <v>10399290</v>
      </c>
      <c r="F28" s="21">
        <v>10399290</v>
      </c>
      <c r="G28" s="21">
        <v>1910477</v>
      </c>
      <c r="H28" s="21"/>
      <c r="I28" s="21">
        <v>603120</v>
      </c>
      <c r="J28" s="21">
        <v>2513597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2513597</v>
      </c>
      <c r="X28" s="21"/>
      <c r="Y28" s="21">
        <v>2513597</v>
      </c>
      <c r="Z28" s="6"/>
      <c r="AA28" s="19">
        <v>10399290</v>
      </c>
    </row>
    <row r="29" spans="1:27" ht="13.5">
      <c r="A29" s="56" t="s">
        <v>55</v>
      </c>
      <c r="B29" s="3"/>
      <c r="C29" s="19">
        <v>994815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11327019</v>
      </c>
      <c r="D32" s="25">
        <f>SUM(D28:D31)</f>
        <v>0</v>
      </c>
      <c r="E32" s="26">
        <f t="shared" si="5"/>
        <v>10399290</v>
      </c>
      <c r="F32" s="27">
        <f t="shared" si="5"/>
        <v>10399290</v>
      </c>
      <c r="G32" s="27">
        <f t="shared" si="5"/>
        <v>1910477</v>
      </c>
      <c r="H32" s="27">
        <f t="shared" si="5"/>
        <v>0</v>
      </c>
      <c r="I32" s="27">
        <f t="shared" si="5"/>
        <v>603120</v>
      </c>
      <c r="J32" s="27">
        <f t="shared" si="5"/>
        <v>2513597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2513597</v>
      </c>
      <c r="X32" s="27">
        <f t="shared" si="5"/>
        <v>0</v>
      </c>
      <c r="Y32" s="27">
        <f t="shared" si="5"/>
        <v>2513597</v>
      </c>
      <c r="Z32" s="13">
        <f>+IF(X32&lt;&gt;0,+(Y32/X32)*100,0)</f>
        <v>0</v>
      </c>
      <c r="AA32" s="31">
        <f>SUM(AA28:AA31)</f>
        <v>10399290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>
        <v>104431</v>
      </c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386668</v>
      </c>
      <c r="D35" s="19"/>
      <c r="E35" s="20">
        <v>305000</v>
      </c>
      <c r="F35" s="21">
        <v>305000</v>
      </c>
      <c r="G35" s="21">
        <v>26376</v>
      </c>
      <c r="H35" s="21">
        <v>4644</v>
      </c>
      <c r="I35" s="21">
        <v>5202</v>
      </c>
      <c r="J35" s="21">
        <v>36222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36222</v>
      </c>
      <c r="X35" s="21"/>
      <c r="Y35" s="21">
        <v>36222</v>
      </c>
      <c r="Z35" s="6"/>
      <c r="AA35" s="28">
        <v>305000</v>
      </c>
    </row>
    <row r="36" spans="1:27" ht="13.5">
      <c r="A36" s="60" t="s">
        <v>64</v>
      </c>
      <c r="B36" s="10"/>
      <c r="C36" s="61">
        <f aca="true" t="shared" si="6" ref="C36:Y36">SUM(C32:C35)</f>
        <v>11818118</v>
      </c>
      <c r="D36" s="61">
        <f>SUM(D32:D35)</f>
        <v>0</v>
      </c>
      <c r="E36" s="62">
        <f t="shared" si="6"/>
        <v>10704290</v>
      </c>
      <c r="F36" s="63">
        <f t="shared" si="6"/>
        <v>10704290</v>
      </c>
      <c r="G36" s="63">
        <f t="shared" si="6"/>
        <v>1936853</v>
      </c>
      <c r="H36" s="63">
        <f t="shared" si="6"/>
        <v>4644</v>
      </c>
      <c r="I36" s="63">
        <f t="shared" si="6"/>
        <v>608322</v>
      </c>
      <c r="J36" s="63">
        <f t="shared" si="6"/>
        <v>2549819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2549819</v>
      </c>
      <c r="X36" s="63">
        <f t="shared" si="6"/>
        <v>0</v>
      </c>
      <c r="Y36" s="63">
        <f t="shared" si="6"/>
        <v>2549819</v>
      </c>
      <c r="Z36" s="64">
        <f>+IF(X36&lt;&gt;0,+(Y36/X36)*100,0)</f>
        <v>0</v>
      </c>
      <c r="AA36" s="65">
        <f>SUM(AA32:AA35)</f>
        <v>10704290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96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69983</v>
      </c>
      <c r="D5" s="16">
        <f>SUM(D6:D8)</f>
        <v>0</v>
      </c>
      <c r="E5" s="17">
        <f t="shared" si="0"/>
        <v>600000</v>
      </c>
      <c r="F5" s="18">
        <f t="shared" si="0"/>
        <v>600000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600000</v>
      </c>
      <c r="Y5" s="18">
        <f t="shared" si="0"/>
        <v>-600000</v>
      </c>
      <c r="Z5" s="4">
        <f>+IF(X5&lt;&gt;0,+(Y5/X5)*100,0)</f>
        <v>-100</v>
      </c>
      <c r="AA5" s="16">
        <f>SUM(AA6:AA8)</f>
        <v>600000</v>
      </c>
    </row>
    <row r="6" spans="1:27" ht="13.5">
      <c r="A6" s="5" t="s">
        <v>32</v>
      </c>
      <c r="B6" s="3"/>
      <c r="C6" s="19">
        <v>27477</v>
      </c>
      <c r="D6" s="19"/>
      <c r="E6" s="20">
        <v>600000</v>
      </c>
      <c r="F6" s="21">
        <v>600000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600000</v>
      </c>
      <c r="Y6" s="21">
        <v>-600000</v>
      </c>
      <c r="Z6" s="6">
        <v>-100</v>
      </c>
      <c r="AA6" s="28">
        <v>600000</v>
      </c>
    </row>
    <row r="7" spans="1:27" ht="13.5">
      <c r="A7" s="5" t="s">
        <v>33</v>
      </c>
      <c r="B7" s="3"/>
      <c r="C7" s="22">
        <v>40041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2465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1980601</v>
      </c>
      <c r="D9" s="16">
        <f>SUM(D10:D14)</f>
        <v>0</v>
      </c>
      <c r="E9" s="17">
        <f t="shared" si="1"/>
        <v>3128000</v>
      </c>
      <c r="F9" s="18">
        <f t="shared" si="1"/>
        <v>3128000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853000</v>
      </c>
      <c r="Y9" s="18">
        <f t="shared" si="1"/>
        <v>-853000</v>
      </c>
      <c r="Z9" s="4">
        <f>+IF(X9&lt;&gt;0,+(Y9/X9)*100,0)</f>
        <v>-100</v>
      </c>
      <c r="AA9" s="30">
        <f>SUM(AA10:AA14)</f>
        <v>3128000</v>
      </c>
    </row>
    <row r="10" spans="1:27" ht="13.5">
      <c r="A10" s="5" t="s">
        <v>36</v>
      </c>
      <c r="B10" s="3"/>
      <c r="C10" s="19">
        <v>1980601</v>
      </c>
      <c r="D10" s="19"/>
      <c r="E10" s="20">
        <v>3128000</v>
      </c>
      <c r="F10" s="21">
        <v>3128000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853000</v>
      </c>
      <c r="Y10" s="21">
        <v>-853000</v>
      </c>
      <c r="Z10" s="6">
        <v>-100</v>
      </c>
      <c r="AA10" s="28">
        <v>3128000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9687197</v>
      </c>
      <c r="D15" s="16">
        <f>SUM(D16:D18)</f>
        <v>0</v>
      </c>
      <c r="E15" s="17">
        <f t="shared" si="2"/>
        <v>7299000</v>
      </c>
      <c r="F15" s="18">
        <f t="shared" si="2"/>
        <v>7299000</v>
      </c>
      <c r="G15" s="18">
        <f t="shared" si="2"/>
        <v>102670</v>
      </c>
      <c r="H15" s="18">
        <f t="shared" si="2"/>
        <v>976891</v>
      </c>
      <c r="I15" s="18">
        <f t="shared" si="2"/>
        <v>0</v>
      </c>
      <c r="J15" s="18">
        <f t="shared" si="2"/>
        <v>1079561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1079561</v>
      </c>
      <c r="X15" s="18">
        <f t="shared" si="2"/>
        <v>1980000</v>
      </c>
      <c r="Y15" s="18">
        <f t="shared" si="2"/>
        <v>-900439</v>
      </c>
      <c r="Z15" s="4">
        <f>+IF(X15&lt;&gt;0,+(Y15/X15)*100,0)</f>
        <v>-45.476717171717176</v>
      </c>
      <c r="AA15" s="30">
        <f>SUM(AA16:AA18)</f>
        <v>7299000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9687197</v>
      </c>
      <c r="D17" s="19"/>
      <c r="E17" s="20">
        <v>7299000</v>
      </c>
      <c r="F17" s="21">
        <v>7299000</v>
      </c>
      <c r="G17" s="21">
        <v>102670</v>
      </c>
      <c r="H17" s="21">
        <v>976891</v>
      </c>
      <c r="I17" s="21"/>
      <c r="J17" s="21">
        <v>1079561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1079561</v>
      </c>
      <c r="X17" s="21">
        <v>1980000</v>
      </c>
      <c r="Y17" s="21">
        <v>-900439</v>
      </c>
      <c r="Z17" s="6">
        <v>-45.48</v>
      </c>
      <c r="AA17" s="28">
        <v>7299000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11737781</v>
      </c>
      <c r="D25" s="50">
        <f>+D5+D9+D15+D19+D24</f>
        <v>0</v>
      </c>
      <c r="E25" s="51">
        <f t="shared" si="4"/>
        <v>11027000</v>
      </c>
      <c r="F25" s="52">
        <f t="shared" si="4"/>
        <v>11027000</v>
      </c>
      <c r="G25" s="52">
        <f t="shared" si="4"/>
        <v>102670</v>
      </c>
      <c r="H25" s="52">
        <f t="shared" si="4"/>
        <v>976891</v>
      </c>
      <c r="I25" s="52">
        <f t="shared" si="4"/>
        <v>0</v>
      </c>
      <c r="J25" s="52">
        <f t="shared" si="4"/>
        <v>1079561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1079561</v>
      </c>
      <c r="X25" s="52">
        <f t="shared" si="4"/>
        <v>3433000</v>
      </c>
      <c r="Y25" s="52">
        <f t="shared" si="4"/>
        <v>-2353439</v>
      </c>
      <c r="Z25" s="53">
        <f>+IF(X25&lt;&gt;0,+(Y25/X25)*100,0)</f>
        <v>-68.5534226623944</v>
      </c>
      <c r="AA25" s="54">
        <f>+AA5+AA9+AA15+AA19+AA24</f>
        <v>11027000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11737781</v>
      </c>
      <c r="D28" s="19"/>
      <c r="E28" s="20">
        <v>10427000</v>
      </c>
      <c r="F28" s="21">
        <v>10427000</v>
      </c>
      <c r="G28" s="21">
        <v>102670</v>
      </c>
      <c r="H28" s="21">
        <v>976891</v>
      </c>
      <c r="I28" s="21"/>
      <c r="J28" s="21">
        <v>1079561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1079561</v>
      </c>
      <c r="X28" s="21"/>
      <c r="Y28" s="21">
        <v>1079561</v>
      </c>
      <c r="Z28" s="6"/>
      <c r="AA28" s="19">
        <v>10427000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11737781</v>
      </c>
      <c r="D32" s="25">
        <f>SUM(D28:D31)</f>
        <v>0</v>
      </c>
      <c r="E32" s="26">
        <f t="shared" si="5"/>
        <v>10427000</v>
      </c>
      <c r="F32" s="27">
        <f t="shared" si="5"/>
        <v>10427000</v>
      </c>
      <c r="G32" s="27">
        <f t="shared" si="5"/>
        <v>102670</v>
      </c>
      <c r="H32" s="27">
        <f t="shared" si="5"/>
        <v>976891</v>
      </c>
      <c r="I32" s="27">
        <f t="shared" si="5"/>
        <v>0</v>
      </c>
      <c r="J32" s="27">
        <f t="shared" si="5"/>
        <v>1079561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1079561</v>
      </c>
      <c r="X32" s="27">
        <f t="shared" si="5"/>
        <v>0</v>
      </c>
      <c r="Y32" s="27">
        <f t="shared" si="5"/>
        <v>1079561</v>
      </c>
      <c r="Z32" s="13">
        <f>+IF(X32&lt;&gt;0,+(Y32/X32)*100,0)</f>
        <v>0</v>
      </c>
      <c r="AA32" s="31">
        <f>SUM(AA28:AA31)</f>
        <v>10427000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600000</v>
      </c>
      <c r="F35" s="21">
        <v>600000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600000</v>
      </c>
    </row>
    <row r="36" spans="1:27" ht="13.5">
      <c r="A36" s="60" t="s">
        <v>64</v>
      </c>
      <c r="B36" s="10"/>
      <c r="C36" s="61">
        <f aca="true" t="shared" si="6" ref="C36:Y36">SUM(C32:C35)</f>
        <v>11737781</v>
      </c>
      <c r="D36" s="61">
        <f>SUM(D32:D35)</f>
        <v>0</v>
      </c>
      <c r="E36" s="62">
        <f t="shared" si="6"/>
        <v>11027000</v>
      </c>
      <c r="F36" s="63">
        <f t="shared" si="6"/>
        <v>11027000</v>
      </c>
      <c r="G36" s="63">
        <f t="shared" si="6"/>
        <v>102670</v>
      </c>
      <c r="H36" s="63">
        <f t="shared" si="6"/>
        <v>976891</v>
      </c>
      <c r="I36" s="63">
        <f t="shared" si="6"/>
        <v>0</v>
      </c>
      <c r="J36" s="63">
        <f t="shared" si="6"/>
        <v>1079561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1079561</v>
      </c>
      <c r="X36" s="63">
        <f t="shared" si="6"/>
        <v>0</v>
      </c>
      <c r="Y36" s="63">
        <f t="shared" si="6"/>
        <v>1079561</v>
      </c>
      <c r="Z36" s="64">
        <f>+IF(X36&lt;&gt;0,+(Y36/X36)*100,0)</f>
        <v>0</v>
      </c>
      <c r="AA36" s="65">
        <f>SUM(AA32:AA35)</f>
        <v>11027000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97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185892</v>
      </c>
      <c r="D5" s="16">
        <f>SUM(D6:D8)</f>
        <v>0</v>
      </c>
      <c r="E5" s="17">
        <f t="shared" si="0"/>
        <v>1835000</v>
      </c>
      <c r="F5" s="18">
        <f t="shared" si="0"/>
        <v>1835000</v>
      </c>
      <c r="G5" s="18">
        <f t="shared" si="0"/>
        <v>0</v>
      </c>
      <c r="H5" s="18">
        <f t="shared" si="0"/>
        <v>0</v>
      </c>
      <c r="I5" s="18">
        <f t="shared" si="0"/>
        <v>12249</v>
      </c>
      <c r="J5" s="18">
        <f t="shared" si="0"/>
        <v>12249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12249</v>
      </c>
      <c r="X5" s="18">
        <f t="shared" si="0"/>
        <v>1000000</v>
      </c>
      <c r="Y5" s="18">
        <f t="shared" si="0"/>
        <v>-987751</v>
      </c>
      <c r="Z5" s="4">
        <f>+IF(X5&lt;&gt;0,+(Y5/X5)*100,0)</f>
        <v>-98.77510000000001</v>
      </c>
      <c r="AA5" s="16">
        <f>SUM(AA6:AA8)</f>
        <v>1835000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21751</v>
      </c>
      <c r="D7" s="22"/>
      <c r="E7" s="23">
        <v>250000</v>
      </c>
      <c r="F7" s="24">
        <v>250000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>
        <v>250000</v>
      </c>
    </row>
    <row r="8" spans="1:27" ht="13.5">
      <c r="A8" s="5" t="s">
        <v>34</v>
      </c>
      <c r="B8" s="3"/>
      <c r="C8" s="19">
        <v>164141</v>
      </c>
      <c r="D8" s="19"/>
      <c r="E8" s="20">
        <v>1585000</v>
      </c>
      <c r="F8" s="21">
        <v>1585000</v>
      </c>
      <c r="G8" s="21"/>
      <c r="H8" s="21"/>
      <c r="I8" s="21">
        <v>12249</v>
      </c>
      <c r="J8" s="21">
        <v>12249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12249</v>
      </c>
      <c r="X8" s="21">
        <v>1000000</v>
      </c>
      <c r="Y8" s="21">
        <v>-987751</v>
      </c>
      <c r="Z8" s="6">
        <v>-98.78</v>
      </c>
      <c r="AA8" s="28">
        <v>1585000</v>
      </c>
    </row>
    <row r="9" spans="1:27" ht="13.5">
      <c r="A9" s="2" t="s">
        <v>35</v>
      </c>
      <c r="B9" s="3"/>
      <c r="C9" s="16">
        <f aca="true" t="shared" si="1" ref="C9:Y9">SUM(C10:C14)</f>
        <v>168557</v>
      </c>
      <c r="D9" s="16">
        <f>SUM(D10:D14)</f>
        <v>0</v>
      </c>
      <c r="E9" s="17">
        <f t="shared" si="1"/>
        <v>700000</v>
      </c>
      <c r="F9" s="18">
        <f t="shared" si="1"/>
        <v>700000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700000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168557</v>
      </c>
      <c r="D12" s="19"/>
      <c r="E12" s="20">
        <v>700000</v>
      </c>
      <c r="F12" s="21">
        <v>700000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>
        <v>700000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35182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35182</v>
      </c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99575127</v>
      </c>
      <c r="D19" s="16">
        <f>SUM(D20:D23)</f>
        <v>0</v>
      </c>
      <c r="E19" s="17">
        <f t="shared" si="3"/>
        <v>117801336</v>
      </c>
      <c r="F19" s="18">
        <f t="shared" si="3"/>
        <v>117801336</v>
      </c>
      <c r="G19" s="18">
        <f t="shared" si="3"/>
        <v>2738065</v>
      </c>
      <c r="H19" s="18">
        <f t="shared" si="3"/>
        <v>4047801</v>
      </c>
      <c r="I19" s="18">
        <f t="shared" si="3"/>
        <v>4651234</v>
      </c>
      <c r="J19" s="18">
        <f t="shared" si="3"/>
        <v>11437100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11437100</v>
      </c>
      <c r="X19" s="18">
        <f t="shared" si="3"/>
        <v>12500000</v>
      </c>
      <c r="Y19" s="18">
        <f t="shared" si="3"/>
        <v>-1062900</v>
      </c>
      <c r="Z19" s="4">
        <f>+IF(X19&lt;&gt;0,+(Y19/X19)*100,0)</f>
        <v>-8.5032</v>
      </c>
      <c r="AA19" s="30">
        <f>SUM(AA20:AA23)</f>
        <v>117801336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75025121</v>
      </c>
      <c r="D21" s="19"/>
      <c r="E21" s="20">
        <v>74819299</v>
      </c>
      <c r="F21" s="21">
        <v>74819299</v>
      </c>
      <c r="G21" s="21">
        <v>2492263</v>
      </c>
      <c r="H21" s="21">
        <v>2637501</v>
      </c>
      <c r="I21" s="21">
        <v>4651234</v>
      </c>
      <c r="J21" s="21">
        <v>9780998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9780998</v>
      </c>
      <c r="X21" s="21"/>
      <c r="Y21" s="21">
        <v>9780998</v>
      </c>
      <c r="Z21" s="6"/>
      <c r="AA21" s="28">
        <v>74819299</v>
      </c>
    </row>
    <row r="22" spans="1:27" ht="13.5">
      <c r="A22" s="5" t="s">
        <v>48</v>
      </c>
      <c r="B22" s="3"/>
      <c r="C22" s="22"/>
      <c r="D22" s="22"/>
      <c r="E22" s="23">
        <v>42982037</v>
      </c>
      <c r="F22" s="24">
        <v>42982037</v>
      </c>
      <c r="G22" s="24">
        <v>245802</v>
      </c>
      <c r="H22" s="24">
        <v>1410300</v>
      </c>
      <c r="I22" s="24"/>
      <c r="J22" s="24">
        <v>1656102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1656102</v>
      </c>
      <c r="X22" s="24">
        <v>12500000</v>
      </c>
      <c r="Y22" s="24">
        <v>-10843898</v>
      </c>
      <c r="Z22" s="7">
        <v>-86.75</v>
      </c>
      <c r="AA22" s="29">
        <v>42982037</v>
      </c>
    </row>
    <row r="23" spans="1:27" ht="13.5">
      <c r="A23" s="5" t="s">
        <v>49</v>
      </c>
      <c r="B23" s="3"/>
      <c r="C23" s="19">
        <v>24550006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99964758</v>
      </c>
      <c r="D25" s="50">
        <f>+D5+D9+D15+D19+D24</f>
        <v>0</v>
      </c>
      <c r="E25" s="51">
        <f t="shared" si="4"/>
        <v>120336336</v>
      </c>
      <c r="F25" s="52">
        <f t="shared" si="4"/>
        <v>120336336</v>
      </c>
      <c r="G25" s="52">
        <f t="shared" si="4"/>
        <v>2738065</v>
      </c>
      <c r="H25" s="52">
        <f t="shared" si="4"/>
        <v>4047801</v>
      </c>
      <c r="I25" s="52">
        <f t="shared" si="4"/>
        <v>4663483</v>
      </c>
      <c r="J25" s="52">
        <f t="shared" si="4"/>
        <v>11449349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11449349</v>
      </c>
      <c r="X25" s="52">
        <f t="shared" si="4"/>
        <v>13500000</v>
      </c>
      <c r="Y25" s="52">
        <f t="shared" si="4"/>
        <v>-2050651</v>
      </c>
      <c r="Z25" s="53">
        <f>+IF(X25&lt;&gt;0,+(Y25/X25)*100,0)</f>
        <v>-15.190007407407407</v>
      </c>
      <c r="AA25" s="54">
        <f>+AA5+AA9+AA15+AA19+AA24</f>
        <v>120336336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99575127</v>
      </c>
      <c r="D28" s="19"/>
      <c r="E28" s="20">
        <v>114601336</v>
      </c>
      <c r="F28" s="21">
        <v>114601336</v>
      </c>
      <c r="G28" s="21">
        <v>2712863</v>
      </c>
      <c r="H28" s="21">
        <v>4047801</v>
      </c>
      <c r="I28" s="21">
        <v>4631139</v>
      </c>
      <c r="J28" s="21">
        <v>11391803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11391803</v>
      </c>
      <c r="X28" s="21"/>
      <c r="Y28" s="21">
        <v>11391803</v>
      </c>
      <c r="Z28" s="6"/>
      <c r="AA28" s="19">
        <v>114601336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99575127</v>
      </c>
      <c r="D32" s="25">
        <f>SUM(D28:D31)</f>
        <v>0</v>
      </c>
      <c r="E32" s="26">
        <f t="shared" si="5"/>
        <v>114601336</v>
      </c>
      <c r="F32" s="27">
        <f t="shared" si="5"/>
        <v>114601336</v>
      </c>
      <c r="G32" s="27">
        <f t="shared" si="5"/>
        <v>2712863</v>
      </c>
      <c r="H32" s="27">
        <f t="shared" si="5"/>
        <v>4047801</v>
      </c>
      <c r="I32" s="27">
        <f t="shared" si="5"/>
        <v>4631139</v>
      </c>
      <c r="J32" s="27">
        <f t="shared" si="5"/>
        <v>11391803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11391803</v>
      </c>
      <c r="X32" s="27">
        <f t="shared" si="5"/>
        <v>0</v>
      </c>
      <c r="Y32" s="27">
        <f t="shared" si="5"/>
        <v>11391803</v>
      </c>
      <c r="Z32" s="13">
        <f>+IF(X32&lt;&gt;0,+(Y32/X32)*100,0)</f>
        <v>0</v>
      </c>
      <c r="AA32" s="31">
        <f>SUM(AA28:AA31)</f>
        <v>114601336</v>
      </c>
    </row>
    <row r="33" spans="1:27" ht="13.5">
      <c r="A33" s="59" t="s">
        <v>59</v>
      </c>
      <c r="B33" s="3" t="s">
        <v>60</v>
      </c>
      <c r="C33" s="19"/>
      <c r="D33" s="19"/>
      <c r="E33" s="20">
        <v>5735000</v>
      </c>
      <c r="F33" s="21">
        <v>5735000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>
        <v>5735000</v>
      </c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389630</v>
      </c>
      <c r="D35" s="19"/>
      <c r="E35" s="20"/>
      <c r="F35" s="21"/>
      <c r="G35" s="21">
        <v>25202</v>
      </c>
      <c r="H35" s="21"/>
      <c r="I35" s="21">
        <v>32344</v>
      </c>
      <c r="J35" s="21">
        <v>57546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57546</v>
      </c>
      <c r="X35" s="21"/>
      <c r="Y35" s="21">
        <v>57546</v>
      </c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99964757</v>
      </c>
      <c r="D36" s="61">
        <f>SUM(D32:D35)</f>
        <v>0</v>
      </c>
      <c r="E36" s="62">
        <f t="shared" si="6"/>
        <v>120336336</v>
      </c>
      <c r="F36" s="63">
        <f t="shared" si="6"/>
        <v>120336336</v>
      </c>
      <c r="G36" s="63">
        <f t="shared" si="6"/>
        <v>2738065</v>
      </c>
      <c r="H36" s="63">
        <f t="shared" si="6"/>
        <v>4047801</v>
      </c>
      <c r="I36" s="63">
        <f t="shared" si="6"/>
        <v>4663483</v>
      </c>
      <c r="J36" s="63">
        <f t="shared" si="6"/>
        <v>11449349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11449349</v>
      </c>
      <c r="X36" s="63">
        <f t="shared" si="6"/>
        <v>0</v>
      </c>
      <c r="Y36" s="63">
        <f t="shared" si="6"/>
        <v>11449349</v>
      </c>
      <c r="Z36" s="64">
        <f>+IF(X36&lt;&gt;0,+(Y36/X36)*100,0)</f>
        <v>0</v>
      </c>
      <c r="AA36" s="65">
        <f>SUM(AA32:AA35)</f>
        <v>120336336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98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2900000</v>
      </c>
      <c r="F5" s="18">
        <f t="shared" si="0"/>
        <v>2900000</v>
      </c>
      <c r="G5" s="18">
        <f t="shared" si="0"/>
        <v>143589</v>
      </c>
      <c r="H5" s="18">
        <f t="shared" si="0"/>
        <v>52500</v>
      </c>
      <c r="I5" s="18">
        <f t="shared" si="0"/>
        <v>0</v>
      </c>
      <c r="J5" s="18">
        <f t="shared" si="0"/>
        <v>196089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196089</v>
      </c>
      <c r="X5" s="18">
        <f t="shared" si="0"/>
        <v>725001</v>
      </c>
      <c r="Y5" s="18">
        <f t="shared" si="0"/>
        <v>-528912</v>
      </c>
      <c r="Z5" s="4">
        <f>+IF(X5&lt;&gt;0,+(Y5/X5)*100,0)</f>
        <v>-72.95327868513284</v>
      </c>
      <c r="AA5" s="16">
        <f>SUM(AA6:AA8)</f>
        <v>2900000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>
        <v>2900000</v>
      </c>
      <c r="F8" s="21">
        <v>2900000</v>
      </c>
      <c r="G8" s="21">
        <v>143589</v>
      </c>
      <c r="H8" s="21">
        <v>52500</v>
      </c>
      <c r="I8" s="21"/>
      <c r="J8" s="21">
        <v>196089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196089</v>
      </c>
      <c r="X8" s="21">
        <v>725001</v>
      </c>
      <c r="Y8" s="21">
        <v>-528912</v>
      </c>
      <c r="Z8" s="6">
        <v>-72.95</v>
      </c>
      <c r="AA8" s="28">
        <v>2900000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7100000</v>
      </c>
      <c r="F9" s="18">
        <f t="shared" si="1"/>
        <v>7100000</v>
      </c>
      <c r="G9" s="18">
        <f t="shared" si="1"/>
        <v>526596</v>
      </c>
      <c r="H9" s="18">
        <f t="shared" si="1"/>
        <v>526847</v>
      </c>
      <c r="I9" s="18">
        <f t="shared" si="1"/>
        <v>281282</v>
      </c>
      <c r="J9" s="18">
        <f t="shared" si="1"/>
        <v>1334725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1334725</v>
      </c>
      <c r="X9" s="18">
        <f t="shared" si="1"/>
        <v>1775001</v>
      </c>
      <c r="Y9" s="18">
        <f t="shared" si="1"/>
        <v>-440276</v>
      </c>
      <c r="Z9" s="4">
        <f>+IF(X9&lt;&gt;0,+(Y9/X9)*100,0)</f>
        <v>-24.80426771590551</v>
      </c>
      <c r="AA9" s="30">
        <f>SUM(AA10:AA14)</f>
        <v>7100000</v>
      </c>
    </row>
    <row r="10" spans="1:27" ht="13.5">
      <c r="A10" s="5" t="s">
        <v>36</v>
      </c>
      <c r="B10" s="3"/>
      <c r="C10" s="19"/>
      <c r="D10" s="19"/>
      <c r="E10" s="20">
        <v>7100000</v>
      </c>
      <c r="F10" s="21">
        <v>7100000</v>
      </c>
      <c r="G10" s="21">
        <v>526596</v>
      </c>
      <c r="H10" s="21">
        <v>526847</v>
      </c>
      <c r="I10" s="21">
        <v>281282</v>
      </c>
      <c r="J10" s="21">
        <v>1334725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1334725</v>
      </c>
      <c r="X10" s="21">
        <v>1775001</v>
      </c>
      <c r="Y10" s="21">
        <v>-440276</v>
      </c>
      <c r="Z10" s="6">
        <v>-24.8</v>
      </c>
      <c r="AA10" s="28">
        <v>7100000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10381900</v>
      </c>
      <c r="F15" s="18">
        <f t="shared" si="2"/>
        <v>10381900</v>
      </c>
      <c r="G15" s="18">
        <f t="shared" si="2"/>
        <v>2416667</v>
      </c>
      <c r="H15" s="18">
        <f t="shared" si="2"/>
        <v>564969</v>
      </c>
      <c r="I15" s="18">
        <f t="shared" si="2"/>
        <v>470630</v>
      </c>
      <c r="J15" s="18">
        <f t="shared" si="2"/>
        <v>3452266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3452266</v>
      </c>
      <c r="X15" s="18">
        <f t="shared" si="2"/>
        <v>3220500</v>
      </c>
      <c r="Y15" s="18">
        <f t="shared" si="2"/>
        <v>231766</v>
      </c>
      <c r="Z15" s="4">
        <f>+IF(X15&lt;&gt;0,+(Y15/X15)*100,0)</f>
        <v>7.19658438130725</v>
      </c>
      <c r="AA15" s="30">
        <f>SUM(AA16:AA18)</f>
        <v>10381900</v>
      </c>
    </row>
    <row r="16" spans="1:27" ht="13.5">
      <c r="A16" s="5" t="s">
        <v>42</v>
      </c>
      <c r="B16" s="3"/>
      <c r="C16" s="19"/>
      <c r="D16" s="19"/>
      <c r="E16" s="20">
        <v>10381900</v>
      </c>
      <c r="F16" s="21">
        <v>10381900</v>
      </c>
      <c r="G16" s="21">
        <v>2416667</v>
      </c>
      <c r="H16" s="21">
        <v>564969</v>
      </c>
      <c r="I16" s="21">
        <v>470630</v>
      </c>
      <c r="J16" s="21">
        <v>3452266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3452266</v>
      </c>
      <c r="X16" s="21">
        <v>3220500</v>
      </c>
      <c r="Y16" s="21">
        <v>231766</v>
      </c>
      <c r="Z16" s="6">
        <v>7.2</v>
      </c>
      <c r="AA16" s="28">
        <v>10381900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99594000</v>
      </c>
      <c r="F19" s="18">
        <f t="shared" si="3"/>
        <v>99594000</v>
      </c>
      <c r="G19" s="18">
        <f t="shared" si="3"/>
        <v>7506773</v>
      </c>
      <c r="H19" s="18">
        <f t="shared" si="3"/>
        <v>4513697</v>
      </c>
      <c r="I19" s="18">
        <f t="shared" si="3"/>
        <v>5942940</v>
      </c>
      <c r="J19" s="18">
        <f t="shared" si="3"/>
        <v>17963410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17963410</v>
      </c>
      <c r="X19" s="18">
        <f t="shared" si="3"/>
        <v>18937671</v>
      </c>
      <c r="Y19" s="18">
        <f t="shared" si="3"/>
        <v>-974261</v>
      </c>
      <c r="Z19" s="4">
        <f>+IF(X19&lt;&gt;0,+(Y19/X19)*100,0)</f>
        <v>-5.144566087350445</v>
      </c>
      <c r="AA19" s="30">
        <f>SUM(AA20:AA23)</f>
        <v>99594000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>
        <v>99594000</v>
      </c>
      <c r="F23" s="21">
        <v>99594000</v>
      </c>
      <c r="G23" s="21">
        <v>7506773</v>
      </c>
      <c r="H23" s="21">
        <v>4513697</v>
      </c>
      <c r="I23" s="21">
        <v>5942940</v>
      </c>
      <c r="J23" s="21">
        <v>17963410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17963410</v>
      </c>
      <c r="X23" s="21">
        <v>18937671</v>
      </c>
      <c r="Y23" s="21">
        <v>-974261</v>
      </c>
      <c r="Z23" s="6">
        <v>-5.14</v>
      </c>
      <c r="AA23" s="28">
        <v>99594000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119975900</v>
      </c>
      <c r="F25" s="52">
        <f t="shared" si="4"/>
        <v>119975900</v>
      </c>
      <c r="G25" s="52">
        <f t="shared" si="4"/>
        <v>10593625</v>
      </c>
      <c r="H25" s="52">
        <f t="shared" si="4"/>
        <v>5658013</v>
      </c>
      <c r="I25" s="52">
        <f t="shared" si="4"/>
        <v>6694852</v>
      </c>
      <c r="J25" s="52">
        <f t="shared" si="4"/>
        <v>22946490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22946490</v>
      </c>
      <c r="X25" s="52">
        <f t="shared" si="4"/>
        <v>24658173</v>
      </c>
      <c r="Y25" s="52">
        <f t="shared" si="4"/>
        <v>-1711683</v>
      </c>
      <c r="Z25" s="53">
        <f>+IF(X25&lt;&gt;0,+(Y25/X25)*100,0)</f>
        <v>-6.941645676668746</v>
      </c>
      <c r="AA25" s="54">
        <f>+AA5+AA9+AA15+AA19+AA24</f>
        <v>119975900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69381900</v>
      </c>
      <c r="F28" s="21">
        <v>69381900</v>
      </c>
      <c r="G28" s="21">
        <v>4582430</v>
      </c>
      <c r="H28" s="21">
        <v>1164116</v>
      </c>
      <c r="I28" s="21">
        <v>1640547</v>
      </c>
      <c r="J28" s="21">
        <v>7387093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7387093</v>
      </c>
      <c r="X28" s="21"/>
      <c r="Y28" s="21">
        <v>7387093</v>
      </c>
      <c r="Z28" s="6"/>
      <c r="AA28" s="19">
        <v>69381900</v>
      </c>
    </row>
    <row r="29" spans="1:27" ht="13.5">
      <c r="A29" s="56" t="s">
        <v>55</v>
      </c>
      <c r="B29" s="3"/>
      <c r="C29" s="19"/>
      <c r="D29" s="19"/>
      <c r="E29" s="20">
        <v>50594000</v>
      </c>
      <c r="F29" s="21">
        <v>50594000</v>
      </c>
      <c r="G29" s="21">
        <v>6011195</v>
      </c>
      <c r="H29" s="21">
        <v>4493897</v>
      </c>
      <c r="I29" s="21">
        <v>5054305</v>
      </c>
      <c r="J29" s="21">
        <v>15559397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15559397</v>
      </c>
      <c r="X29" s="21"/>
      <c r="Y29" s="21">
        <v>15559397</v>
      </c>
      <c r="Z29" s="6"/>
      <c r="AA29" s="28">
        <v>50594000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119975900</v>
      </c>
      <c r="F32" s="27">
        <f t="shared" si="5"/>
        <v>119975900</v>
      </c>
      <c r="G32" s="27">
        <f t="shared" si="5"/>
        <v>10593625</v>
      </c>
      <c r="H32" s="27">
        <f t="shared" si="5"/>
        <v>5658013</v>
      </c>
      <c r="I32" s="27">
        <f t="shared" si="5"/>
        <v>6694852</v>
      </c>
      <c r="J32" s="27">
        <f t="shared" si="5"/>
        <v>22946490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22946490</v>
      </c>
      <c r="X32" s="27">
        <f t="shared" si="5"/>
        <v>0</v>
      </c>
      <c r="Y32" s="27">
        <f t="shared" si="5"/>
        <v>22946490</v>
      </c>
      <c r="Z32" s="13">
        <f>+IF(X32&lt;&gt;0,+(Y32/X32)*100,0)</f>
        <v>0</v>
      </c>
      <c r="AA32" s="31">
        <f>SUM(AA28:AA31)</f>
        <v>119975900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119975900</v>
      </c>
      <c r="F36" s="63">
        <f t="shared" si="6"/>
        <v>119975900</v>
      </c>
      <c r="G36" s="63">
        <f t="shared" si="6"/>
        <v>10593625</v>
      </c>
      <c r="H36" s="63">
        <f t="shared" si="6"/>
        <v>5658013</v>
      </c>
      <c r="I36" s="63">
        <f t="shared" si="6"/>
        <v>6694852</v>
      </c>
      <c r="J36" s="63">
        <f t="shared" si="6"/>
        <v>22946490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22946490</v>
      </c>
      <c r="X36" s="63">
        <f t="shared" si="6"/>
        <v>0</v>
      </c>
      <c r="Y36" s="63">
        <f t="shared" si="6"/>
        <v>22946490</v>
      </c>
      <c r="Z36" s="64">
        <f>+IF(X36&lt;&gt;0,+(Y36/X36)*100,0)</f>
        <v>0</v>
      </c>
      <c r="AA36" s="65">
        <f>SUM(AA32:AA35)</f>
        <v>119975900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99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33298000</v>
      </c>
      <c r="F15" s="18">
        <f t="shared" si="2"/>
        <v>33298000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10866000</v>
      </c>
      <c r="Y15" s="18">
        <f t="shared" si="2"/>
        <v>-10866000</v>
      </c>
      <c r="Z15" s="4">
        <f>+IF(X15&lt;&gt;0,+(Y15/X15)*100,0)</f>
        <v>-100</v>
      </c>
      <c r="AA15" s="30">
        <f>SUM(AA16:AA18)</f>
        <v>33298000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33298000</v>
      </c>
      <c r="F17" s="21">
        <v>33298000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10866000</v>
      </c>
      <c r="Y17" s="21">
        <v>-10866000</v>
      </c>
      <c r="Z17" s="6">
        <v>-100</v>
      </c>
      <c r="AA17" s="28">
        <v>33298000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33298000</v>
      </c>
      <c r="F25" s="52">
        <f t="shared" si="4"/>
        <v>33298000</v>
      </c>
      <c r="G25" s="52">
        <f t="shared" si="4"/>
        <v>0</v>
      </c>
      <c r="H25" s="52">
        <f t="shared" si="4"/>
        <v>0</v>
      </c>
      <c r="I25" s="52">
        <f t="shared" si="4"/>
        <v>0</v>
      </c>
      <c r="J25" s="52">
        <f t="shared" si="4"/>
        <v>0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0</v>
      </c>
      <c r="X25" s="52">
        <f t="shared" si="4"/>
        <v>10866000</v>
      </c>
      <c r="Y25" s="52">
        <f t="shared" si="4"/>
        <v>-10866000</v>
      </c>
      <c r="Z25" s="53">
        <f>+IF(X25&lt;&gt;0,+(Y25/X25)*100,0)</f>
        <v>-100</v>
      </c>
      <c r="AA25" s="54">
        <f>+AA5+AA9+AA15+AA19+AA24</f>
        <v>33298000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31998000</v>
      </c>
      <c r="F28" s="21">
        <v>31998000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>
        <v>31998000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31998000</v>
      </c>
      <c r="F32" s="27">
        <f t="shared" si="5"/>
        <v>31998000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31998000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1300000</v>
      </c>
      <c r="F35" s="21">
        <v>1300000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1300000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33298000</v>
      </c>
      <c r="F36" s="63">
        <f t="shared" si="6"/>
        <v>33298000</v>
      </c>
      <c r="G36" s="63">
        <f t="shared" si="6"/>
        <v>0</v>
      </c>
      <c r="H36" s="63">
        <f t="shared" si="6"/>
        <v>0</v>
      </c>
      <c r="I36" s="63">
        <f t="shared" si="6"/>
        <v>0</v>
      </c>
      <c r="J36" s="63">
        <f t="shared" si="6"/>
        <v>0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0</v>
      </c>
      <c r="X36" s="63">
        <f t="shared" si="6"/>
        <v>0</v>
      </c>
      <c r="Y36" s="63">
        <f t="shared" si="6"/>
        <v>0</v>
      </c>
      <c r="Z36" s="64">
        <f>+IF(X36&lt;&gt;0,+(Y36/X36)*100,0)</f>
        <v>0</v>
      </c>
      <c r="AA36" s="65">
        <f>SUM(AA32:AA35)</f>
        <v>33298000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100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3738297</v>
      </c>
      <c r="D5" s="16">
        <f>SUM(D6:D8)</f>
        <v>0</v>
      </c>
      <c r="E5" s="17">
        <f t="shared" si="0"/>
        <v>11495000</v>
      </c>
      <c r="F5" s="18">
        <f t="shared" si="0"/>
        <v>11495000</v>
      </c>
      <c r="G5" s="18">
        <f t="shared" si="0"/>
        <v>232049</v>
      </c>
      <c r="H5" s="18">
        <f t="shared" si="0"/>
        <v>32543</v>
      </c>
      <c r="I5" s="18">
        <f t="shared" si="0"/>
        <v>43824</v>
      </c>
      <c r="J5" s="18">
        <f t="shared" si="0"/>
        <v>308416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308416</v>
      </c>
      <c r="X5" s="18">
        <f t="shared" si="0"/>
        <v>2779000</v>
      </c>
      <c r="Y5" s="18">
        <f t="shared" si="0"/>
        <v>-2470584</v>
      </c>
      <c r="Z5" s="4">
        <f>+IF(X5&lt;&gt;0,+(Y5/X5)*100,0)</f>
        <v>-88.90190716084922</v>
      </c>
      <c r="AA5" s="16">
        <f>SUM(AA6:AA8)</f>
        <v>11495000</v>
      </c>
    </row>
    <row r="6" spans="1:27" ht="13.5">
      <c r="A6" s="5" t="s">
        <v>32</v>
      </c>
      <c r="B6" s="3"/>
      <c r="C6" s="19">
        <v>1000000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245246</v>
      </c>
      <c r="D7" s="22"/>
      <c r="E7" s="23">
        <v>3600000</v>
      </c>
      <c r="F7" s="24">
        <v>3600000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1200000</v>
      </c>
      <c r="Y7" s="24">
        <v>-1200000</v>
      </c>
      <c r="Z7" s="7">
        <v>-100</v>
      </c>
      <c r="AA7" s="29">
        <v>3600000</v>
      </c>
    </row>
    <row r="8" spans="1:27" ht="13.5">
      <c r="A8" s="5" t="s">
        <v>34</v>
      </c>
      <c r="B8" s="3"/>
      <c r="C8" s="19">
        <v>2493051</v>
      </c>
      <c r="D8" s="19"/>
      <c r="E8" s="20">
        <v>7895000</v>
      </c>
      <c r="F8" s="21">
        <v>7895000</v>
      </c>
      <c r="G8" s="21">
        <v>232049</v>
      </c>
      <c r="H8" s="21">
        <v>32543</v>
      </c>
      <c r="I8" s="21">
        <v>43824</v>
      </c>
      <c r="J8" s="21">
        <v>308416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308416</v>
      </c>
      <c r="X8" s="21">
        <v>1579000</v>
      </c>
      <c r="Y8" s="21">
        <v>-1270584</v>
      </c>
      <c r="Z8" s="6">
        <v>-80.47</v>
      </c>
      <c r="AA8" s="28">
        <v>7895000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460000</v>
      </c>
      <c r="F9" s="18">
        <f t="shared" si="1"/>
        <v>460000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76667</v>
      </c>
      <c r="Y9" s="18">
        <f t="shared" si="1"/>
        <v>-76667</v>
      </c>
      <c r="Z9" s="4">
        <f>+IF(X9&lt;&gt;0,+(Y9/X9)*100,0)</f>
        <v>-100</v>
      </c>
      <c r="AA9" s="30">
        <f>SUM(AA10:AA14)</f>
        <v>460000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>
        <v>460000</v>
      </c>
      <c r="F12" s="21">
        <v>460000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76667</v>
      </c>
      <c r="Y12" s="21">
        <v>-76667</v>
      </c>
      <c r="Z12" s="6">
        <v>-100</v>
      </c>
      <c r="AA12" s="28">
        <v>460000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59140514</v>
      </c>
      <c r="D15" s="16">
        <f>SUM(D16:D18)</f>
        <v>0</v>
      </c>
      <c r="E15" s="17">
        <f t="shared" si="2"/>
        <v>54922300</v>
      </c>
      <c r="F15" s="18">
        <f t="shared" si="2"/>
        <v>54922300</v>
      </c>
      <c r="G15" s="18">
        <f t="shared" si="2"/>
        <v>3181054</v>
      </c>
      <c r="H15" s="18">
        <f t="shared" si="2"/>
        <v>8221012</v>
      </c>
      <c r="I15" s="18">
        <f t="shared" si="2"/>
        <v>8483674</v>
      </c>
      <c r="J15" s="18">
        <f t="shared" si="2"/>
        <v>19885740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19885740</v>
      </c>
      <c r="X15" s="18">
        <f t="shared" si="2"/>
        <v>9985818</v>
      </c>
      <c r="Y15" s="18">
        <f t="shared" si="2"/>
        <v>9899922</v>
      </c>
      <c r="Z15" s="4">
        <f>+IF(X15&lt;&gt;0,+(Y15/X15)*100,0)</f>
        <v>99.13982009285569</v>
      </c>
      <c r="AA15" s="30">
        <f>SUM(AA16:AA18)</f>
        <v>54922300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59140514</v>
      </c>
      <c r="D17" s="19"/>
      <c r="E17" s="20">
        <v>54922300</v>
      </c>
      <c r="F17" s="21">
        <v>54922300</v>
      </c>
      <c r="G17" s="21">
        <v>3181054</v>
      </c>
      <c r="H17" s="21">
        <v>8221012</v>
      </c>
      <c r="I17" s="21">
        <v>8483674</v>
      </c>
      <c r="J17" s="21">
        <v>19885740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19885740</v>
      </c>
      <c r="X17" s="21">
        <v>9985818</v>
      </c>
      <c r="Y17" s="21">
        <v>9899922</v>
      </c>
      <c r="Z17" s="6">
        <v>99.14</v>
      </c>
      <c r="AA17" s="28">
        <v>54922300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1481000</v>
      </c>
      <c r="D19" s="16">
        <f>SUM(D20:D23)</f>
        <v>0</v>
      </c>
      <c r="E19" s="17">
        <f t="shared" si="3"/>
        <v>19224500</v>
      </c>
      <c r="F19" s="18">
        <f t="shared" si="3"/>
        <v>19224500</v>
      </c>
      <c r="G19" s="18">
        <f t="shared" si="3"/>
        <v>1095476</v>
      </c>
      <c r="H19" s="18">
        <f t="shared" si="3"/>
        <v>0</v>
      </c>
      <c r="I19" s="18">
        <f t="shared" si="3"/>
        <v>0</v>
      </c>
      <c r="J19" s="18">
        <f t="shared" si="3"/>
        <v>1095476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1095476</v>
      </c>
      <c r="X19" s="18">
        <f t="shared" si="3"/>
        <v>4787499</v>
      </c>
      <c r="Y19" s="18">
        <f t="shared" si="3"/>
        <v>-3692023</v>
      </c>
      <c r="Z19" s="4">
        <f>+IF(X19&lt;&gt;0,+(Y19/X19)*100,0)</f>
        <v>-77.11798999853578</v>
      </c>
      <c r="AA19" s="30">
        <f>SUM(AA20:AA23)</f>
        <v>19224500</v>
      </c>
    </row>
    <row r="20" spans="1:27" ht="13.5">
      <c r="A20" s="5" t="s">
        <v>46</v>
      </c>
      <c r="B20" s="3"/>
      <c r="C20" s="19"/>
      <c r="D20" s="19"/>
      <c r="E20" s="20">
        <v>19000000</v>
      </c>
      <c r="F20" s="21">
        <v>19000000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4749999</v>
      </c>
      <c r="Y20" s="21">
        <v>-4749999</v>
      </c>
      <c r="Z20" s="6">
        <v>-100</v>
      </c>
      <c r="AA20" s="28">
        <v>19000000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>
        <v>1481000</v>
      </c>
      <c r="D23" s="19"/>
      <c r="E23" s="20">
        <v>224500</v>
      </c>
      <c r="F23" s="21">
        <v>224500</v>
      </c>
      <c r="G23" s="21">
        <v>1095476</v>
      </c>
      <c r="H23" s="21"/>
      <c r="I23" s="21"/>
      <c r="J23" s="21">
        <v>1095476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1095476</v>
      </c>
      <c r="X23" s="21">
        <v>37500</v>
      </c>
      <c r="Y23" s="21">
        <v>1057976</v>
      </c>
      <c r="Z23" s="6">
        <v>2821.27</v>
      </c>
      <c r="AA23" s="28">
        <v>224500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64359811</v>
      </c>
      <c r="D25" s="50">
        <f>+D5+D9+D15+D19+D24</f>
        <v>0</v>
      </c>
      <c r="E25" s="51">
        <f t="shared" si="4"/>
        <v>86101800</v>
      </c>
      <c r="F25" s="52">
        <f t="shared" si="4"/>
        <v>86101800</v>
      </c>
      <c r="G25" s="52">
        <f t="shared" si="4"/>
        <v>4508579</v>
      </c>
      <c r="H25" s="52">
        <f t="shared" si="4"/>
        <v>8253555</v>
      </c>
      <c r="I25" s="52">
        <f t="shared" si="4"/>
        <v>8527498</v>
      </c>
      <c r="J25" s="52">
        <f t="shared" si="4"/>
        <v>21289632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21289632</v>
      </c>
      <c r="X25" s="52">
        <f t="shared" si="4"/>
        <v>17628984</v>
      </c>
      <c r="Y25" s="52">
        <f t="shared" si="4"/>
        <v>3660648</v>
      </c>
      <c r="Z25" s="53">
        <f>+IF(X25&lt;&gt;0,+(Y25/X25)*100,0)</f>
        <v>20.764940282434882</v>
      </c>
      <c r="AA25" s="54">
        <f>+AA5+AA9+AA15+AA19+AA24</f>
        <v>86101800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64359811</v>
      </c>
      <c r="D28" s="19"/>
      <c r="E28" s="20">
        <v>56323800</v>
      </c>
      <c r="F28" s="21">
        <v>56323800</v>
      </c>
      <c r="G28" s="21">
        <v>4342084</v>
      </c>
      <c r="H28" s="21">
        <v>7257618</v>
      </c>
      <c r="I28" s="21">
        <v>8527498</v>
      </c>
      <c r="J28" s="21">
        <v>20127200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20127200</v>
      </c>
      <c r="X28" s="21"/>
      <c r="Y28" s="21">
        <v>20127200</v>
      </c>
      <c r="Z28" s="6"/>
      <c r="AA28" s="19">
        <v>56323800</v>
      </c>
    </row>
    <row r="29" spans="1:27" ht="13.5">
      <c r="A29" s="56" t="s">
        <v>55</v>
      </c>
      <c r="B29" s="3"/>
      <c r="C29" s="19"/>
      <c r="D29" s="19"/>
      <c r="E29" s="20">
        <v>4000000</v>
      </c>
      <c r="F29" s="21">
        <v>4000000</v>
      </c>
      <c r="G29" s="21"/>
      <c r="H29" s="21">
        <v>995937</v>
      </c>
      <c r="I29" s="21"/>
      <c r="J29" s="21">
        <v>995937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995937</v>
      </c>
      <c r="X29" s="21"/>
      <c r="Y29" s="21">
        <v>995937</v>
      </c>
      <c r="Z29" s="6"/>
      <c r="AA29" s="28">
        <v>4000000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>
        <v>25778000</v>
      </c>
      <c r="F31" s="21">
        <v>25778000</v>
      </c>
      <c r="G31" s="21">
        <v>166495</v>
      </c>
      <c r="H31" s="21"/>
      <c r="I31" s="21"/>
      <c r="J31" s="21">
        <v>166495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>
        <v>166495</v>
      </c>
      <c r="X31" s="21"/>
      <c r="Y31" s="21">
        <v>166495</v>
      </c>
      <c r="Z31" s="6"/>
      <c r="AA31" s="28">
        <v>25778000</v>
      </c>
    </row>
    <row r="32" spans="1:27" ht="13.5">
      <c r="A32" s="58" t="s">
        <v>58</v>
      </c>
      <c r="B32" s="3"/>
      <c r="C32" s="25">
        <f aca="true" t="shared" si="5" ref="C32:Y32">SUM(C28:C31)</f>
        <v>64359811</v>
      </c>
      <c r="D32" s="25">
        <f>SUM(D28:D31)</f>
        <v>0</v>
      </c>
      <c r="E32" s="26">
        <f t="shared" si="5"/>
        <v>86101800</v>
      </c>
      <c r="F32" s="27">
        <f t="shared" si="5"/>
        <v>86101800</v>
      </c>
      <c r="G32" s="27">
        <f t="shared" si="5"/>
        <v>4508579</v>
      </c>
      <c r="H32" s="27">
        <f t="shared" si="5"/>
        <v>8253555</v>
      </c>
      <c r="I32" s="27">
        <f t="shared" si="5"/>
        <v>8527498</v>
      </c>
      <c r="J32" s="27">
        <f t="shared" si="5"/>
        <v>21289632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21289632</v>
      </c>
      <c r="X32" s="27">
        <f t="shared" si="5"/>
        <v>0</v>
      </c>
      <c r="Y32" s="27">
        <f t="shared" si="5"/>
        <v>21289632</v>
      </c>
      <c r="Z32" s="13">
        <f>+IF(X32&lt;&gt;0,+(Y32/X32)*100,0)</f>
        <v>0</v>
      </c>
      <c r="AA32" s="31">
        <f>SUM(AA28:AA31)</f>
        <v>86101800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64359811</v>
      </c>
      <c r="D36" s="61">
        <f>SUM(D32:D35)</f>
        <v>0</v>
      </c>
      <c r="E36" s="62">
        <f t="shared" si="6"/>
        <v>86101800</v>
      </c>
      <c r="F36" s="63">
        <f t="shared" si="6"/>
        <v>86101800</v>
      </c>
      <c r="G36" s="63">
        <f t="shared" si="6"/>
        <v>4508579</v>
      </c>
      <c r="H36" s="63">
        <f t="shared" si="6"/>
        <v>8253555</v>
      </c>
      <c r="I36" s="63">
        <f t="shared" si="6"/>
        <v>8527498</v>
      </c>
      <c r="J36" s="63">
        <f t="shared" si="6"/>
        <v>21289632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21289632</v>
      </c>
      <c r="X36" s="63">
        <f t="shared" si="6"/>
        <v>0</v>
      </c>
      <c r="Y36" s="63">
        <f t="shared" si="6"/>
        <v>21289632</v>
      </c>
      <c r="Z36" s="64">
        <f>+IF(X36&lt;&gt;0,+(Y36/X36)*100,0)</f>
        <v>0</v>
      </c>
      <c r="AA36" s="65">
        <f>SUM(AA32:AA35)</f>
        <v>86101800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101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2290000</v>
      </c>
      <c r="F5" s="18">
        <f t="shared" si="0"/>
        <v>2290000</v>
      </c>
      <c r="G5" s="18">
        <f t="shared" si="0"/>
        <v>27500</v>
      </c>
      <c r="H5" s="18">
        <f t="shared" si="0"/>
        <v>10500</v>
      </c>
      <c r="I5" s="18">
        <f t="shared" si="0"/>
        <v>0</v>
      </c>
      <c r="J5" s="18">
        <f t="shared" si="0"/>
        <v>38000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38000</v>
      </c>
      <c r="X5" s="18">
        <f t="shared" si="0"/>
        <v>1800000</v>
      </c>
      <c r="Y5" s="18">
        <f t="shared" si="0"/>
        <v>-1762000</v>
      </c>
      <c r="Z5" s="4">
        <f>+IF(X5&lt;&gt;0,+(Y5/X5)*100,0)</f>
        <v>-97.88888888888889</v>
      </c>
      <c r="AA5" s="16">
        <f>SUM(AA6:AA8)</f>
        <v>2290000</v>
      </c>
    </row>
    <row r="6" spans="1:27" ht="13.5">
      <c r="A6" s="5" t="s">
        <v>32</v>
      </c>
      <c r="B6" s="3"/>
      <c r="C6" s="19"/>
      <c r="D6" s="19"/>
      <c r="E6" s="20">
        <v>700000</v>
      </c>
      <c r="F6" s="21">
        <v>700000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700000</v>
      </c>
      <c r="Y6" s="21">
        <v>-700000</v>
      </c>
      <c r="Z6" s="6">
        <v>-100</v>
      </c>
      <c r="AA6" s="28">
        <v>700000</v>
      </c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>
        <v>1590000</v>
      </c>
      <c r="F8" s="21">
        <v>1590000</v>
      </c>
      <c r="G8" s="21">
        <v>27500</v>
      </c>
      <c r="H8" s="21">
        <v>10500</v>
      </c>
      <c r="I8" s="21"/>
      <c r="J8" s="21">
        <v>38000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38000</v>
      </c>
      <c r="X8" s="21">
        <v>1100000</v>
      </c>
      <c r="Y8" s="21">
        <v>-1062000</v>
      </c>
      <c r="Z8" s="6">
        <v>-96.55</v>
      </c>
      <c r="AA8" s="28">
        <v>1590000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1200000</v>
      </c>
      <c r="F9" s="18">
        <f t="shared" si="1"/>
        <v>1200000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1200000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>
        <v>1200000</v>
      </c>
      <c r="F12" s="21">
        <v>1200000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>
        <v>1200000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50720377</v>
      </c>
      <c r="F15" s="18">
        <f t="shared" si="2"/>
        <v>50720377</v>
      </c>
      <c r="G15" s="18">
        <f t="shared" si="2"/>
        <v>1015268</v>
      </c>
      <c r="H15" s="18">
        <f t="shared" si="2"/>
        <v>7601965</v>
      </c>
      <c r="I15" s="18">
        <f t="shared" si="2"/>
        <v>1750312</v>
      </c>
      <c r="J15" s="18">
        <f t="shared" si="2"/>
        <v>10367545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10367545</v>
      </c>
      <c r="X15" s="18">
        <f t="shared" si="2"/>
        <v>15672227</v>
      </c>
      <c r="Y15" s="18">
        <f t="shared" si="2"/>
        <v>-5304682</v>
      </c>
      <c r="Z15" s="4">
        <f>+IF(X15&lt;&gt;0,+(Y15/X15)*100,0)</f>
        <v>-33.84765930202517</v>
      </c>
      <c r="AA15" s="30">
        <f>SUM(AA16:AA18)</f>
        <v>50720377</v>
      </c>
    </row>
    <row r="16" spans="1:27" ht="13.5">
      <c r="A16" s="5" t="s">
        <v>42</v>
      </c>
      <c r="B16" s="3"/>
      <c r="C16" s="19"/>
      <c r="D16" s="19"/>
      <c r="E16" s="20">
        <v>4770000</v>
      </c>
      <c r="F16" s="21">
        <v>4770000</v>
      </c>
      <c r="G16" s="21">
        <v>529949</v>
      </c>
      <c r="H16" s="21"/>
      <c r="I16" s="21"/>
      <c r="J16" s="21">
        <v>529949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529949</v>
      </c>
      <c r="X16" s="21"/>
      <c r="Y16" s="21">
        <v>529949</v>
      </c>
      <c r="Z16" s="6"/>
      <c r="AA16" s="28">
        <v>4770000</v>
      </c>
    </row>
    <row r="17" spans="1:27" ht="13.5">
      <c r="A17" s="5" t="s">
        <v>43</v>
      </c>
      <c r="B17" s="3"/>
      <c r="C17" s="19"/>
      <c r="D17" s="19"/>
      <c r="E17" s="20">
        <v>45950377</v>
      </c>
      <c r="F17" s="21">
        <v>45950377</v>
      </c>
      <c r="G17" s="21">
        <v>485319</v>
      </c>
      <c r="H17" s="21">
        <v>7601965</v>
      </c>
      <c r="I17" s="21">
        <v>1750312</v>
      </c>
      <c r="J17" s="21">
        <v>9837596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9837596</v>
      </c>
      <c r="X17" s="21">
        <v>15672227</v>
      </c>
      <c r="Y17" s="21">
        <v>-5834631</v>
      </c>
      <c r="Z17" s="6">
        <v>-37.23</v>
      </c>
      <c r="AA17" s="28">
        <v>45950377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200000</v>
      </c>
      <c r="F19" s="18">
        <f t="shared" si="3"/>
        <v>200000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200000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>
        <v>200000</v>
      </c>
      <c r="F23" s="21">
        <v>200000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>
        <v>200000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54410377</v>
      </c>
      <c r="F25" s="52">
        <f t="shared" si="4"/>
        <v>54410377</v>
      </c>
      <c r="G25" s="52">
        <f t="shared" si="4"/>
        <v>1042768</v>
      </c>
      <c r="H25" s="52">
        <f t="shared" si="4"/>
        <v>7612465</v>
      </c>
      <c r="I25" s="52">
        <f t="shared" si="4"/>
        <v>1750312</v>
      </c>
      <c r="J25" s="52">
        <f t="shared" si="4"/>
        <v>10405545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10405545</v>
      </c>
      <c r="X25" s="52">
        <f t="shared" si="4"/>
        <v>17472227</v>
      </c>
      <c r="Y25" s="52">
        <f t="shared" si="4"/>
        <v>-7066682</v>
      </c>
      <c r="Z25" s="53">
        <f>+IF(X25&lt;&gt;0,+(Y25/X25)*100,0)</f>
        <v>-40.4452277319886</v>
      </c>
      <c r="AA25" s="54">
        <f>+AA5+AA9+AA15+AA19+AA24</f>
        <v>54410377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54410378</v>
      </c>
      <c r="F28" s="21">
        <v>54410378</v>
      </c>
      <c r="G28" s="21">
        <v>1042768</v>
      </c>
      <c r="H28" s="21">
        <v>7612465</v>
      </c>
      <c r="I28" s="21">
        <v>1750312</v>
      </c>
      <c r="J28" s="21">
        <v>10405545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10405545</v>
      </c>
      <c r="X28" s="21"/>
      <c r="Y28" s="21">
        <v>10405545</v>
      </c>
      <c r="Z28" s="6"/>
      <c r="AA28" s="19">
        <v>54410378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54410378</v>
      </c>
      <c r="F32" s="27">
        <f t="shared" si="5"/>
        <v>54410378</v>
      </c>
      <c r="G32" s="27">
        <f t="shared" si="5"/>
        <v>1042768</v>
      </c>
      <c r="H32" s="27">
        <f t="shared" si="5"/>
        <v>7612465</v>
      </c>
      <c r="I32" s="27">
        <f t="shared" si="5"/>
        <v>1750312</v>
      </c>
      <c r="J32" s="27">
        <f t="shared" si="5"/>
        <v>10405545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10405545</v>
      </c>
      <c r="X32" s="27">
        <f t="shared" si="5"/>
        <v>0</v>
      </c>
      <c r="Y32" s="27">
        <f t="shared" si="5"/>
        <v>10405545</v>
      </c>
      <c r="Z32" s="13">
        <f>+IF(X32&lt;&gt;0,+(Y32/X32)*100,0)</f>
        <v>0</v>
      </c>
      <c r="AA32" s="31">
        <f>SUM(AA28:AA31)</f>
        <v>54410378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54410378</v>
      </c>
      <c r="F36" s="63">
        <f t="shared" si="6"/>
        <v>54410378</v>
      </c>
      <c r="G36" s="63">
        <f t="shared" si="6"/>
        <v>1042768</v>
      </c>
      <c r="H36" s="63">
        <f t="shared" si="6"/>
        <v>7612465</v>
      </c>
      <c r="I36" s="63">
        <f t="shared" si="6"/>
        <v>1750312</v>
      </c>
      <c r="J36" s="63">
        <f t="shared" si="6"/>
        <v>10405545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10405545</v>
      </c>
      <c r="X36" s="63">
        <f t="shared" si="6"/>
        <v>0</v>
      </c>
      <c r="Y36" s="63">
        <f t="shared" si="6"/>
        <v>10405545</v>
      </c>
      <c r="Z36" s="64">
        <f>+IF(X36&lt;&gt;0,+(Y36/X36)*100,0)</f>
        <v>0</v>
      </c>
      <c r="AA36" s="65">
        <f>SUM(AA32:AA35)</f>
        <v>54410378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102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2839097</v>
      </c>
      <c r="D5" s="16">
        <f>SUM(D6:D8)</f>
        <v>0</v>
      </c>
      <c r="E5" s="17">
        <f t="shared" si="0"/>
        <v>6730409</v>
      </c>
      <c r="F5" s="18">
        <f t="shared" si="0"/>
        <v>6730409</v>
      </c>
      <c r="G5" s="18">
        <f t="shared" si="0"/>
        <v>23396</v>
      </c>
      <c r="H5" s="18">
        <f t="shared" si="0"/>
        <v>268289</v>
      </c>
      <c r="I5" s="18">
        <f t="shared" si="0"/>
        <v>4699</v>
      </c>
      <c r="J5" s="18">
        <f t="shared" si="0"/>
        <v>296384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296384</v>
      </c>
      <c r="X5" s="18">
        <f t="shared" si="0"/>
        <v>1528104</v>
      </c>
      <c r="Y5" s="18">
        <f t="shared" si="0"/>
        <v>-1231720</v>
      </c>
      <c r="Z5" s="4">
        <f>+IF(X5&lt;&gt;0,+(Y5/X5)*100,0)</f>
        <v>-80.60446147644402</v>
      </c>
      <c r="AA5" s="16">
        <f>SUM(AA6:AA8)</f>
        <v>6730409</v>
      </c>
    </row>
    <row r="6" spans="1:27" ht="13.5">
      <c r="A6" s="5" t="s">
        <v>32</v>
      </c>
      <c r="B6" s="3"/>
      <c r="C6" s="19">
        <v>1072248</v>
      </c>
      <c r="D6" s="19"/>
      <c r="E6" s="20">
        <v>621807</v>
      </c>
      <c r="F6" s="21">
        <v>621807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155499</v>
      </c>
      <c r="Y6" s="21">
        <v>-155499</v>
      </c>
      <c r="Z6" s="6">
        <v>-100</v>
      </c>
      <c r="AA6" s="28">
        <v>621807</v>
      </c>
    </row>
    <row r="7" spans="1:27" ht="13.5">
      <c r="A7" s="5" t="s">
        <v>33</v>
      </c>
      <c r="B7" s="3"/>
      <c r="C7" s="22">
        <v>1615223</v>
      </c>
      <c r="D7" s="22"/>
      <c r="E7" s="23">
        <v>1573919</v>
      </c>
      <c r="F7" s="24">
        <v>1573919</v>
      </c>
      <c r="G7" s="24">
        <v>23396</v>
      </c>
      <c r="H7" s="24">
        <v>268289</v>
      </c>
      <c r="I7" s="24">
        <v>4699</v>
      </c>
      <c r="J7" s="24">
        <v>296384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296384</v>
      </c>
      <c r="X7" s="24">
        <v>412059</v>
      </c>
      <c r="Y7" s="24">
        <v>-115675</v>
      </c>
      <c r="Z7" s="7">
        <v>-28.07</v>
      </c>
      <c r="AA7" s="29">
        <v>1573919</v>
      </c>
    </row>
    <row r="8" spans="1:27" ht="13.5">
      <c r="A8" s="5" t="s">
        <v>34</v>
      </c>
      <c r="B8" s="3"/>
      <c r="C8" s="19">
        <v>151626</v>
      </c>
      <c r="D8" s="19"/>
      <c r="E8" s="20">
        <v>4534683</v>
      </c>
      <c r="F8" s="21">
        <v>4534683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960546</v>
      </c>
      <c r="Y8" s="21">
        <v>-960546</v>
      </c>
      <c r="Z8" s="6">
        <v>-100</v>
      </c>
      <c r="AA8" s="28">
        <v>4534683</v>
      </c>
    </row>
    <row r="9" spans="1:27" ht="13.5">
      <c r="A9" s="2" t="s">
        <v>35</v>
      </c>
      <c r="B9" s="3"/>
      <c r="C9" s="16">
        <f aca="true" t="shared" si="1" ref="C9:Y9">SUM(C10:C14)</f>
        <v>19313487</v>
      </c>
      <c r="D9" s="16">
        <f>SUM(D10:D14)</f>
        <v>0</v>
      </c>
      <c r="E9" s="17">
        <f t="shared" si="1"/>
        <v>24615073</v>
      </c>
      <c r="F9" s="18">
        <f t="shared" si="1"/>
        <v>24615073</v>
      </c>
      <c r="G9" s="18">
        <f t="shared" si="1"/>
        <v>611593</v>
      </c>
      <c r="H9" s="18">
        <f t="shared" si="1"/>
        <v>2135776</v>
      </c>
      <c r="I9" s="18">
        <f t="shared" si="1"/>
        <v>1324</v>
      </c>
      <c r="J9" s="18">
        <f t="shared" si="1"/>
        <v>2748693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2748693</v>
      </c>
      <c r="X9" s="18">
        <f t="shared" si="1"/>
        <v>5971161</v>
      </c>
      <c r="Y9" s="18">
        <f t="shared" si="1"/>
        <v>-3222468</v>
      </c>
      <c r="Z9" s="4">
        <f>+IF(X9&lt;&gt;0,+(Y9/X9)*100,0)</f>
        <v>-53.96719331466695</v>
      </c>
      <c r="AA9" s="30">
        <f>SUM(AA10:AA14)</f>
        <v>24615073</v>
      </c>
    </row>
    <row r="10" spans="1:27" ht="13.5">
      <c r="A10" s="5" t="s">
        <v>36</v>
      </c>
      <c r="B10" s="3"/>
      <c r="C10" s="19">
        <v>984886</v>
      </c>
      <c r="D10" s="19"/>
      <c r="E10" s="20">
        <v>961227</v>
      </c>
      <c r="F10" s="21">
        <v>961227</v>
      </c>
      <c r="G10" s="21">
        <v>58241</v>
      </c>
      <c r="H10" s="21">
        <v>6300</v>
      </c>
      <c r="I10" s="21"/>
      <c r="J10" s="21">
        <v>64541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64541</v>
      </c>
      <c r="X10" s="21">
        <v>57414</v>
      </c>
      <c r="Y10" s="21">
        <v>7127</v>
      </c>
      <c r="Z10" s="6">
        <v>12.41</v>
      </c>
      <c r="AA10" s="28">
        <v>961227</v>
      </c>
    </row>
    <row r="11" spans="1:27" ht="13.5">
      <c r="A11" s="5" t="s">
        <v>37</v>
      </c>
      <c r="B11" s="3"/>
      <c r="C11" s="19">
        <v>120788</v>
      </c>
      <c r="D11" s="19"/>
      <c r="E11" s="20">
        <v>1169791</v>
      </c>
      <c r="F11" s="21">
        <v>1169791</v>
      </c>
      <c r="G11" s="21"/>
      <c r="H11" s="21">
        <v>10132</v>
      </c>
      <c r="I11" s="21">
        <v>1324</v>
      </c>
      <c r="J11" s="21">
        <v>11456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11456</v>
      </c>
      <c r="X11" s="21">
        <v>292500</v>
      </c>
      <c r="Y11" s="21">
        <v>-281044</v>
      </c>
      <c r="Z11" s="6">
        <v>-96.08</v>
      </c>
      <c r="AA11" s="28">
        <v>1169791</v>
      </c>
    </row>
    <row r="12" spans="1:27" ht="13.5">
      <c r="A12" s="5" t="s">
        <v>38</v>
      </c>
      <c r="B12" s="3"/>
      <c r="C12" s="19">
        <v>189090</v>
      </c>
      <c r="D12" s="19"/>
      <c r="E12" s="20">
        <v>2943516</v>
      </c>
      <c r="F12" s="21">
        <v>2943516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735999</v>
      </c>
      <c r="Y12" s="21">
        <v>-735999</v>
      </c>
      <c r="Z12" s="6">
        <v>-100</v>
      </c>
      <c r="AA12" s="28">
        <v>2943516</v>
      </c>
    </row>
    <row r="13" spans="1:27" ht="13.5">
      <c r="A13" s="5" t="s">
        <v>39</v>
      </c>
      <c r="B13" s="3"/>
      <c r="C13" s="19">
        <v>18018723</v>
      </c>
      <c r="D13" s="19"/>
      <c r="E13" s="20">
        <v>19540539</v>
      </c>
      <c r="F13" s="21">
        <v>19540539</v>
      </c>
      <c r="G13" s="21">
        <v>553352</v>
      </c>
      <c r="H13" s="21">
        <v>2119344</v>
      </c>
      <c r="I13" s="21"/>
      <c r="J13" s="21">
        <v>2672696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2672696</v>
      </c>
      <c r="X13" s="21">
        <v>4885248</v>
      </c>
      <c r="Y13" s="21">
        <v>-2212552</v>
      </c>
      <c r="Z13" s="6">
        <v>-45.29</v>
      </c>
      <c r="AA13" s="28">
        <v>19540539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48705586</v>
      </c>
      <c r="D15" s="16">
        <f>SUM(D16:D18)</f>
        <v>0</v>
      </c>
      <c r="E15" s="17">
        <f t="shared" si="2"/>
        <v>97790520</v>
      </c>
      <c r="F15" s="18">
        <f t="shared" si="2"/>
        <v>97790520</v>
      </c>
      <c r="G15" s="18">
        <f t="shared" si="2"/>
        <v>2315877</v>
      </c>
      <c r="H15" s="18">
        <f t="shared" si="2"/>
        <v>6745111</v>
      </c>
      <c r="I15" s="18">
        <f t="shared" si="2"/>
        <v>4624431</v>
      </c>
      <c r="J15" s="18">
        <f t="shared" si="2"/>
        <v>13685419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13685419</v>
      </c>
      <c r="X15" s="18">
        <f t="shared" si="2"/>
        <v>14870265</v>
      </c>
      <c r="Y15" s="18">
        <f t="shared" si="2"/>
        <v>-1184846</v>
      </c>
      <c r="Z15" s="4">
        <f>+IF(X15&lt;&gt;0,+(Y15/X15)*100,0)</f>
        <v>-7.9678875931262825</v>
      </c>
      <c r="AA15" s="30">
        <f>SUM(AA16:AA18)</f>
        <v>97790520</v>
      </c>
    </row>
    <row r="16" spans="1:27" ht="13.5">
      <c r="A16" s="5" t="s">
        <v>42</v>
      </c>
      <c r="B16" s="3"/>
      <c r="C16" s="19">
        <v>132094</v>
      </c>
      <c r="D16" s="19"/>
      <c r="E16" s="20">
        <v>3315939</v>
      </c>
      <c r="F16" s="21">
        <v>3315939</v>
      </c>
      <c r="G16" s="21"/>
      <c r="H16" s="21">
        <v>80</v>
      </c>
      <c r="I16" s="21">
        <v>3630</v>
      </c>
      <c r="J16" s="21">
        <v>3710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3710</v>
      </c>
      <c r="X16" s="21">
        <v>828999</v>
      </c>
      <c r="Y16" s="21">
        <v>-825289</v>
      </c>
      <c r="Z16" s="6">
        <v>-99.55</v>
      </c>
      <c r="AA16" s="28">
        <v>3315939</v>
      </c>
    </row>
    <row r="17" spans="1:27" ht="13.5">
      <c r="A17" s="5" t="s">
        <v>43</v>
      </c>
      <c r="B17" s="3"/>
      <c r="C17" s="19">
        <v>48573492</v>
      </c>
      <c r="D17" s="19"/>
      <c r="E17" s="20">
        <v>94385421</v>
      </c>
      <c r="F17" s="21">
        <v>94385421</v>
      </c>
      <c r="G17" s="21">
        <v>2315877</v>
      </c>
      <c r="H17" s="21">
        <v>6745031</v>
      </c>
      <c r="I17" s="21">
        <v>4620801</v>
      </c>
      <c r="J17" s="21">
        <v>13681709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13681709</v>
      </c>
      <c r="X17" s="21">
        <v>14019015</v>
      </c>
      <c r="Y17" s="21">
        <v>-337306</v>
      </c>
      <c r="Z17" s="6">
        <v>-2.41</v>
      </c>
      <c r="AA17" s="28">
        <v>94385421</v>
      </c>
    </row>
    <row r="18" spans="1:27" ht="13.5">
      <c r="A18" s="5" t="s">
        <v>44</v>
      </c>
      <c r="B18" s="3"/>
      <c r="C18" s="19"/>
      <c r="D18" s="19"/>
      <c r="E18" s="20">
        <v>89160</v>
      </c>
      <c r="F18" s="21">
        <v>89160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22251</v>
      </c>
      <c r="Y18" s="21">
        <v>-22251</v>
      </c>
      <c r="Z18" s="6">
        <v>-100</v>
      </c>
      <c r="AA18" s="28">
        <v>89160</v>
      </c>
    </row>
    <row r="19" spans="1:27" ht="13.5">
      <c r="A19" s="2" t="s">
        <v>45</v>
      </c>
      <c r="B19" s="8"/>
      <c r="C19" s="16">
        <f aca="true" t="shared" si="3" ref="C19:Y19">SUM(C20:C23)</f>
        <v>148350012</v>
      </c>
      <c r="D19" s="16">
        <f>SUM(D20:D23)</f>
        <v>0</v>
      </c>
      <c r="E19" s="17">
        <f t="shared" si="3"/>
        <v>20532437</v>
      </c>
      <c r="F19" s="18">
        <f t="shared" si="3"/>
        <v>20532437</v>
      </c>
      <c r="G19" s="18">
        <f t="shared" si="3"/>
        <v>3353889</v>
      </c>
      <c r="H19" s="18">
        <f t="shared" si="3"/>
        <v>157781</v>
      </c>
      <c r="I19" s="18">
        <f t="shared" si="3"/>
        <v>0</v>
      </c>
      <c r="J19" s="18">
        <f t="shared" si="3"/>
        <v>3511670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3511670</v>
      </c>
      <c r="X19" s="18">
        <f t="shared" si="3"/>
        <v>4696971</v>
      </c>
      <c r="Y19" s="18">
        <f t="shared" si="3"/>
        <v>-1185301</v>
      </c>
      <c r="Z19" s="4">
        <f>+IF(X19&lt;&gt;0,+(Y19/X19)*100,0)</f>
        <v>-25.23543364436357</v>
      </c>
      <c r="AA19" s="30">
        <f>SUM(AA20:AA23)</f>
        <v>20532437</v>
      </c>
    </row>
    <row r="20" spans="1:27" ht="13.5">
      <c r="A20" s="5" t="s">
        <v>46</v>
      </c>
      <c r="B20" s="3"/>
      <c r="C20" s="19">
        <v>146565703</v>
      </c>
      <c r="D20" s="19"/>
      <c r="E20" s="20">
        <v>16769399</v>
      </c>
      <c r="F20" s="21">
        <v>16769399</v>
      </c>
      <c r="G20" s="21">
        <v>3353889</v>
      </c>
      <c r="H20" s="21"/>
      <c r="I20" s="21"/>
      <c r="J20" s="21">
        <v>3353889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3353889</v>
      </c>
      <c r="X20" s="21">
        <v>4192251</v>
      </c>
      <c r="Y20" s="21">
        <v>-838362</v>
      </c>
      <c r="Z20" s="6">
        <v>-20</v>
      </c>
      <c r="AA20" s="28">
        <v>16769399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>
        <v>854582</v>
      </c>
      <c r="D22" s="22"/>
      <c r="E22" s="23">
        <v>505280</v>
      </c>
      <c r="F22" s="24">
        <v>505280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126249</v>
      </c>
      <c r="Y22" s="24">
        <v>-126249</v>
      </c>
      <c r="Z22" s="7">
        <v>-100</v>
      </c>
      <c r="AA22" s="29">
        <v>505280</v>
      </c>
    </row>
    <row r="23" spans="1:27" ht="13.5">
      <c r="A23" s="5" t="s">
        <v>49</v>
      </c>
      <c r="B23" s="3"/>
      <c r="C23" s="19">
        <v>929727</v>
      </c>
      <c r="D23" s="19"/>
      <c r="E23" s="20">
        <v>3257758</v>
      </c>
      <c r="F23" s="21">
        <v>3257758</v>
      </c>
      <c r="G23" s="21"/>
      <c r="H23" s="21">
        <v>157781</v>
      </c>
      <c r="I23" s="21"/>
      <c r="J23" s="21">
        <v>157781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157781</v>
      </c>
      <c r="X23" s="21">
        <v>378471</v>
      </c>
      <c r="Y23" s="21">
        <v>-220690</v>
      </c>
      <c r="Z23" s="6">
        <v>-58.31</v>
      </c>
      <c r="AA23" s="28">
        <v>3257758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219208182</v>
      </c>
      <c r="D25" s="50">
        <f>+D5+D9+D15+D19+D24</f>
        <v>0</v>
      </c>
      <c r="E25" s="51">
        <f t="shared" si="4"/>
        <v>149668439</v>
      </c>
      <c r="F25" s="52">
        <f t="shared" si="4"/>
        <v>149668439</v>
      </c>
      <c r="G25" s="52">
        <f t="shared" si="4"/>
        <v>6304755</v>
      </c>
      <c r="H25" s="52">
        <f t="shared" si="4"/>
        <v>9306957</v>
      </c>
      <c r="I25" s="52">
        <f t="shared" si="4"/>
        <v>4630454</v>
      </c>
      <c r="J25" s="52">
        <f t="shared" si="4"/>
        <v>20242166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20242166</v>
      </c>
      <c r="X25" s="52">
        <f t="shared" si="4"/>
        <v>27066501</v>
      </c>
      <c r="Y25" s="52">
        <f t="shared" si="4"/>
        <v>-6824335</v>
      </c>
      <c r="Z25" s="53">
        <f>+IF(X25&lt;&gt;0,+(Y25/X25)*100,0)</f>
        <v>-25.213214667089773</v>
      </c>
      <c r="AA25" s="54">
        <f>+AA5+AA9+AA15+AA19+AA24</f>
        <v>149668439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31254850</v>
      </c>
      <c r="D28" s="19"/>
      <c r="E28" s="20">
        <v>91367450</v>
      </c>
      <c r="F28" s="21">
        <v>91367450</v>
      </c>
      <c r="G28" s="21">
        <v>2315877</v>
      </c>
      <c r="H28" s="21">
        <v>3719886</v>
      </c>
      <c r="I28" s="21">
        <v>4616124</v>
      </c>
      <c r="J28" s="21">
        <v>10651887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10651887</v>
      </c>
      <c r="X28" s="21"/>
      <c r="Y28" s="21">
        <v>10651887</v>
      </c>
      <c r="Z28" s="6"/>
      <c r="AA28" s="19">
        <v>91367450</v>
      </c>
    </row>
    <row r="29" spans="1:27" ht="13.5">
      <c r="A29" s="56" t="s">
        <v>55</v>
      </c>
      <c r="B29" s="3"/>
      <c r="C29" s="19">
        <v>18018723</v>
      </c>
      <c r="D29" s="19"/>
      <c r="E29" s="20">
        <v>30459020</v>
      </c>
      <c r="F29" s="21">
        <v>30459020</v>
      </c>
      <c r="G29" s="21">
        <v>553352</v>
      </c>
      <c r="H29" s="21">
        <v>2119344</v>
      </c>
      <c r="I29" s="21"/>
      <c r="J29" s="21">
        <v>2672696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2672696</v>
      </c>
      <c r="X29" s="21"/>
      <c r="Y29" s="21">
        <v>2672696</v>
      </c>
      <c r="Z29" s="6"/>
      <c r="AA29" s="28">
        <v>30459020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49273573</v>
      </c>
      <c r="D32" s="25">
        <f>SUM(D28:D31)</f>
        <v>0</v>
      </c>
      <c r="E32" s="26">
        <f t="shared" si="5"/>
        <v>121826470</v>
      </c>
      <c r="F32" s="27">
        <f t="shared" si="5"/>
        <v>121826470</v>
      </c>
      <c r="G32" s="27">
        <f t="shared" si="5"/>
        <v>2869229</v>
      </c>
      <c r="H32" s="27">
        <f t="shared" si="5"/>
        <v>5839230</v>
      </c>
      <c r="I32" s="27">
        <f t="shared" si="5"/>
        <v>4616124</v>
      </c>
      <c r="J32" s="27">
        <f t="shared" si="5"/>
        <v>13324583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13324583</v>
      </c>
      <c r="X32" s="27">
        <f t="shared" si="5"/>
        <v>0</v>
      </c>
      <c r="Y32" s="27">
        <f t="shared" si="5"/>
        <v>13324583</v>
      </c>
      <c r="Z32" s="13">
        <f>+IF(X32&lt;&gt;0,+(Y32/X32)*100,0)</f>
        <v>0</v>
      </c>
      <c r="AA32" s="31">
        <f>SUM(AA28:AA31)</f>
        <v>121826470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169934609</v>
      </c>
      <c r="D35" s="19"/>
      <c r="E35" s="20">
        <v>27841969</v>
      </c>
      <c r="F35" s="21">
        <v>27841969</v>
      </c>
      <c r="G35" s="21">
        <v>3435526</v>
      </c>
      <c r="H35" s="21">
        <v>3467727</v>
      </c>
      <c r="I35" s="21">
        <v>14330</v>
      </c>
      <c r="J35" s="21">
        <v>6917583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6917583</v>
      </c>
      <c r="X35" s="21"/>
      <c r="Y35" s="21">
        <v>6917583</v>
      </c>
      <c r="Z35" s="6"/>
      <c r="AA35" s="28">
        <v>27841969</v>
      </c>
    </row>
    <row r="36" spans="1:27" ht="13.5">
      <c r="A36" s="60" t="s">
        <v>64</v>
      </c>
      <c r="B36" s="10"/>
      <c r="C36" s="61">
        <f aca="true" t="shared" si="6" ref="C36:Y36">SUM(C32:C35)</f>
        <v>219208182</v>
      </c>
      <c r="D36" s="61">
        <f>SUM(D32:D35)</f>
        <v>0</v>
      </c>
      <c r="E36" s="62">
        <f t="shared" si="6"/>
        <v>149668439</v>
      </c>
      <c r="F36" s="63">
        <f t="shared" si="6"/>
        <v>149668439</v>
      </c>
      <c r="G36" s="63">
        <f t="shared" si="6"/>
        <v>6304755</v>
      </c>
      <c r="H36" s="63">
        <f t="shared" si="6"/>
        <v>9306957</v>
      </c>
      <c r="I36" s="63">
        <f t="shared" si="6"/>
        <v>4630454</v>
      </c>
      <c r="J36" s="63">
        <f t="shared" si="6"/>
        <v>20242166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20242166</v>
      </c>
      <c r="X36" s="63">
        <f t="shared" si="6"/>
        <v>0</v>
      </c>
      <c r="Y36" s="63">
        <f t="shared" si="6"/>
        <v>20242166</v>
      </c>
      <c r="Z36" s="64">
        <f>+IF(X36&lt;&gt;0,+(Y36/X36)*100,0)</f>
        <v>0</v>
      </c>
      <c r="AA36" s="65">
        <f>SUM(AA32:AA35)</f>
        <v>149668439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1665369</v>
      </c>
      <c r="D5" s="16">
        <f>SUM(D6:D8)</f>
        <v>0</v>
      </c>
      <c r="E5" s="17">
        <f t="shared" si="0"/>
        <v>400000</v>
      </c>
      <c r="F5" s="18">
        <f t="shared" si="0"/>
        <v>400000</v>
      </c>
      <c r="G5" s="18">
        <f t="shared" si="0"/>
        <v>11621</v>
      </c>
      <c r="H5" s="18">
        <f t="shared" si="0"/>
        <v>92905</v>
      </c>
      <c r="I5" s="18">
        <f t="shared" si="0"/>
        <v>122583</v>
      </c>
      <c r="J5" s="18">
        <f t="shared" si="0"/>
        <v>227109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227109</v>
      </c>
      <c r="X5" s="18">
        <f t="shared" si="0"/>
        <v>99999</v>
      </c>
      <c r="Y5" s="18">
        <f t="shared" si="0"/>
        <v>127110</v>
      </c>
      <c r="Z5" s="4">
        <f>+IF(X5&lt;&gt;0,+(Y5/X5)*100,0)</f>
        <v>127.11127111271112</v>
      </c>
      <c r="AA5" s="16">
        <f>SUM(AA6:AA8)</f>
        <v>400000</v>
      </c>
    </row>
    <row r="6" spans="1:27" ht="13.5">
      <c r="A6" s="5" t="s">
        <v>32</v>
      </c>
      <c r="B6" s="3"/>
      <c r="C6" s="19">
        <v>191163</v>
      </c>
      <c r="D6" s="19"/>
      <c r="E6" s="20">
        <v>150000</v>
      </c>
      <c r="F6" s="21">
        <v>150000</v>
      </c>
      <c r="G6" s="21">
        <v>1578</v>
      </c>
      <c r="H6" s="21">
        <v>4692</v>
      </c>
      <c r="I6" s="21">
        <v>32691</v>
      </c>
      <c r="J6" s="21">
        <v>38961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38961</v>
      </c>
      <c r="X6" s="21">
        <v>37500</v>
      </c>
      <c r="Y6" s="21">
        <v>1461</v>
      </c>
      <c r="Z6" s="6">
        <v>3.9</v>
      </c>
      <c r="AA6" s="28">
        <v>150000</v>
      </c>
    </row>
    <row r="7" spans="1:27" ht="13.5">
      <c r="A7" s="5" t="s">
        <v>33</v>
      </c>
      <c r="B7" s="3"/>
      <c r="C7" s="22">
        <v>564793</v>
      </c>
      <c r="D7" s="22"/>
      <c r="E7" s="23">
        <v>150000</v>
      </c>
      <c r="F7" s="24">
        <v>150000</v>
      </c>
      <c r="G7" s="24"/>
      <c r="H7" s="24"/>
      <c r="I7" s="24">
        <v>4602</v>
      </c>
      <c r="J7" s="24">
        <v>4602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4602</v>
      </c>
      <c r="X7" s="24">
        <v>37500</v>
      </c>
      <c r="Y7" s="24">
        <v>-32898</v>
      </c>
      <c r="Z7" s="7">
        <v>-87.73</v>
      </c>
      <c r="AA7" s="29">
        <v>150000</v>
      </c>
    </row>
    <row r="8" spans="1:27" ht="13.5">
      <c r="A8" s="5" t="s">
        <v>34</v>
      </c>
      <c r="B8" s="3"/>
      <c r="C8" s="19">
        <v>909413</v>
      </c>
      <c r="D8" s="19"/>
      <c r="E8" s="20">
        <v>100000</v>
      </c>
      <c r="F8" s="21">
        <v>100000</v>
      </c>
      <c r="G8" s="21">
        <v>10043</v>
      </c>
      <c r="H8" s="21">
        <v>88213</v>
      </c>
      <c r="I8" s="21">
        <v>85290</v>
      </c>
      <c r="J8" s="21">
        <v>183546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183546</v>
      </c>
      <c r="X8" s="21">
        <v>24999</v>
      </c>
      <c r="Y8" s="21">
        <v>158547</v>
      </c>
      <c r="Z8" s="6">
        <v>634.21</v>
      </c>
      <c r="AA8" s="28">
        <v>100000</v>
      </c>
    </row>
    <row r="9" spans="1:27" ht="13.5">
      <c r="A9" s="2" t="s">
        <v>35</v>
      </c>
      <c r="B9" s="3"/>
      <c r="C9" s="16">
        <f aca="true" t="shared" si="1" ref="C9:Y9">SUM(C10:C14)</f>
        <v>9776467</v>
      </c>
      <c r="D9" s="16">
        <f>SUM(D10:D14)</f>
        <v>0</v>
      </c>
      <c r="E9" s="17">
        <f t="shared" si="1"/>
        <v>5480000</v>
      </c>
      <c r="F9" s="18">
        <f t="shared" si="1"/>
        <v>5480000</v>
      </c>
      <c r="G9" s="18">
        <f t="shared" si="1"/>
        <v>0</v>
      </c>
      <c r="H9" s="18">
        <f t="shared" si="1"/>
        <v>1084841</v>
      </c>
      <c r="I9" s="18">
        <f t="shared" si="1"/>
        <v>874958</v>
      </c>
      <c r="J9" s="18">
        <f t="shared" si="1"/>
        <v>1959799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1959799</v>
      </c>
      <c r="X9" s="18">
        <f t="shared" si="1"/>
        <v>1370001</v>
      </c>
      <c r="Y9" s="18">
        <f t="shared" si="1"/>
        <v>589798</v>
      </c>
      <c r="Z9" s="4">
        <f>+IF(X9&lt;&gt;0,+(Y9/X9)*100,0)</f>
        <v>43.05091748108213</v>
      </c>
      <c r="AA9" s="30">
        <f>SUM(AA10:AA14)</f>
        <v>5480000</v>
      </c>
    </row>
    <row r="10" spans="1:27" ht="13.5">
      <c r="A10" s="5" t="s">
        <v>36</v>
      </c>
      <c r="B10" s="3"/>
      <c r="C10" s="19">
        <v>193205</v>
      </c>
      <c r="D10" s="19"/>
      <c r="E10" s="20">
        <v>600000</v>
      </c>
      <c r="F10" s="21">
        <v>600000</v>
      </c>
      <c r="G10" s="21"/>
      <c r="H10" s="21">
        <v>682399</v>
      </c>
      <c r="I10" s="21">
        <v>654410</v>
      </c>
      <c r="J10" s="21">
        <v>1336809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1336809</v>
      </c>
      <c r="X10" s="21">
        <v>150000</v>
      </c>
      <c r="Y10" s="21">
        <v>1186809</v>
      </c>
      <c r="Z10" s="6">
        <v>791.21</v>
      </c>
      <c r="AA10" s="28">
        <v>600000</v>
      </c>
    </row>
    <row r="11" spans="1:27" ht="13.5">
      <c r="A11" s="5" t="s">
        <v>37</v>
      </c>
      <c r="B11" s="3"/>
      <c r="C11" s="19">
        <v>8132728</v>
      </c>
      <c r="D11" s="19"/>
      <c r="E11" s="20">
        <v>4500000</v>
      </c>
      <c r="F11" s="21">
        <v>4500000</v>
      </c>
      <c r="G11" s="21"/>
      <c r="H11" s="21">
        <v>401565</v>
      </c>
      <c r="I11" s="21">
        <v>211414</v>
      </c>
      <c r="J11" s="21">
        <v>612979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612979</v>
      </c>
      <c r="X11" s="21">
        <v>1125000</v>
      </c>
      <c r="Y11" s="21">
        <v>-512021</v>
      </c>
      <c r="Z11" s="6">
        <v>-45.51</v>
      </c>
      <c r="AA11" s="28">
        <v>4500000</v>
      </c>
    </row>
    <row r="12" spans="1:27" ht="13.5">
      <c r="A12" s="5" t="s">
        <v>38</v>
      </c>
      <c r="B12" s="3"/>
      <c r="C12" s="19">
        <v>1433811</v>
      </c>
      <c r="D12" s="19"/>
      <c r="E12" s="20">
        <v>380000</v>
      </c>
      <c r="F12" s="21">
        <v>380000</v>
      </c>
      <c r="G12" s="21"/>
      <c r="H12" s="21">
        <v>877</v>
      </c>
      <c r="I12" s="21">
        <v>9134</v>
      </c>
      <c r="J12" s="21">
        <v>10011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10011</v>
      </c>
      <c r="X12" s="21">
        <v>95001</v>
      </c>
      <c r="Y12" s="21">
        <v>-84990</v>
      </c>
      <c r="Z12" s="6">
        <v>-89.46</v>
      </c>
      <c r="AA12" s="28">
        <v>380000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>
        <v>16723</v>
      </c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11712476</v>
      </c>
      <c r="D15" s="16">
        <f>SUM(D16:D18)</f>
        <v>0</v>
      </c>
      <c r="E15" s="17">
        <f t="shared" si="2"/>
        <v>4200000</v>
      </c>
      <c r="F15" s="18">
        <f t="shared" si="2"/>
        <v>4200000</v>
      </c>
      <c r="G15" s="18">
        <f t="shared" si="2"/>
        <v>2343065</v>
      </c>
      <c r="H15" s="18">
        <f t="shared" si="2"/>
        <v>324023</v>
      </c>
      <c r="I15" s="18">
        <f t="shared" si="2"/>
        <v>128624</v>
      </c>
      <c r="J15" s="18">
        <f t="shared" si="2"/>
        <v>2795712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2795712</v>
      </c>
      <c r="X15" s="18">
        <f t="shared" si="2"/>
        <v>1050000</v>
      </c>
      <c r="Y15" s="18">
        <f t="shared" si="2"/>
        <v>1745712</v>
      </c>
      <c r="Z15" s="4">
        <f>+IF(X15&lt;&gt;0,+(Y15/X15)*100,0)</f>
        <v>166.2582857142857</v>
      </c>
      <c r="AA15" s="30">
        <f>SUM(AA16:AA18)</f>
        <v>4200000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11712476</v>
      </c>
      <c r="D17" s="19"/>
      <c r="E17" s="20">
        <v>4200000</v>
      </c>
      <c r="F17" s="21">
        <v>4200000</v>
      </c>
      <c r="G17" s="21">
        <v>2343065</v>
      </c>
      <c r="H17" s="21">
        <v>324023</v>
      </c>
      <c r="I17" s="21">
        <v>128624</v>
      </c>
      <c r="J17" s="21">
        <v>2795712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2795712</v>
      </c>
      <c r="X17" s="21">
        <v>1050000</v>
      </c>
      <c r="Y17" s="21">
        <v>1745712</v>
      </c>
      <c r="Z17" s="6">
        <v>166.26</v>
      </c>
      <c r="AA17" s="28">
        <v>4200000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17512979</v>
      </c>
      <c r="D19" s="16">
        <f>SUM(D20:D23)</f>
        <v>0</v>
      </c>
      <c r="E19" s="17">
        <f t="shared" si="3"/>
        <v>28801450</v>
      </c>
      <c r="F19" s="18">
        <f t="shared" si="3"/>
        <v>28801450</v>
      </c>
      <c r="G19" s="18">
        <f t="shared" si="3"/>
        <v>0</v>
      </c>
      <c r="H19" s="18">
        <f t="shared" si="3"/>
        <v>336396</v>
      </c>
      <c r="I19" s="18">
        <f t="shared" si="3"/>
        <v>2012136</v>
      </c>
      <c r="J19" s="18">
        <f t="shared" si="3"/>
        <v>2348532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2348532</v>
      </c>
      <c r="X19" s="18">
        <f t="shared" si="3"/>
        <v>7200246</v>
      </c>
      <c r="Y19" s="18">
        <f t="shared" si="3"/>
        <v>-4851714</v>
      </c>
      <c r="Z19" s="4">
        <f>+IF(X19&lt;&gt;0,+(Y19/X19)*100,0)</f>
        <v>-67.3826144273404</v>
      </c>
      <c r="AA19" s="30">
        <f>SUM(AA20:AA23)</f>
        <v>28801450</v>
      </c>
    </row>
    <row r="20" spans="1:27" ht="13.5">
      <c r="A20" s="5" t="s">
        <v>46</v>
      </c>
      <c r="B20" s="3"/>
      <c r="C20" s="19">
        <v>1337617</v>
      </c>
      <c r="D20" s="19"/>
      <c r="E20" s="20">
        <v>1330000</v>
      </c>
      <c r="F20" s="21">
        <v>1330000</v>
      </c>
      <c r="G20" s="21"/>
      <c r="H20" s="21">
        <v>35346</v>
      </c>
      <c r="I20" s="21">
        <v>52700</v>
      </c>
      <c r="J20" s="21">
        <v>88046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88046</v>
      </c>
      <c r="X20" s="21">
        <v>332499</v>
      </c>
      <c r="Y20" s="21">
        <v>-244453</v>
      </c>
      <c r="Z20" s="6">
        <v>-73.52</v>
      </c>
      <c r="AA20" s="28">
        <v>1330000</v>
      </c>
    </row>
    <row r="21" spans="1:27" ht="13.5">
      <c r="A21" s="5" t="s">
        <v>47</v>
      </c>
      <c r="B21" s="3"/>
      <c r="C21" s="19">
        <v>3861739</v>
      </c>
      <c r="D21" s="19"/>
      <c r="E21" s="20">
        <v>3250000</v>
      </c>
      <c r="F21" s="21">
        <v>3250000</v>
      </c>
      <c r="G21" s="21"/>
      <c r="H21" s="21">
        <v>226861</v>
      </c>
      <c r="I21" s="21">
        <v>362077</v>
      </c>
      <c r="J21" s="21">
        <v>588938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588938</v>
      </c>
      <c r="X21" s="21">
        <v>812499</v>
      </c>
      <c r="Y21" s="21">
        <v>-223561</v>
      </c>
      <c r="Z21" s="6">
        <v>-27.52</v>
      </c>
      <c r="AA21" s="28">
        <v>3250000</v>
      </c>
    </row>
    <row r="22" spans="1:27" ht="13.5">
      <c r="A22" s="5" t="s">
        <v>48</v>
      </c>
      <c r="B22" s="3"/>
      <c r="C22" s="22">
        <v>12264206</v>
      </c>
      <c r="D22" s="22"/>
      <c r="E22" s="23">
        <v>21721450</v>
      </c>
      <c r="F22" s="24">
        <v>21721450</v>
      </c>
      <c r="G22" s="24"/>
      <c r="H22" s="24">
        <v>74189</v>
      </c>
      <c r="I22" s="24">
        <v>1480699</v>
      </c>
      <c r="J22" s="24">
        <v>1554888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1554888</v>
      </c>
      <c r="X22" s="24">
        <v>5430249</v>
      </c>
      <c r="Y22" s="24">
        <v>-3875361</v>
      </c>
      <c r="Z22" s="7">
        <v>-71.37</v>
      </c>
      <c r="AA22" s="29">
        <v>21721450</v>
      </c>
    </row>
    <row r="23" spans="1:27" ht="13.5">
      <c r="A23" s="5" t="s">
        <v>49</v>
      </c>
      <c r="B23" s="3"/>
      <c r="C23" s="19">
        <v>49417</v>
      </c>
      <c r="D23" s="19"/>
      <c r="E23" s="20">
        <v>2500000</v>
      </c>
      <c r="F23" s="21">
        <v>2500000</v>
      </c>
      <c r="G23" s="21"/>
      <c r="H23" s="21"/>
      <c r="I23" s="21">
        <v>116660</v>
      </c>
      <c r="J23" s="21">
        <v>116660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116660</v>
      </c>
      <c r="X23" s="21">
        <v>624999</v>
      </c>
      <c r="Y23" s="21">
        <v>-508339</v>
      </c>
      <c r="Z23" s="6">
        <v>-81.33</v>
      </c>
      <c r="AA23" s="28">
        <v>2500000</v>
      </c>
    </row>
    <row r="24" spans="1:27" ht="13.5">
      <c r="A24" s="2" t="s">
        <v>50</v>
      </c>
      <c r="B24" s="8"/>
      <c r="C24" s="16"/>
      <c r="D24" s="16"/>
      <c r="E24" s="17">
        <v>530000</v>
      </c>
      <c r="F24" s="18">
        <v>530000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132501</v>
      </c>
      <c r="Y24" s="18">
        <v>-132501</v>
      </c>
      <c r="Z24" s="4">
        <v>-100</v>
      </c>
      <c r="AA24" s="30">
        <v>530000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40667291</v>
      </c>
      <c r="D25" s="50">
        <f>+D5+D9+D15+D19+D24</f>
        <v>0</v>
      </c>
      <c r="E25" s="51">
        <f t="shared" si="4"/>
        <v>39411450</v>
      </c>
      <c r="F25" s="52">
        <f t="shared" si="4"/>
        <v>39411450</v>
      </c>
      <c r="G25" s="52">
        <f t="shared" si="4"/>
        <v>2354686</v>
      </c>
      <c r="H25" s="52">
        <f t="shared" si="4"/>
        <v>1838165</v>
      </c>
      <c r="I25" s="52">
        <f t="shared" si="4"/>
        <v>3138301</v>
      </c>
      <c r="J25" s="52">
        <f t="shared" si="4"/>
        <v>7331152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7331152</v>
      </c>
      <c r="X25" s="52">
        <f t="shared" si="4"/>
        <v>9852747</v>
      </c>
      <c r="Y25" s="52">
        <f t="shared" si="4"/>
        <v>-2521595</v>
      </c>
      <c r="Z25" s="53">
        <f>+IF(X25&lt;&gt;0,+(Y25/X25)*100,0)</f>
        <v>-25.592811832070794</v>
      </c>
      <c r="AA25" s="54">
        <f>+AA5+AA9+AA15+AA19+AA24</f>
        <v>39411450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25556863</v>
      </c>
      <c r="D28" s="19"/>
      <c r="E28" s="20">
        <v>15146450</v>
      </c>
      <c r="F28" s="21">
        <v>15146450</v>
      </c>
      <c r="G28" s="21">
        <v>173065</v>
      </c>
      <c r="H28" s="21">
        <v>1482176</v>
      </c>
      <c r="I28" s="21">
        <v>2477349</v>
      </c>
      <c r="J28" s="21">
        <v>4132590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4132590</v>
      </c>
      <c r="X28" s="21"/>
      <c r="Y28" s="21">
        <v>4132590</v>
      </c>
      <c r="Z28" s="6"/>
      <c r="AA28" s="19">
        <v>15146450</v>
      </c>
    </row>
    <row r="29" spans="1:27" ht="13.5">
      <c r="A29" s="56" t="s">
        <v>55</v>
      </c>
      <c r="B29" s="3"/>
      <c r="C29" s="19">
        <v>10047475</v>
      </c>
      <c r="D29" s="19"/>
      <c r="E29" s="20">
        <v>3000000</v>
      </c>
      <c r="F29" s="21">
        <v>3000000</v>
      </c>
      <c r="G29" s="21"/>
      <c r="H29" s="21">
        <v>226861</v>
      </c>
      <c r="I29" s="21">
        <v>328059</v>
      </c>
      <c r="J29" s="21">
        <v>554920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554920</v>
      </c>
      <c r="X29" s="21"/>
      <c r="Y29" s="21">
        <v>554920</v>
      </c>
      <c r="Z29" s="6"/>
      <c r="AA29" s="28">
        <v>3000000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35604338</v>
      </c>
      <c r="D32" s="25">
        <f>SUM(D28:D31)</f>
        <v>0</v>
      </c>
      <c r="E32" s="26">
        <f t="shared" si="5"/>
        <v>18146450</v>
      </c>
      <c r="F32" s="27">
        <f t="shared" si="5"/>
        <v>18146450</v>
      </c>
      <c r="G32" s="27">
        <f t="shared" si="5"/>
        <v>173065</v>
      </c>
      <c r="H32" s="27">
        <f t="shared" si="5"/>
        <v>1709037</v>
      </c>
      <c r="I32" s="27">
        <f t="shared" si="5"/>
        <v>2805408</v>
      </c>
      <c r="J32" s="27">
        <f t="shared" si="5"/>
        <v>4687510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4687510</v>
      </c>
      <c r="X32" s="27">
        <f t="shared" si="5"/>
        <v>0</v>
      </c>
      <c r="Y32" s="27">
        <f t="shared" si="5"/>
        <v>4687510</v>
      </c>
      <c r="Z32" s="13">
        <f>+IF(X32&lt;&gt;0,+(Y32/X32)*100,0)</f>
        <v>0</v>
      </c>
      <c r="AA32" s="31">
        <f>SUM(AA28:AA31)</f>
        <v>18146450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>
        <v>821399</v>
      </c>
      <c r="D34" s="19"/>
      <c r="E34" s="20">
        <v>17000000</v>
      </c>
      <c r="F34" s="21">
        <v>17000000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17000000</v>
      </c>
    </row>
    <row r="35" spans="1:27" ht="13.5">
      <c r="A35" s="59" t="s">
        <v>63</v>
      </c>
      <c r="B35" s="3"/>
      <c r="C35" s="19">
        <v>4241554</v>
      </c>
      <c r="D35" s="19"/>
      <c r="E35" s="20">
        <v>4265000</v>
      </c>
      <c r="F35" s="21">
        <v>4265000</v>
      </c>
      <c r="G35" s="21">
        <v>2181621</v>
      </c>
      <c r="H35" s="21">
        <v>129128</v>
      </c>
      <c r="I35" s="21">
        <v>332893</v>
      </c>
      <c r="J35" s="21">
        <v>2643642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2643642</v>
      </c>
      <c r="X35" s="21"/>
      <c r="Y35" s="21">
        <v>2643642</v>
      </c>
      <c r="Z35" s="6"/>
      <c r="AA35" s="28">
        <v>4265000</v>
      </c>
    </row>
    <row r="36" spans="1:27" ht="13.5">
      <c r="A36" s="60" t="s">
        <v>64</v>
      </c>
      <c r="B36" s="10"/>
      <c r="C36" s="61">
        <f aca="true" t="shared" si="6" ref="C36:Y36">SUM(C32:C35)</f>
        <v>40667291</v>
      </c>
      <c r="D36" s="61">
        <f>SUM(D32:D35)</f>
        <v>0</v>
      </c>
      <c r="E36" s="62">
        <f t="shared" si="6"/>
        <v>39411450</v>
      </c>
      <c r="F36" s="63">
        <f t="shared" si="6"/>
        <v>39411450</v>
      </c>
      <c r="G36" s="63">
        <f t="shared" si="6"/>
        <v>2354686</v>
      </c>
      <c r="H36" s="63">
        <f t="shared" si="6"/>
        <v>1838165</v>
      </c>
      <c r="I36" s="63">
        <f t="shared" si="6"/>
        <v>3138301</v>
      </c>
      <c r="J36" s="63">
        <f t="shared" si="6"/>
        <v>7331152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7331152</v>
      </c>
      <c r="X36" s="63">
        <f t="shared" si="6"/>
        <v>0</v>
      </c>
      <c r="Y36" s="63">
        <f t="shared" si="6"/>
        <v>7331152</v>
      </c>
      <c r="Z36" s="64">
        <f>+IF(X36&lt;&gt;0,+(Y36/X36)*100,0)</f>
        <v>0</v>
      </c>
      <c r="AA36" s="65">
        <f>SUM(AA32:AA35)</f>
        <v>39411450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103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14895000</v>
      </c>
      <c r="F5" s="18">
        <f t="shared" si="0"/>
        <v>14895000</v>
      </c>
      <c r="G5" s="18">
        <f t="shared" si="0"/>
        <v>36179</v>
      </c>
      <c r="H5" s="18">
        <f t="shared" si="0"/>
        <v>130697</v>
      </c>
      <c r="I5" s="18">
        <f t="shared" si="0"/>
        <v>288321</v>
      </c>
      <c r="J5" s="18">
        <f t="shared" si="0"/>
        <v>455197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455197</v>
      </c>
      <c r="X5" s="18">
        <f t="shared" si="0"/>
        <v>9750000</v>
      </c>
      <c r="Y5" s="18">
        <f t="shared" si="0"/>
        <v>-9294803</v>
      </c>
      <c r="Z5" s="4">
        <f>+IF(X5&lt;&gt;0,+(Y5/X5)*100,0)</f>
        <v>-95.33131282051282</v>
      </c>
      <c r="AA5" s="16">
        <f>SUM(AA6:AA8)</f>
        <v>14895000</v>
      </c>
    </row>
    <row r="6" spans="1:27" ht="13.5">
      <c r="A6" s="5" t="s">
        <v>32</v>
      </c>
      <c r="B6" s="3"/>
      <c r="C6" s="19"/>
      <c r="D6" s="19"/>
      <c r="E6" s="20">
        <v>4000000</v>
      </c>
      <c r="F6" s="21">
        <v>4000000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4000000</v>
      </c>
      <c r="Y6" s="21">
        <v>-4000000</v>
      </c>
      <c r="Z6" s="6">
        <v>-100</v>
      </c>
      <c r="AA6" s="28">
        <v>4000000</v>
      </c>
    </row>
    <row r="7" spans="1:27" ht="13.5">
      <c r="A7" s="5" t="s">
        <v>33</v>
      </c>
      <c r="B7" s="3"/>
      <c r="C7" s="22"/>
      <c r="D7" s="22"/>
      <c r="E7" s="23">
        <v>7845000</v>
      </c>
      <c r="F7" s="24">
        <v>7845000</v>
      </c>
      <c r="G7" s="24">
        <v>36179</v>
      </c>
      <c r="H7" s="24">
        <v>48507</v>
      </c>
      <c r="I7" s="24">
        <v>288321</v>
      </c>
      <c r="J7" s="24">
        <v>373007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373007</v>
      </c>
      <c r="X7" s="24">
        <v>5200000</v>
      </c>
      <c r="Y7" s="24">
        <v>-4826993</v>
      </c>
      <c r="Z7" s="7">
        <v>-92.83</v>
      </c>
      <c r="AA7" s="29">
        <v>7845000</v>
      </c>
    </row>
    <row r="8" spans="1:27" ht="13.5">
      <c r="A8" s="5" t="s">
        <v>34</v>
      </c>
      <c r="B8" s="3"/>
      <c r="C8" s="19"/>
      <c r="D8" s="19"/>
      <c r="E8" s="20">
        <v>3050000</v>
      </c>
      <c r="F8" s="21">
        <v>3050000</v>
      </c>
      <c r="G8" s="21"/>
      <c r="H8" s="21">
        <v>82190</v>
      </c>
      <c r="I8" s="21"/>
      <c r="J8" s="21">
        <v>82190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82190</v>
      </c>
      <c r="X8" s="21">
        <v>550000</v>
      </c>
      <c r="Y8" s="21">
        <v>-467810</v>
      </c>
      <c r="Z8" s="6">
        <v>-85.06</v>
      </c>
      <c r="AA8" s="28">
        <v>3050000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12770000</v>
      </c>
      <c r="F9" s="18">
        <f t="shared" si="1"/>
        <v>12770000</v>
      </c>
      <c r="G9" s="18">
        <f t="shared" si="1"/>
        <v>263556</v>
      </c>
      <c r="H9" s="18">
        <f t="shared" si="1"/>
        <v>1354028</v>
      </c>
      <c r="I9" s="18">
        <f t="shared" si="1"/>
        <v>60444</v>
      </c>
      <c r="J9" s="18">
        <f t="shared" si="1"/>
        <v>1678028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1678028</v>
      </c>
      <c r="X9" s="18">
        <f t="shared" si="1"/>
        <v>6446044</v>
      </c>
      <c r="Y9" s="18">
        <f t="shared" si="1"/>
        <v>-4768016</v>
      </c>
      <c r="Z9" s="4">
        <f>+IF(X9&lt;&gt;0,+(Y9/X9)*100,0)</f>
        <v>-73.96809578091617</v>
      </c>
      <c r="AA9" s="30">
        <f>SUM(AA10:AA14)</f>
        <v>12770000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>
        <v>60444</v>
      </c>
      <c r="J10" s="21">
        <v>60444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60444</v>
      </c>
      <c r="X10" s="21"/>
      <c r="Y10" s="21">
        <v>60444</v>
      </c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>
        <v>10700000</v>
      </c>
      <c r="F12" s="21">
        <v>10700000</v>
      </c>
      <c r="G12" s="21">
        <v>263556</v>
      </c>
      <c r="H12" s="21">
        <v>1206128</v>
      </c>
      <c r="I12" s="21"/>
      <c r="J12" s="21">
        <v>1469684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1469684</v>
      </c>
      <c r="X12" s="21">
        <v>5200000</v>
      </c>
      <c r="Y12" s="21">
        <v>-3730316</v>
      </c>
      <c r="Z12" s="6">
        <v>-71.74</v>
      </c>
      <c r="AA12" s="28">
        <v>10700000</v>
      </c>
    </row>
    <row r="13" spans="1:27" ht="13.5">
      <c r="A13" s="5" t="s">
        <v>39</v>
      </c>
      <c r="B13" s="3"/>
      <c r="C13" s="19"/>
      <c r="D13" s="19"/>
      <c r="E13" s="20">
        <v>1070000</v>
      </c>
      <c r="F13" s="21">
        <v>1070000</v>
      </c>
      <c r="G13" s="21"/>
      <c r="H13" s="21">
        <v>147900</v>
      </c>
      <c r="I13" s="21"/>
      <c r="J13" s="21">
        <v>147900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147900</v>
      </c>
      <c r="X13" s="21">
        <v>246044</v>
      </c>
      <c r="Y13" s="21">
        <v>-98144</v>
      </c>
      <c r="Z13" s="6">
        <v>-39.89</v>
      </c>
      <c r="AA13" s="28">
        <v>1070000</v>
      </c>
    </row>
    <row r="14" spans="1:27" ht="13.5">
      <c r="A14" s="5" t="s">
        <v>40</v>
      </c>
      <c r="B14" s="3"/>
      <c r="C14" s="22"/>
      <c r="D14" s="22"/>
      <c r="E14" s="23">
        <v>1000000</v>
      </c>
      <c r="F14" s="24">
        <v>1000000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1000000</v>
      </c>
      <c r="Y14" s="24">
        <v>-1000000</v>
      </c>
      <c r="Z14" s="7">
        <v>-100</v>
      </c>
      <c r="AA14" s="29">
        <v>1000000</v>
      </c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7851000</v>
      </c>
      <c r="F15" s="18">
        <f t="shared" si="2"/>
        <v>7851000</v>
      </c>
      <c r="G15" s="18">
        <f t="shared" si="2"/>
        <v>0</v>
      </c>
      <c r="H15" s="18">
        <f t="shared" si="2"/>
        <v>457514</v>
      </c>
      <c r="I15" s="18">
        <f t="shared" si="2"/>
        <v>20470</v>
      </c>
      <c r="J15" s="18">
        <f t="shared" si="2"/>
        <v>477984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477984</v>
      </c>
      <c r="X15" s="18">
        <f t="shared" si="2"/>
        <v>1326499</v>
      </c>
      <c r="Y15" s="18">
        <f t="shared" si="2"/>
        <v>-848515</v>
      </c>
      <c r="Z15" s="4">
        <f>+IF(X15&lt;&gt;0,+(Y15/X15)*100,0)</f>
        <v>-63.96650129400776</v>
      </c>
      <c r="AA15" s="30">
        <f>SUM(AA16:AA18)</f>
        <v>7851000</v>
      </c>
    </row>
    <row r="16" spans="1:27" ht="13.5">
      <c r="A16" s="5" t="s">
        <v>42</v>
      </c>
      <c r="B16" s="3"/>
      <c r="C16" s="19"/>
      <c r="D16" s="19"/>
      <c r="E16" s="20">
        <v>5165000</v>
      </c>
      <c r="F16" s="21">
        <v>5165000</v>
      </c>
      <c r="G16" s="21"/>
      <c r="H16" s="21">
        <v>59476</v>
      </c>
      <c r="I16" s="21">
        <v>20470</v>
      </c>
      <c r="J16" s="21">
        <v>79946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79946</v>
      </c>
      <c r="X16" s="21">
        <v>655000</v>
      </c>
      <c r="Y16" s="21">
        <v>-575054</v>
      </c>
      <c r="Z16" s="6">
        <v>-87.79</v>
      </c>
      <c r="AA16" s="28">
        <v>5165000</v>
      </c>
    </row>
    <row r="17" spans="1:27" ht="13.5">
      <c r="A17" s="5" t="s">
        <v>43</v>
      </c>
      <c r="B17" s="3"/>
      <c r="C17" s="19"/>
      <c r="D17" s="19"/>
      <c r="E17" s="20">
        <v>2686000</v>
      </c>
      <c r="F17" s="21">
        <v>2686000</v>
      </c>
      <c r="G17" s="21"/>
      <c r="H17" s="21">
        <v>398038</v>
      </c>
      <c r="I17" s="21"/>
      <c r="J17" s="21">
        <v>398038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398038</v>
      </c>
      <c r="X17" s="21">
        <v>671499</v>
      </c>
      <c r="Y17" s="21">
        <v>-273461</v>
      </c>
      <c r="Z17" s="6">
        <v>-40.72</v>
      </c>
      <c r="AA17" s="28">
        <v>2686000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799739054</v>
      </c>
      <c r="F19" s="18">
        <f t="shared" si="3"/>
        <v>799739054</v>
      </c>
      <c r="G19" s="18">
        <f t="shared" si="3"/>
        <v>10307377</v>
      </c>
      <c r="H19" s="18">
        <f t="shared" si="3"/>
        <v>62749043</v>
      </c>
      <c r="I19" s="18">
        <f t="shared" si="3"/>
        <v>43886046</v>
      </c>
      <c r="J19" s="18">
        <f t="shared" si="3"/>
        <v>116942466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116942466</v>
      </c>
      <c r="X19" s="18">
        <f t="shared" si="3"/>
        <v>187887714</v>
      </c>
      <c r="Y19" s="18">
        <f t="shared" si="3"/>
        <v>-70945248</v>
      </c>
      <c r="Z19" s="4">
        <f>+IF(X19&lt;&gt;0,+(Y19/X19)*100,0)</f>
        <v>-37.75938643864708</v>
      </c>
      <c r="AA19" s="30">
        <f>SUM(AA20:AA23)</f>
        <v>799739054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>
        <v>799739054</v>
      </c>
      <c r="F21" s="21">
        <v>799739054</v>
      </c>
      <c r="G21" s="21">
        <v>10307377</v>
      </c>
      <c r="H21" s="21">
        <v>62749043</v>
      </c>
      <c r="I21" s="21">
        <v>43886046</v>
      </c>
      <c r="J21" s="21">
        <v>116942466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116942466</v>
      </c>
      <c r="X21" s="21">
        <v>187887714</v>
      </c>
      <c r="Y21" s="21">
        <v>-70945248</v>
      </c>
      <c r="Z21" s="6">
        <v>-37.76</v>
      </c>
      <c r="AA21" s="28">
        <v>799739054</v>
      </c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>
        <v>200000</v>
      </c>
      <c r="F24" s="18">
        <v>200000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>
        <v>200000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835455054</v>
      </c>
      <c r="F25" s="52">
        <f t="shared" si="4"/>
        <v>835455054</v>
      </c>
      <c r="G25" s="52">
        <f t="shared" si="4"/>
        <v>10607112</v>
      </c>
      <c r="H25" s="52">
        <f t="shared" si="4"/>
        <v>64691282</v>
      </c>
      <c r="I25" s="52">
        <f t="shared" si="4"/>
        <v>44255281</v>
      </c>
      <c r="J25" s="52">
        <f t="shared" si="4"/>
        <v>119553675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119553675</v>
      </c>
      <c r="X25" s="52">
        <f t="shared" si="4"/>
        <v>205410257</v>
      </c>
      <c r="Y25" s="52">
        <f t="shared" si="4"/>
        <v>-85856582</v>
      </c>
      <c r="Z25" s="53">
        <f>+IF(X25&lt;&gt;0,+(Y25/X25)*100,0)</f>
        <v>-41.7976118884852</v>
      </c>
      <c r="AA25" s="54">
        <f>+AA5+AA9+AA15+AA19+AA24</f>
        <v>835455054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714969053</v>
      </c>
      <c r="F28" s="21">
        <v>714969053</v>
      </c>
      <c r="G28" s="21">
        <v>10027534</v>
      </c>
      <c r="H28" s="21">
        <v>61266587</v>
      </c>
      <c r="I28" s="21">
        <v>35383605</v>
      </c>
      <c r="J28" s="21">
        <v>106677726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106677726</v>
      </c>
      <c r="X28" s="21"/>
      <c r="Y28" s="21">
        <v>106677726</v>
      </c>
      <c r="Z28" s="6"/>
      <c r="AA28" s="19">
        <v>714969053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>
        <v>545938</v>
      </c>
      <c r="I29" s="21">
        <v>60444</v>
      </c>
      <c r="J29" s="21">
        <v>606382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606382</v>
      </c>
      <c r="X29" s="21"/>
      <c r="Y29" s="21">
        <v>606382</v>
      </c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714969053</v>
      </c>
      <c r="F32" s="27">
        <f t="shared" si="5"/>
        <v>714969053</v>
      </c>
      <c r="G32" s="27">
        <f t="shared" si="5"/>
        <v>10027534</v>
      </c>
      <c r="H32" s="27">
        <f t="shared" si="5"/>
        <v>61812525</v>
      </c>
      <c r="I32" s="27">
        <f t="shared" si="5"/>
        <v>35444049</v>
      </c>
      <c r="J32" s="27">
        <f t="shared" si="5"/>
        <v>107284108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107284108</v>
      </c>
      <c r="X32" s="27">
        <f t="shared" si="5"/>
        <v>0</v>
      </c>
      <c r="Y32" s="27">
        <f t="shared" si="5"/>
        <v>107284108</v>
      </c>
      <c r="Z32" s="13">
        <f>+IF(X32&lt;&gt;0,+(Y32/X32)*100,0)</f>
        <v>0</v>
      </c>
      <c r="AA32" s="31">
        <f>SUM(AA28:AA31)</f>
        <v>714969053</v>
      </c>
    </row>
    <row r="33" spans="1:27" ht="13.5">
      <c r="A33" s="59" t="s">
        <v>59</v>
      </c>
      <c r="B33" s="3" t="s">
        <v>60</v>
      </c>
      <c r="C33" s="19"/>
      <c r="D33" s="19"/>
      <c r="E33" s="20">
        <v>120486001</v>
      </c>
      <c r="F33" s="21">
        <v>120486001</v>
      </c>
      <c r="G33" s="21">
        <v>579578</v>
      </c>
      <c r="H33" s="21">
        <v>2796567</v>
      </c>
      <c r="I33" s="21">
        <v>8811232</v>
      </c>
      <c r="J33" s="21">
        <v>12187377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12187377</v>
      </c>
      <c r="X33" s="21"/>
      <c r="Y33" s="21">
        <v>12187377</v>
      </c>
      <c r="Z33" s="6"/>
      <c r="AA33" s="28">
        <v>120486001</v>
      </c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>
        <v>82190</v>
      </c>
      <c r="I34" s="21"/>
      <c r="J34" s="21">
        <v>82190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82190</v>
      </c>
      <c r="X34" s="21"/>
      <c r="Y34" s="21">
        <v>82190</v>
      </c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835455054</v>
      </c>
      <c r="F36" s="63">
        <f t="shared" si="6"/>
        <v>835455054</v>
      </c>
      <c r="G36" s="63">
        <f t="shared" si="6"/>
        <v>10607112</v>
      </c>
      <c r="H36" s="63">
        <f t="shared" si="6"/>
        <v>64691282</v>
      </c>
      <c r="I36" s="63">
        <f t="shared" si="6"/>
        <v>44255281</v>
      </c>
      <c r="J36" s="63">
        <f t="shared" si="6"/>
        <v>119553675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119553675</v>
      </c>
      <c r="X36" s="63">
        <f t="shared" si="6"/>
        <v>0</v>
      </c>
      <c r="Y36" s="63">
        <f t="shared" si="6"/>
        <v>119553675</v>
      </c>
      <c r="Z36" s="64">
        <f>+IF(X36&lt;&gt;0,+(Y36/X36)*100,0)</f>
        <v>0</v>
      </c>
      <c r="AA36" s="65">
        <f>SUM(AA32:AA35)</f>
        <v>835455054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104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11714633</v>
      </c>
      <c r="D5" s="16">
        <f>SUM(D6:D8)</f>
        <v>0</v>
      </c>
      <c r="E5" s="17">
        <f t="shared" si="0"/>
        <v>4235200</v>
      </c>
      <c r="F5" s="18">
        <f t="shared" si="0"/>
        <v>4235200</v>
      </c>
      <c r="G5" s="18">
        <f t="shared" si="0"/>
        <v>1753</v>
      </c>
      <c r="H5" s="18">
        <f t="shared" si="0"/>
        <v>33628</v>
      </c>
      <c r="I5" s="18">
        <f t="shared" si="0"/>
        <v>999442</v>
      </c>
      <c r="J5" s="18">
        <f t="shared" si="0"/>
        <v>1034823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1034823</v>
      </c>
      <c r="X5" s="18">
        <f t="shared" si="0"/>
        <v>557250</v>
      </c>
      <c r="Y5" s="18">
        <f t="shared" si="0"/>
        <v>477573</v>
      </c>
      <c r="Z5" s="4">
        <f>+IF(X5&lt;&gt;0,+(Y5/X5)*100,0)</f>
        <v>85.70174966352624</v>
      </c>
      <c r="AA5" s="16">
        <f>SUM(AA6:AA8)</f>
        <v>4235200</v>
      </c>
    </row>
    <row r="6" spans="1:27" ht="13.5">
      <c r="A6" s="5" t="s">
        <v>32</v>
      </c>
      <c r="B6" s="3"/>
      <c r="C6" s="19">
        <v>1438779</v>
      </c>
      <c r="D6" s="19"/>
      <c r="E6" s="20">
        <v>221000</v>
      </c>
      <c r="F6" s="21">
        <v>221000</v>
      </c>
      <c r="G6" s="21">
        <v>1753</v>
      </c>
      <c r="H6" s="21">
        <v>4102</v>
      </c>
      <c r="I6" s="21">
        <v>1171</v>
      </c>
      <c r="J6" s="21">
        <v>7026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7026</v>
      </c>
      <c r="X6" s="21">
        <v>226750</v>
      </c>
      <c r="Y6" s="21">
        <v>-219724</v>
      </c>
      <c r="Z6" s="6">
        <v>-96.9</v>
      </c>
      <c r="AA6" s="28">
        <v>221000</v>
      </c>
    </row>
    <row r="7" spans="1:27" ht="13.5">
      <c r="A7" s="5" t="s">
        <v>33</v>
      </c>
      <c r="B7" s="3"/>
      <c r="C7" s="22">
        <v>9850664</v>
      </c>
      <c r="D7" s="22"/>
      <c r="E7" s="23">
        <v>2171200</v>
      </c>
      <c r="F7" s="24">
        <v>2171200</v>
      </c>
      <c r="G7" s="24"/>
      <c r="H7" s="24">
        <v>26945</v>
      </c>
      <c r="I7" s="24">
        <v>643751</v>
      </c>
      <c r="J7" s="24">
        <v>670696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670696</v>
      </c>
      <c r="X7" s="24">
        <v>176917</v>
      </c>
      <c r="Y7" s="24">
        <v>493779</v>
      </c>
      <c r="Z7" s="7">
        <v>279.1</v>
      </c>
      <c r="AA7" s="29">
        <v>2171200</v>
      </c>
    </row>
    <row r="8" spans="1:27" ht="13.5">
      <c r="A8" s="5" t="s">
        <v>34</v>
      </c>
      <c r="B8" s="3"/>
      <c r="C8" s="19">
        <v>425190</v>
      </c>
      <c r="D8" s="19"/>
      <c r="E8" s="20">
        <v>1843000</v>
      </c>
      <c r="F8" s="21">
        <v>1843000</v>
      </c>
      <c r="G8" s="21"/>
      <c r="H8" s="21">
        <v>2581</v>
      </c>
      <c r="I8" s="21">
        <v>354520</v>
      </c>
      <c r="J8" s="21">
        <v>357101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357101</v>
      </c>
      <c r="X8" s="21">
        <v>153583</v>
      </c>
      <c r="Y8" s="21">
        <v>203518</v>
      </c>
      <c r="Z8" s="6">
        <v>132.51</v>
      </c>
      <c r="AA8" s="28">
        <v>1843000</v>
      </c>
    </row>
    <row r="9" spans="1:27" ht="13.5">
      <c r="A9" s="2" t="s">
        <v>35</v>
      </c>
      <c r="B9" s="3"/>
      <c r="C9" s="16">
        <f aca="true" t="shared" si="1" ref="C9:Y9">SUM(C10:C14)</f>
        <v>2162804</v>
      </c>
      <c r="D9" s="16">
        <f>SUM(D10:D14)</f>
        <v>0</v>
      </c>
      <c r="E9" s="17">
        <f t="shared" si="1"/>
        <v>5013000</v>
      </c>
      <c r="F9" s="18">
        <f t="shared" si="1"/>
        <v>5013000</v>
      </c>
      <c r="G9" s="18">
        <f t="shared" si="1"/>
        <v>0</v>
      </c>
      <c r="H9" s="18">
        <f t="shared" si="1"/>
        <v>0</v>
      </c>
      <c r="I9" s="18">
        <f t="shared" si="1"/>
        <v>11271</v>
      </c>
      <c r="J9" s="18">
        <f t="shared" si="1"/>
        <v>11271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11271</v>
      </c>
      <c r="X9" s="18">
        <f t="shared" si="1"/>
        <v>149417</v>
      </c>
      <c r="Y9" s="18">
        <f t="shared" si="1"/>
        <v>-138146</v>
      </c>
      <c r="Z9" s="4">
        <f>+IF(X9&lt;&gt;0,+(Y9/X9)*100,0)</f>
        <v>-92.45668163595843</v>
      </c>
      <c r="AA9" s="30">
        <f>SUM(AA10:AA14)</f>
        <v>5013000</v>
      </c>
    </row>
    <row r="10" spans="1:27" ht="13.5">
      <c r="A10" s="5" t="s">
        <v>36</v>
      </c>
      <c r="B10" s="3"/>
      <c r="C10" s="19">
        <v>2162804</v>
      </c>
      <c r="D10" s="19"/>
      <c r="E10" s="20">
        <v>5013000</v>
      </c>
      <c r="F10" s="21">
        <v>5013000</v>
      </c>
      <c r="G10" s="21"/>
      <c r="H10" s="21"/>
      <c r="I10" s="21">
        <v>11271</v>
      </c>
      <c r="J10" s="21">
        <v>11271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11271</v>
      </c>
      <c r="X10" s="21">
        <v>31667</v>
      </c>
      <c r="Y10" s="21">
        <v>-20396</v>
      </c>
      <c r="Z10" s="6">
        <v>-64.41</v>
      </c>
      <c r="AA10" s="28">
        <v>5013000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117750</v>
      </c>
      <c r="Y12" s="21">
        <v>-117750</v>
      </c>
      <c r="Z12" s="6">
        <v>-100</v>
      </c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62375110</v>
      </c>
      <c r="D15" s="16">
        <f>SUM(D16:D18)</f>
        <v>0</v>
      </c>
      <c r="E15" s="17">
        <f t="shared" si="2"/>
        <v>95257340</v>
      </c>
      <c r="F15" s="18">
        <f t="shared" si="2"/>
        <v>95257340</v>
      </c>
      <c r="G15" s="18">
        <f t="shared" si="2"/>
        <v>411480</v>
      </c>
      <c r="H15" s="18">
        <f t="shared" si="2"/>
        <v>3091306</v>
      </c>
      <c r="I15" s="18">
        <f t="shared" si="2"/>
        <v>6878087</v>
      </c>
      <c r="J15" s="18">
        <f t="shared" si="2"/>
        <v>10380873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10380873</v>
      </c>
      <c r="X15" s="18">
        <f t="shared" si="2"/>
        <v>39225734</v>
      </c>
      <c r="Y15" s="18">
        <f t="shared" si="2"/>
        <v>-28844861</v>
      </c>
      <c r="Z15" s="4">
        <f>+IF(X15&lt;&gt;0,+(Y15/X15)*100,0)</f>
        <v>-73.53555449083503</v>
      </c>
      <c r="AA15" s="30">
        <f>SUM(AA16:AA18)</f>
        <v>95257340</v>
      </c>
    </row>
    <row r="16" spans="1:27" ht="13.5">
      <c r="A16" s="5" t="s">
        <v>42</v>
      </c>
      <c r="B16" s="3"/>
      <c r="C16" s="19">
        <v>2949902</v>
      </c>
      <c r="D16" s="19"/>
      <c r="E16" s="20">
        <v>915000</v>
      </c>
      <c r="F16" s="21">
        <v>915000</v>
      </c>
      <c r="G16" s="21"/>
      <c r="H16" s="21">
        <v>170000</v>
      </c>
      <c r="I16" s="21">
        <v>165077</v>
      </c>
      <c r="J16" s="21">
        <v>335077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335077</v>
      </c>
      <c r="X16" s="21">
        <v>19612867</v>
      </c>
      <c r="Y16" s="21">
        <v>-19277790</v>
      </c>
      <c r="Z16" s="6">
        <v>-98.29</v>
      </c>
      <c r="AA16" s="28">
        <v>915000</v>
      </c>
    </row>
    <row r="17" spans="1:27" ht="13.5">
      <c r="A17" s="5" t="s">
        <v>43</v>
      </c>
      <c r="B17" s="3"/>
      <c r="C17" s="19">
        <v>59425208</v>
      </c>
      <c r="D17" s="19"/>
      <c r="E17" s="20">
        <v>94342340</v>
      </c>
      <c r="F17" s="21">
        <v>94342340</v>
      </c>
      <c r="G17" s="21">
        <v>411480</v>
      </c>
      <c r="H17" s="21">
        <v>2921306</v>
      </c>
      <c r="I17" s="21">
        <v>6713010</v>
      </c>
      <c r="J17" s="21">
        <v>10045796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10045796</v>
      </c>
      <c r="X17" s="21">
        <v>1250</v>
      </c>
      <c r="Y17" s="21">
        <v>10044546</v>
      </c>
      <c r="Z17" s="6">
        <v>803563.68</v>
      </c>
      <c r="AA17" s="28">
        <v>94342340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19611617</v>
      </c>
      <c r="Y18" s="21">
        <v>-19611617</v>
      </c>
      <c r="Z18" s="6">
        <v>-100</v>
      </c>
      <c r="AA18" s="28"/>
    </row>
    <row r="19" spans="1:27" ht="13.5">
      <c r="A19" s="2" t="s">
        <v>45</v>
      </c>
      <c r="B19" s="8"/>
      <c r="C19" s="16">
        <f aca="true" t="shared" si="3" ref="C19:Y19">SUM(C20:C23)</f>
        <v>13562402</v>
      </c>
      <c r="D19" s="16">
        <f>SUM(D20:D23)</f>
        <v>0</v>
      </c>
      <c r="E19" s="17">
        <f t="shared" si="3"/>
        <v>43071862</v>
      </c>
      <c r="F19" s="18">
        <f t="shared" si="3"/>
        <v>43071862</v>
      </c>
      <c r="G19" s="18">
        <f t="shared" si="3"/>
        <v>3072595</v>
      </c>
      <c r="H19" s="18">
        <f t="shared" si="3"/>
        <v>293295</v>
      </c>
      <c r="I19" s="18">
        <f t="shared" si="3"/>
        <v>4639387</v>
      </c>
      <c r="J19" s="18">
        <f t="shared" si="3"/>
        <v>8005277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8005277</v>
      </c>
      <c r="X19" s="18">
        <f t="shared" si="3"/>
        <v>4429167</v>
      </c>
      <c r="Y19" s="18">
        <f t="shared" si="3"/>
        <v>3576110</v>
      </c>
      <c r="Z19" s="4">
        <f>+IF(X19&lt;&gt;0,+(Y19/X19)*100,0)</f>
        <v>80.74001273828691</v>
      </c>
      <c r="AA19" s="30">
        <f>SUM(AA20:AA23)</f>
        <v>43071862</v>
      </c>
    </row>
    <row r="20" spans="1:27" ht="13.5">
      <c r="A20" s="5" t="s">
        <v>46</v>
      </c>
      <c r="B20" s="3"/>
      <c r="C20" s="19">
        <v>13562402</v>
      </c>
      <c r="D20" s="19"/>
      <c r="E20" s="20">
        <v>43071862</v>
      </c>
      <c r="F20" s="21">
        <v>43071862</v>
      </c>
      <c r="G20" s="21">
        <v>3072595</v>
      </c>
      <c r="H20" s="21">
        <v>293295</v>
      </c>
      <c r="I20" s="21">
        <v>4639387</v>
      </c>
      <c r="J20" s="21">
        <v>8005277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8005277</v>
      </c>
      <c r="X20" s="21">
        <v>4429167</v>
      </c>
      <c r="Y20" s="21">
        <v>3576110</v>
      </c>
      <c r="Z20" s="6">
        <v>80.74</v>
      </c>
      <c r="AA20" s="28">
        <v>43071862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89814949</v>
      </c>
      <c r="D25" s="50">
        <f>+D5+D9+D15+D19+D24</f>
        <v>0</v>
      </c>
      <c r="E25" s="51">
        <f t="shared" si="4"/>
        <v>147577402</v>
      </c>
      <c r="F25" s="52">
        <f t="shared" si="4"/>
        <v>147577402</v>
      </c>
      <c r="G25" s="52">
        <f t="shared" si="4"/>
        <v>3485828</v>
      </c>
      <c r="H25" s="52">
        <f t="shared" si="4"/>
        <v>3418229</v>
      </c>
      <c r="I25" s="52">
        <f t="shared" si="4"/>
        <v>12528187</v>
      </c>
      <c r="J25" s="52">
        <f t="shared" si="4"/>
        <v>19432244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19432244</v>
      </c>
      <c r="X25" s="52">
        <f t="shared" si="4"/>
        <v>44361568</v>
      </c>
      <c r="Y25" s="52">
        <f t="shared" si="4"/>
        <v>-24929324</v>
      </c>
      <c r="Z25" s="53">
        <f>+IF(X25&lt;&gt;0,+(Y25/X25)*100,0)</f>
        <v>-56.19576837320087</v>
      </c>
      <c r="AA25" s="54">
        <f>+AA5+AA9+AA15+AA19+AA24</f>
        <v>147577402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58650462</v>
      </c>
      <c r="D28" s="19"/>
      <c r="E28" s="20">
        <v>64510912</v>
      </c>
      <c r="F28" s="21">
        <v>64510912</v>
      </c>
      <c r="G28" s="21">
        <v>3209740</v>
      </c>
      <c r="H28" s="21">
        <v>2279554</v>
      </c>
      <c r="I28" s="21">
        <v>11347419</v>
      </c>
      <c r="J28" s="21">
        <v>16836713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16836713</v>
      </c>
      <c r="X28" s="21"/>
      <c r="Y28" s="21">
        <v>16836713</v>
      </c>
      <c r="Z28" s="6"/>
      <c r="AA28" s="19">
        <v>64510912</v>
      </c>
    </row>
    <row r="29" spans="1:27" ht="13.5">
      <c r="A29" s="56" t="s">
        <v>55</v>
      </c>
      <c r="B29" s="3"/>
      <c r="C29" s="19">
        <v>65658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58716120</v>
      </c>
      <c r="D32" s="25">
        <f>SUM(D28:D31)</f>
        <v>0</v>
      </c>
      <c r="E32" s="26">
        <f t="shared" si="5"/>
        <v>64510912</v>
      </c>
      <c r="F32" s="27">
        <f t="shared" si="5"/>
        <v>64510912</v>
      </c>
      <c r="G32" s="27">
        <f t="shared" si="5"/>
        <v>3209740</v>
      </c>
      <c r="H32" s="27">
        <f t="shared" si="5"/>
        <v>2279554</v>
      </c>
      <c r="I32" s="27">
        <f t="shared" si="5"/>
        <v>11347419</v>
      </c>
      <c r="J32" s="27">
        <f t="shared" si="5"/>
        <v>16836713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16836713</v>
      </c>
      <c r="X32" s="27">
        <f t="shared" si="5"/>
        <v>0</v>
      </c>
      <c r="Y32" s="27">
        <f t="shared" si="5"/>
        <v>16836713</v>
      </c>
      <c r="Z32" s="13">
        <f>+IF(X32&lt;&gt;0,+(Y32/X32)*100,0)</f>
        <v>0</v>
      </c>
      <c r="AA32" s="31">
        <f>SUM(AA28:AA31)</f>
        <v>64510912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>
        <v>170000</v>
      </c>
      <c r="I33" s="21"/>
      <c r="J33" s="21">
        <v>170000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170000</v>
      </c>
      <c r="X33" s="21"/>
      <c r="Y33" s="21">
        <v>170000</v>
      </c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>
        <v>30000000</v>
      </c>
      <c r="F34" s="21">
        <v>30000000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30000000</v>
      </c>
    </row>
    <row r="35" spans="1:27" ht="13.5">
      <c r="A35" s="59" t="s">
        <v>63</v>
      </c>
      <c r="B35" s="3"/>
      <c r="C35" s="19">
        <v>31098829</v>
      </c>
      <c r="D35" s="19"/>
      <c r="E35" s="20">
        <v>53066490</v>
      </c>
      <c r="F35" s="21">
        <v>53066490</v>
      </c>
      <c r="G35" s="21">
        <v>276088</v>
      </c>
      <c r="H35" s="21">
        <v>968675</v>
      </c>
      <c r="I35" s="21">
        <v>1180768</v>
      </c>
      <c r="J35" s="21">
        <v>2425531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2425531</v>
      </c>
      <c r="X35" s="21"/>
      <c r="Y35" s="21">
        <v>2425531</v>
      </c>
      <c r="Z35" s="6"/>
      <c r="AA35" s="28">
        <v>53066490</v>
      </c>
    </row>
    <row r="36" spans="1:27" ht="13.5">
      <c r="A36" s="60" t="s">
        <v>64</v>
      </c>
      <c r="B36" s="10"/>
      <c r="C36" s="61">
        <f aca="true" t="shared" si="6" ref="C36:Y36">SUM(C32:C35)</f>
        <v>89814949</v>
      </c>
      <c r="D36" s="61">
        <f>SUM(D32:D35)</f>
        <v>0</v>
      </c>
      <c r="E36" s="62">
        <f t="shared" si="6"/>
        <v>147577402</v>
      </c>
      <c r="F36" s="63">
        <f t="shared" si="6"/>
        <v>147577402</v>
      </c>
      <c r="G36" s="63">
        <f t="shared" si="6"/>
        <v>3485828</v>
      </c>
      <c r="H36" s="63">
        <f t="shared" si="6"/>
        <v>3418229</v>
      </c>
      <c r="I36" s="63">
        <f t="shared" si="6"/>
        <v>12528187</v>
      </c>
      <c r="J36" s="63">
        <f t="shared" si="6"/>
        <v>19432244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19432244</v>
      </c>
      <c r="X36" s="63">
        <f t="shared" si="6"/>
        <v>0</v>
      </c>
      <c r="Y36" s="63">
        <f t="shared" si="6"/>
        <v>19432244</v>
      </c>
      <c r="Z36" s="64">
        <f>+IF(X36&lt;&gt;0,+(Y36/X36)*100,0)</f>
        <v>0</v>
      </c>
      <c r="AA36" s="65">
        <f>SUM(AA32:AA35)</f>
        <v>147577402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105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2186644</v>
      </c>
      <c r="D5" s="16">
        <f>SUM(D6:D8)</f>
        <v>0</v>
      </c>
      <c r="E5" s="17">
        <f t="shared" si="0"/>
        <v>5679540</v>
      </c>
      <c r="F5" s="18">
        <f t="shared" si="0"/>
        <v>5679540</v>
      </c>
      <c r="G5" s="18">
        <f t="shared" si="0"/>
        <v>8025</v>
      </c>
      <c r="H5" s="18">
        <f t="shared" si="0"/>
        <v>31035</v>
      </c>
      <c r="I5" s="18">
        <f t="shared" si="0"/>
        <v>9800</v>
      </c>
      <c r="J5" s="18">
        <f t="shared" si="0"/>
        <v>48860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48860</v>
      </c>
      <c r="X5" s="18">
        <f t="shared" si="0"/>
        <v>959997</v>
      </c>
      <c r="Y5" s="18">
        <f t="shared" si="0"/>
        <v>-911137</v>
      </c>
      <c r="Z5" s="4">
        <f>+IF(X5&lt;&gt;0,+(Y5/X5)*100,0)</f>
        <v>-94.91040076166904</v>
      </c>
      <c r="AA5" s="16">
        <f>SUM(AA6:AA8)</f>
        <v>5679540</v>
      </c>
    </row>
    <row r="6" spans="1:27" ht="13.5">
      <c r="A6" s="5" t="s">
        <v>32</v>
      </c>
      <c r="B6" s="3"/>
      <c r="C6" s="19">
        <v>268914</v>
      </c>
      <c r="D6" s="19"/>
      <c r="E6" s="20">
        <v>140000</v>
      </c>
      <c r="F6" s="21">
        <v>140000</v>
      </c>
      <c r="G6" s="21"/>
      <c r="H6" s="21"/>
      <c r="I6" s="21">
        <v>-63733</v>
      </c>
      <c r="J6" s="21">
        <v>-63733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-63733</v>
      </c>
      <c r="X6" s="21">
        <v>210000</v>
      </c>
      <c r="Y6" s="21">
        <v>-273733</v>
      </c>
      <c r="Z6" s="6">
        <v>-130.35</v>
      </c>
      <c r="AA6" s="28">
        <v>140000</v>
      </c>
    </row>
    <row r="7" spans="1:27" ht="13.5">
      <c r="A7" s="5" t="s">
        <v>33</v>
      </c>
      <c r="B7" s="3"/>
      <c r="C7" s="22">
        <v>908556</v>
      </c>
      <c r="D7" s="22"/>
      <c r="E7" s="23">
        <v>1300000</v>
      </c>
      <c r="F7" s="24">
        <v>1300000</v>
      </c>
      <c r="G7" s="24">
        <v>8025</v>
      </c>
      <c r="H7" s="24">
        <v>31035</v>
      </c>
      <c r="I7" s="24">
        <v>27330</v>
      </c>
      <c r="J7" s="24">
        <v>66390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66390</v>
      </c>
      <c r="X7" s="24">
        <v>324999</v>
      </c>
      <c r="Y7" s="24">
        <v>-258609</v>
      </c>
      <c r="Z7" s="7">
        <v>-79.57</v>
      </c>
      <c r="AA7" s="29">
        <v>1300000</v>
      </c>
    </row>
    <row r="8" spans="1:27" ht="13.5">
      <c r="A8" s="5" t="s">
        <v>34</v>
      </c>
      <c r="B8" s="3"/>
      <c r="C8" s="19">
        <v>1009174</v>
      </c>
      <c r="D8" s="19"/>
      <c r="E8" s="20">
        <v>4239540</v>
      </c>
      <c r="F8" s="21">
        <v>4239540</v>
      </c>
      <c r="G8" s="21"/>
      <c r="H8" s="21"/>
      <c r="I8" s="21">
        <v>46203</v>
      </c>
      <c r="J8" s="21">
        <v>46203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46203</v>
      </c>
      <c r="X8" s="21">
        <v>424998</v>
      </c>
      <c r="Y8" s="21">
        <v>-378795</v>
      </c>
      <c r="Z8" s="6">
        <v>-89.13</v>
      </c>
      <c r="AA8" s="28">
        <v>4239540</v>
      </c>
    </row>
    <row r="9" spans="1:27" ht="13.5">
      <c r="A9" s="2" t="s">
        <v>35</v>
      </c>
      <c r="B9" s="3"/>
      <c r="C9" s="16">
        <f aca="true" t="shared" si="1" ref="C9:Y9">SUM(C10:C14)</f>
        <v>1547231</v>
      </c>
      <c r="D9" s="16">
        <f>SUM(D10:D14)</f>
        <v>0</v>
      </c>
      <c r="E9" s="17">
        <f t="shared" si="1"/>
        <v>3581266</v>
      </c>
      <c r="F9" s="18">
        <f t="shared" si="1"/>
        <v>3581266</v>
      </c>
      <c r="G9" s="18">
        <f t="shared" si="1"/>
        <v>0</v>
      </c>
      <c r="H9" s="18">
        <f t="shared" si="1"/>
        <v>24500</v>
      </c>
      <c r="I9" s="18">
        <f t="shared" si="1"/>
        <v>103985</v>
      </c>
      <c r="J9" s="18">
        <f t="shared" si="1"/>
        <v>128485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128485</v>
      </c>
      <c r="X9" s="18">
        <f t="shared" si="1"/>
        <v>661248</v>
      </c>
      <c r="Y9" s="18">
        <f t="shared" si="1"/>
        <v>-532763</v>
      </c>
      <c r="Z9" s="4">
        <f>+IF(X9&lt;&gt;0,+(Y9/X9)*100,0)</f>
        <v>-80.56931741192412</v>
      </c>
      <c r="AA9" s="30">
        <f>SUM(AA10:AA14)</f>
        <v>3581266</v>
      </c>
    </row>
    <row r="10" spans="1:27" ht="13.5">
      <c r="A10" s="5" t="s">
        <v>36</v>
      </c>
      <c r="B10" s="3"/>
      <c r="C10" s="19">
        <v>34840</v>
      </c>
      <c r="D10" s="19"/>
      <c r="E10" s="20">
        <v>730000</v>
      </c>
      <c r="F10" s="21">
        <v>730000</v>
      </c>
      <c r="G10" s="21"/>
      <c r="H10" s="21">
        <v>24500</v>
      </c>
      <c r="I10" s="21">
        <v>11099</v>
      </c>
      <c r="J10" s="21">
        <v>35599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35599</v>
      </c>
      <c r="X10" s="21"/>
      <c r="Y10" s="21">
        <v>35599</v>
      </c>
      <c r="Z10" s="6"/>
      <c r="AA10" s="28">
        <v>730000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1512391</v>
      </c>
      <c r="D12" s="19"/>
      <c r="E12" s="20">
        <v>2851266</v>
      </c>
      <c r="F12" s="21">
        <v>2851266</v>
      </c>
      <c r="G12" s="21"/>
      <c r="H12" s="21"/>
      <c r="I12" s="21">
        <v>92886</v>
      </c>
      <c r="J12" s="21">
        <v>92886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92886</v>
      </c>
      <c r="X12" s="21">
        <v>661248</v>
      </c>
      <c r="Y12" s="21">
        <v>-568362</v>
      </c>
      <c r="Z12" s="6">
        <v>-85.95</v>
      </c>
      <c r="AA12" s="28">
        <v>2851266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120305457</v>
      </c>
      <c r="D15" s="16">
        <f>SUM(D16:D18)</f>
        <v>0</v>
      </c>
      <c r="E15" s="17">
        <f t="shared" si="2"/>
        <v>67572346</v>
      </c>
      <c r="F15" s="18">
        <f t="shared" si="2"/>
        <v>67572346</v>
      </c>
      <c r="G15" s="18">
        <f t="shared" si="2"/>
        <v>0</v>
      </c>
      <c r="H15" s="18">
        <f t="shared" si="2"/>
        <v>3998622</v>
      </c>
      <c r="I15" s="18">
        <f t="shared" si="2"/>
        <v>14126997</v>
      </c>
      <c r="J15" s="18">
        <f t="shared" si="2"/>
        <v>18125619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18125619</v>
      </c>
      <c r="X15" s="18">
        <f t="shared" si="2"/>
        <v>15699747</v>
      </c>
      <c r="Y15" s="18">
        <f t="shared" si="2"/>
        <v>2425872</v>
      </c>
      <c r="Z15" s="4">
        <f>+IF(X15&lt;&gt;0,+(Y15/X15)*100,0)</f>
        <v>15.451663010875272</v>
      </c>
      <c r="AA15" s="30">
        <f>SUM(AA16:AA18)</f>
        <v>67572346</v>
      </c>
    </row>
    <row r="16" spans="1:27" ht="13.5">
      <c r="A16" s="5" t="s">
        <v>42</v>
      </c>
      <c r="B16" s="3"/>
      <c r="C16" s="19">
        <v>4289168</v>
      </c>
      <c r="D16" s="19"/>
      <c r="E16" s="20">
        <v>5125681</v>
      </c>
      <c r="F16" s="21">
        <v>5125681</v>
      </c>
      <c r="G16" s="21"/>
      <c r="H16" s="21">
        <v>134605</v>
      </c>
      <c r="I16" s="21">
        <v>50800</v>
      </c>
      <c r="J16" s="21">
        <v>185405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185405</v>
      </c>
      <c r="X16" s="21">
        <v>512499</v>
      </c>
      <c r="Y16" s="21">
        <v>-327094</v>
      </c>
      <c r="Z16" s="6">
        <v>-63.82</v>
      </c>
      <c r="AA16" s="28">
        <v>5125681</v>
      </c>
    </row>
    <row r="17" spans="1:27" ht="13.5">
      <c r="A17" s="5" t="s">
        <v>43</v>
      </c>
      <c r="B17" s="3"/>
      <c r="C17" s="19">
        <v>116016289</v>
      </c>
      <c r="D17" s="19"/>
      <c r="E17" s="20">
        <v>62446665</v>
      </c>
      <c r="F17" s="21">
        <v>62446665</v>
      </c>
      <c r="G17" s="21"/>
      <c r="H17" s="21">
        <v>3864017</v>
      </c>
      <c r="I17" s="21">
        <v>14076197</v>
      </c>
      <c r="J17" s="21">
        <v>17940214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17940214</v>
      </c>
      <c r="X17" s="21">
        <v>15187248</v>
      </c>
      <c r="Y17" s="21">
        <v>2752966</v>
      </c>
      <c r="Z17" s="6">
        <v>18.13</v>
      </c>
      <c r="AA17" s="28">
        <v>62446665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4019378</v>
      </c>
      <c r="D19" s="16">
        <f>SUM(D20:D23)</f>
        <v>0</v>
      </c>
      <c r="E19" s="17">
        <f t="shared" si="3"/>
        <v>3590000</v>
      </c>
      <c r="F19" s="18">
        <f t="shared" si="3"/>
        <v>3590000</v>
      </c>
      <c r="G19" s="18">
        <f t="shared" si="3"/>
        <v>1088636</v>
      </c>
      <c r="H19" s="18">
        <f t="shared" si="3"/>
        <v>-1052902</v>
      </c>
      <c r="I19" s="18">
        <f t="shared" si="3"/>
        <v>6614</v>
      </c>
      <c r="J19" s="18">
        <f t="shared" si="3"/>
        <v>42348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42348</v>
      </c>
      <c r="X19" s="18">
        <f t="shared" si="3"/>
        <v>861999</v>
      </c>
      <c r="Y19" s="18">
        <f t="shared" si="3"/>
        <v>-819651</v>
      </c>
      <c r="Z19" s="4">
        <f>+IF(X19&lt;&gt;0,+(Y19/X19)*100,0)</f>
        <v>-95.087233279853</v>
      </c>
      <c r="AA19" s="30">
        <f>SUM(AA20:AA23)</f>
        <v>3590000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>
        <v>4019378</v>
      </c>
      <c r="D23" s="19"/>
      <c r="E23" s="20">
        <v>3590000</v>
      </c>
      <c r="F23" s="21">
        <v>3590000</v>
      </c>
      <c r="G23" s="21">
        <v>1088636</v>
      </c>
      <c r="H23" s="21">
        <v>-1052902</v>
      </c>
      <c r="I23" s="21">
        <v>6614</v>
      </c>
      <c r="J23" s="21">
        <v>42348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42348</v>
      </c>
      <c r="X23" s="21">
        <v>861999</v>
      </c>
      <c r="Y23" s="21">
        <v>-819651</v>
      </c>
      <c r="Z23" s="6">
        <v>-95.09</v>
      </c>
      <c r="AA23" s="28">
        <v>3590000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128058710</v>
      </c>
      <c r="D25" s="50">
        <f>+D5+D9+D15+D19+D24</f>
        <v>0</v>
      </c>
      <c r="E25" s="51">
        <f t="shared" si="4"/>
        <v>80423152</v>
      </c>
      <c r="F25" s="52">
        <f t="shared" si="4"/>
        <v>80423152</v>
      </c>
      <c r="G25" s="52">
        <f t="shared" si="4"/>
        <v>1096661</v>
      </c>
      <c r="H25" s="52">
        <f t="shared" si="4"/>
        <v>3001255</v>
      </c>
      <c r="I25" s="52">
        <f t="shared" si="4"/>
        <v>14247396</v>
      </c>
      <c r="J25" s="52">
        <f t="shared" si="4"/>
        <v>18345312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18345312</v>
      </c>
      <c r="X25" s="52">
        <f t="shared" si="4"/>
        <v>18182991</v>
      </c>
      <c r="Y25" s="52">
        <f t="shared" si="4"/>
        <v>162321</v>
      </c>
      <c r="Z25" s="53">
        <f>+IF(X25&lt;&gt;0,+(Y25/X25)*100,0)</f>
        <v>0.8927079158758865</v>
      </c>
      <c r="AA25" s="54">
        <f>+AA5+AA9+AA15+AA19+AA24</f>
        <v>80423152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64782575</v>
      </c>
      <c r="D28" s="19"/>
      <c r="E28" s="20">
        <v>80423152</v>
      </c>
      <c r="F28" s="21">
        <v>80423152</v>
      </c>
      <c r="G28" s="21">
        <v>1096661</v>
      </c>
      <c r="H28" s="21">
        <v>3001255</v>
      </c>
      <c r="I28" s="21">
        <v>14247396</v>
      </c>
      <c r="J28" s="21">
        <v>18345312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18345312</v>
      </c>
      <c r="X28" s="21"/>
      <c r="Y28" s="21">
        <v>18345312</v>
      </c>
      <c r="Z28" s="6"/>
      <c r="AA28" s="19">
        <v>80423152</v>
      </c>
    </row>
    <row r="29" spans="1:27" ht="13.5">
      <c r="A29" s="56" t="s">
        <v>55</v>
      </c>
      <c r="B29" s="3"/>
      <c r="C29" s="19">
        <v>1512391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>
        <v>35584289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101879255</v>
      </c>
      <c r="D32" s="25">
        <f>SUM(D28:D31)</f>
        <v>0</v>
      </c>
      <c r="E32" s="26">
        <f t="shared" si="5"/>
        <v>80423152</v>
      </c>
      <c r="F32" s="27">
        <f t="shared" si="5"/>
        <v>80423152</v>
      </c>
      <c r="G32" s="27">
        <f t="shared" si="5"/>
        <v>1096661</v>
      </c>
      <c r="H32" s="27">
        <f t="shared" si="5"/>
        <v>3001255</v>
      </c>
      <c r="I32" s="27">
        <f t="shared" si="5"/>
        <v>14247396</v>
      </c>
      <c r="J32" s="27">
        <f t="shared" si="5"/>
        <v>18345312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18345312</v>
      </c>
      <c r="X32" s="27">
        <f t="shared" si="5"/>
        <v>0</v>
      </c>
      <c r="Y32" s="27">
        <f t="shared" si="5"/>
        <v>18345312</v>
      </c>
      <c r="Z32" s="13">
        <f>+IF(X32&lt;&gt;0,+(Y32/X32)*100,0)</f>
        <v>0</v>
      </c>
      <c r="AA32" s="31">
        <f>SUM(AA28:AA31)</f>
        <v>80423152</v>
      </c>
    </row>
    <row r="33" spans="1:27" ht="13.5">
      <c r="A33" s="59" t="s">
        <v>59</v>
      </c>
      <c r="B33" s="3" t="s">
        <v>60</v>
      </c>
      <c r="C33" s="19">
        <v>20000000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6179455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128058710</v>
      </c>
      <c r="D36" s="61">
        <f>SUM(D32:D35)</f>
        <v>0</v>
      </c>
      <c r="E36" s="62">
        <f t="shared" si="6"/>
        <v>80423152</v>
      </c>
      <c r="F36" s="63">
        <f t="shared" si="6"/>
        <v>80423152</v>
      </c>
      <c r="G36" s="63">
        <f t="shared" si="6"/>
        <v>1096661</v>
      </c>
      <c r="H36" s="63">
        <f t="shared" si="6"/>
        <v>3001255</v>
      </c>
      <c r="I36" s="63">
        <f t="shared" si="6"/>
        <v>14247396</v>
      </c>
      <c r="J36" s="63">
        <f t="shared" si="6"/>
        <v>18345312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18345312</v>
      </c>
      <c r="X36" s="63">
        <f t="shared" si="6"/>
        <v>0</v>
      </c>
      <c r="Y36" s="63">
        <f t="shared" si="6"/>
        <v>18345312</v>
      </c>
      <c r="Z36" s="64">
        <f>+IF(X36&lt;&gt;0,+(Y36/X36)*100,0)</f>
        <v>0</v>
      </c>
      <c r="AA36" s="65">
        <f>SUM(AA32:AA35)</f>
        <v>80423152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106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108664</v>
      </c>
      <c r="D5" s="16">
        <f>SUM(D6:D8)</f>
        <v>0</v>
      </c>
      <c r="E5" s="17">
        <f t="shared" si="0"/>
        <v>7843915</v>
      </c>
      <c r="F5" s="18">
        <f t="shared" si="0"/>
        <v>7843915</v>
      </c>
      <c r="G5" s="18">
        <f t="shared" si="0"/>
        <v>13801</v>
      </c>
      <c r="H5" s="18">
        <f t="shared" si="0"/>
        <v>23904</v>
      </c>
      <c r="I5" s="18">
        <f t="shared" si="0"/>
        <v>67500</v>
      </c>
      <c r="J5" s="18">
        <f t="shared" si="0"/>
        <v>105205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105205</v>
      </c>
      <c r="X5" s="18">
        <f t="shared" si="0"/>
        <v>1960977</v>
      </c>
      <c r="Y5" s="18">
        <f t="shared" si="0"/>
        <v>-1855772</v>
      </c>
      <c r="Z5" s="4">
        <f>+IF(X5&lt;&gt;0,+(Y5/X5)*100,0)</f>
        <v>-94.63507221145379</v>
      </c>
      <c r="AA5" s="16">
        <f>SUM(AA6:AA8)</f>
        <v>7843915</v>
      </c>
    </row>
    <row r="6" spans="1:27" ht="13.5">
      <c r="A6" s="5" t="s">
        <v>32</v>
      </c>
      <c r="B6" s="3"/>
      <c r="C6" s="19"/>
      <c r="D6" s="19"/>
      <c r="E6" s="20">
        <v>1000000</v>
      </c>
      <c r="F6" s="21">
        <v>1000000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249999</v>
      </c>
      <c r="Y6" s="21">
        <v>-249999</v>
      </c>
      <c r="Z6" s="6">
        <v>-100</v>
      </c>
      <c r="AA6" s="28">
        <v>1000000</v>
      </c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108664</v>
      </c>
      <c r="D8" s="19"/>
      <c r="E8" s="20">
        <v>6843915</v>
      </c>
      <c r="F8" s="21">
        <v>6843915</v>
      </c>
      <c r="G8" s="21">
        <v>13801</v>
      </c>
      <c r="H8" s="21">
        <v>23904</v>
      </c>
      <c r="I8" s="21">
        <v>67500</v>
      </c>
      <c r="J8" s="21">
        <v>105205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105205</v>
      </c>
      <c r="X8" s="21">
        <v>1710978</v>
      </c>
      <c r="Y8" s="21">
        <v>-1605773</v>
      </c>
      <c r="Z8" s="6">
        <v>-93.85</v>
      </c>
      <c r="AA8" s="28">
        <v>6843915</v>
      </c>
    </row>
    <row r="9" spans="1:27" ht="13.5">
      <c r="A9" s="2" t="s">
        <v>35</v>
      </c>
      <c r="B9" s="3"/>
      <c r="C9" s="16">
        <f aca="true" t="shared" si="1" ref="C9:Y9">SUM(C10:C14)</f>
        <v>208986</v>
      </c>
      <c r="D9" s="16">
        <f>SUM(D10:D14)</f>
        <v>0</v>
      </c>
      <c r="E9" s="17">
        <f t="shared" si="1"/>
        <v>4085259</v>
      </c>
      <c r="F9" s="18">
        <f t="shared" si="1"/>
        <v>4085259</v>
      </c>
      <c r="G9" s="18">
        <f t="shared" si="1"/>
        <v>0</v>
      </c>
      <c r="H9" s="18">
        <f t="shared" si="1"/>
        <v>0</v>
      </c>
      <c r="I9" s="18">
        <f t="shared" si="1"/>
        <v>166281</v>
      </c>
      <c r="J9" s="18">
        <f t="shared" si="1"/>
        <v>166281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166281</v>
      </c>
      <c r="X9" s="18">
        <f t="shared" si="1"/>
        <v>1021317</v>
      </c>
      <c r="Y9" s="18">
        <f t="shared" si="1"/>
        <v>-855036</v>
      </c>
      <c r="Z9" s="4">
        <f>+IF(X9&lt;&gt;0,+(Y9/X9)*100,0)</f>
        <v>-83.7189628685315</v>
      </c>
      <c r="AA9" s="30">
        <f>SUM(AA10:AA14)</f>
        <v>4085259</v>
      </c>
    </row>
    <row r="10" spans="1:27" ht="13.5">
      <c r="A10" s="5" t="s">
        <v>36</v>
      </c>
      <c r="B10" s="3"/>
      <c r="C10" s="19">
        <v>63000</v>
      </c>
      <c r="D10" s="19"/>
      <c r="E10" s="20">
        <v>2438517</v>
      </c>
      <c r="F10" s="21">
        <v>2438517</v>
      </c>
      <c r="G10" s="21"/>
      <c r="H10" s="21"/>
      <c r="I10" s="21">
        <v>166281</v>
      </c>
      <c r="J10" s="21">
        <v>166281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166281</v>
      </c>
      <c r="X10" s="21">
        <v>609630</v>
      </c>
      <c r="Y10" s="21">
        <v>-443349</v>
      </c>
      <c r="Z10" s="6">
        <v>-72.72</v>
      </c>
      <c r="AA10" s="28">
        <v>2438517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145986</v>
      </c>
      <c r="D12" s="19"/>
      <c r="E12" s="20">
        <v>1646742</v>
      </c>
      <c r="F12" s="21">
        <v>1646742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411687</v>
      </c>
      <c r="Y12" s="21">
        <v>-411687</v>
      </c>
      <c r="Z12" s="6">
        <v>-100</v>
      </c>
      <c r="AA12" s="28">
        <v>1646742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14053156</v>
      </c>
      <c r="D15" s="16">
        <f>SUM(D16:D18)</f>
        <v>0</v>
      </c>
      <c r="E15" s="17">
        <f t="shared" si="2"/>
        <v>72894911</v>
      </c>
      <c r="F15" s="18">
        <f t="shared" si="2"/>
        <v>72894911</v>
      </c>
      <c r="G15" s="18">
        <f t="shared" si="2"/>
        <v>2500927</v>
      </c>
      <c r="H15" s="18">
        <f t="shared" si="2"/>
        <v>3503489</v>
      </c>
      <c r="I15" s="18">
        <f t="shared" si="2"/>
        <v>3245057</v>
      </c>
      <c r="J15" s="18">
        <f t="shared" si="2"/>
        <v>9249473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9249473</v>
      </c>
      <c r="X15" s="18">
        <f t="shared" si="2"/>
        <v>18223728</v>
      </c>
      <c r="Y15" s="18">
        <f t="shared" si="2"/>
        <v>-8974255</v>
      </c>
      <c r="Z15" s="4">
        <f>+IF(X15&lt;&gt;0,+(Y15/X15)*100,0)</f>
        <v>-49.24489105631954</v>
      </c>
      <c r="AA15" s="30">
        <f>SUM(AA16:AA18)</f>
        <v>72894911</v>
      </c>
    </row>
    <row r="16" spans="1:27" ht="13.5">
      <c r="A16" s="5" t="s">
        <v>42</v>
      </c>
      <c r="B16" s="3"/>
      <c r="C16" s="19">
        <v>889735</v>
      </c>
      <c r="D16" s="19"/>
      <c r="E16" s="20">
        <v>2163500</v>
      </c>
      <c r="F16" s="21">
        <v>2163500</v>
      </c>
      <c r="G16" s="21">
        <v>159199</v>
      </c>
      <c r="H16" s="21"/>
      <c r="I16" s="21">
        <v>86901</v>
      </c>
      <c r="J16" s="21">
        <v>246100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246100</v>
      </c>
      <c r="X16" s="21">
        <v>540876</v>
      </c>
      <c r="Y16" s="21">
        <v>-294776</v>
      </c>
      <c r="Z16" s="6">
        <v>-54.5</v>
      </c>
      <c r="AA16" s="28">
        <v>2163500</v>
      </c>
    </row>
    <row r="17" spans="1:27" ht="13.5">
      <c r="A17" s="5" t="s">
        <v>43</v>
      </c>
      <c r="B17" s="3"/>
      <c r="C17" s="19">
        <v>13163421</v>
      </c>
      <c r="D17" s="19"/>
      <c r="E17" s="20">
        <v>70731411</v>
      </c>
      <c r="F17" s="21">
        <v>70731411</v>
      </c>
      <c r="G17" s="21">
        <v>2341728</v>
      </c>
      <c r="H17" s="21">
        <v>3503489</v>
      </c>
      <c r="I17" s="21">
        <v>3158156</v>
      </c>
      <c r="J17" s="21">
        <v>9003373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9003373</v>
      </c>
      <c r="X17" s="21">
        <v>17682852</v>
      </c>
      <c r="Y17" s="21">
        <v>-8679479</v>
      </c>
      <c r="Z17" s="6">
        <v>-49.08</v>
      </c>
      <c r="AA17" s="28">
        <v>70731411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31221649</v>
      </c>
      <c r="D19" s="16">
        <f>SUM(D20:D23)</f>
        <v>0</v>
      </c>
      <c r="E19" s="17">
        <f t="shared" si="3"/>
        <v>86597200</v>
      </c>
      <c r="F19" s="18">
        <f t="shared" si="3"/>
        <v>86597200</v>
      </c>
      <c r="G19" s="18">
        <f t="shared" si="3"/>
        <v>535953</v>
      </c>
      <c r="H19" s="18">
        <f t="shared" si="3"/>
        <v>2188044</v>
      </c>
      <c r="I19" s="18">
        <f t="shared" si="3"/>
        <v>224192</v>
      </c>
      <c r="J19" s="18">
        <f t="shared" si="3"/>
        <v>2948189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2948189</v>
      </c>
      <c r="X19" s="18">
        <f t="shared" si="3"/>
        <v>21649299</v>
      </c>
      <c r="Y19" s="18">
        <f t="shared" si="3"/>
        <v>-18701110</v>
      </c>
      <c r="Z19" s="4">
        <f>+IF(X19&lt;&gt;0,+(Y19/X19)*100,0)</f>
        <v>-86.38205791328394</v>
      </c>
      <c r="AA19" s="30">
        <f>SUM(AA20:AA23)</f>
        <v>86597200</v>
      </c>
    </row>
    <row r="20" spans="1:27" ht="13.5">
      <c r="A20" s="5" t="s">
        <v>46</v>
      </c>
      <c r="B20" s="3"/>
      <c r="C20" s="19">
        <v>31098256</v>
      </c>
      <c r="D20" s="19"/>
      <c r="E20" s="20">
        <v>84700000</v>
      </c>
      <c r="F20" s="21">
        <v>84700000</v>
      </c>
      <c r="G20" s="21">
        <v>535953</v>
      </c>
      <c r="H20" s="21">
        <v>2188044</v>
      </c>
      <c r="I20" s="21">
        <v>100799</v>
      </c>
      <c r="J20" s="21">
        <v>2824796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2824796</v>
      </c>
      <c r="X20" s="21">
        <v>21174999</v>
      </c>
      <c r="Y20" s="21">
        <v>-18350203</v>
      </c>
      <c r="Z20" s="6">
        <v>-86.66</v>
      </c>
      <c r="AA20" s="28">
        <v>84700000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>
        <v>123393</v>
      </c>
      <c r="D23" s="19"/>
      <c r="E23" s="20">
        <v>1897200</v>
      </c>
      <c r="F23" s="21">
        <v>1897200</v>
      </c>
      <c r="G23" s="21"/>
      <c r="H23" s="21"/>
      <c r="I23" s="21">
        <v>123393</v>
      </c>
      <c r="J23" s="21">
        <v>123393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123393</v>
      </c>
      <c r="X23" s="21">
        <v>474300</v>
      </c>
      <c r="Y23" s="21">
        <v>-350907</v>
      </c>
      <c r="Z23" s="6">
        <v>-73.98</v>
      </c>
      <c r="AA23" s="28">
        <v>1897200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45592455</v>
      </c>
      <c r="D25" s="50">
        <f>+D5+D9+D15+D19+D24</f>
        <v>0</v>
      </c>
      <c r="E25" s="51">
        <f t="shared" si="4"/>
        <v>171421285</v>
      </c>
      <c r="F25" s="52">
        <f t="shared" si="4"/>
        <v>171421285</v>
      </c>
      <c r="G25" s="52">
        <f t="shared" si="4"/>
        <v>3050681</v>
      </c>
      <c r="H25" s="52">
        <f t="shared" si="4"/>
        <v>5715437</v>
      </c>
      <c r="I25" s="52">
        <f t="shared" si="4"/>
        <v>3703030</v>
      </c>
      <c r="J25" s="52">
        <f t="shared" si="4"/>
        <v>12469148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12469148</v>
      </c>
      <c r="X25" s="52">
        <f t="shared" si="4"/>
        <v>42855321</v>
      </c>
      <c r="Y25" s="52">
        <f t="shared" si="4"/>
        <v>-30386173</v>
      </c>
      <c r="Z25" s="53">
        <f>+IF(X25&lt;&gt;0,+(Y25/X25)*100,0)</f>
        <v>-70.90408446596398</v>
      </c>
      <c r="AA25" s="54">
        <f>+AA5+AA9+AA15+AA19+AA24</f>
        <v>171421285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44295968</v>
      </c>
      <c r="D28" s="19"/>
      <c r="E28" s="20">
        <v>67142400</v>
      </c>
      <c r="F28" s="21">
        <v>67142400</v>
      </c>
      <c r="G28" s="21">
        <v>2190384</v>
      </c>
      <c r="H28" s="21">
        <v>5691533</v>
      </c>
      <c r="I28" s="21">
        <v>3535968</v>
      </c>
      <c r="J28" s="21">
        <v>11417885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11417885</v>
      </c>
      <c r="X28" s="21"/>
      <c r="Y28" s="21">
        <v>11417885</v>
      </c>
      <c r="Z28" s="6"/>
      <c r="AA28" s="19">
        <v>67142400</v>
      </c>
    </row>
    <row r="29" spans="1:27" ht="13.5">
      <c r="A29" s="56" t="s">
        <v>55</v>
      </c>
      <c r="B29" s="3"/>
      <c r="C29" s="19">
        <v>230000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44525968</v>
      </c>
      <c r="D32" s="25">
        <f>SUM(D28:D31)</f>
        <v>0</v>
      </c>
      <c r="E32" s="26">
        <f t="shared" si="5"/>
        <v>67142400</v>
      </c>
      <c r="F32" s="27">
        <f t="shared" si="5"/>
        <v>67142400</v>
      </c>
      <c r="G32" s="27">
        <f t="shared" si="5"/>
        <v>2190384</v>
      </c>
      <c r="H32" s="27">
        <f t="shared" si="5"/>
        <v>5691533</v>
      </c>
      <c r="I32" s="27">
        <f t="shared" si="5"/>
        <v>3535968</v>
      </c>
      <c r="J32" s="27">
        <f t="shared" si="5"/>
        <v>11417885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11417885</v>
      </c>
      <c r="X32" s="27">
        <f t="shared" si="5"/>
        <v>0</v>
      </c>
      <c r="Y32" s="27">
        <f t="shared" si="5"/>
        <v>11417885</v>
      </c>
      <c r="Z32" s="13">
        <f>+IF(X32&lt;&gt;0,+(Y32/X32)*100,0)</f>
        <v>0</v>
      </c>
      <c r="AA32" s="31">
        <f>SUM(AA28:AA31)</f>
        <v>67142400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>
        <v>45000000</v>
      </c>
      <c r="F34" s="21">
        <v>45000000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45000000</v>
      </c>
    </row>
    <row r="35" spans="1:27" ht="13.5">
      <c r="A35" s="59" t="s">
        <v>63</v>
      </c>
      <c r="B35" s="3"/>
      <c r="C35" s="19">
        <v>1066487</v>
      </c>
      <c r="D35" s="19"/>
      <c r="E35" s="20">
        <v>59278885</v>
      </c>
      <c r="F35" s="21">
        <v>59278885</v>
      </c>
      <c r="G35" s="21">
        <v>860297</v>
      </c>
      <c r="H35" s="21">
        <v>23904</v>
      </c>
      <c r="I35" s="21">
        <v>167062</v>
      </c>
      <c r="J35" s="21">
        <v>1051263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1051263</v>
      </c>
      <c r="X35" s="21"/>
      <c r="Y35" s="21">
        <v>1051263</v>
      </c>
      <c r="Z35" s="6"/>
      <c r="AA35" s="28">
        <v>59278885</v>
      </c>
    </row>
    <row r="36" spans="1:27" ht="13.5">
      <c r="A36" s="60" t="s">
        <v>64</v>
      </c>
      <c r="B36" s="10"/>
      <c r="C36" s="61">
        <f aca="true" t="shared" si="6" ref="C36:Y36">SUM(C32:C35)</f>
        <v>45592455</v>
      </c>
      <c r="D36" s="61">
        <f>SUM(D32:D35)</f>
        <v>0</v>
      </c>
      <c r="E36" s="62">
        <f t="shared" si="6"/>
        <v>171421285</v>
      </c>
      <c r="F36" s="63">
        <f t="shared" si="6"/>
        <v>171421285</v>
      </c>
      <c r="G36" s="63">
        <f t="shared" si="6"/>
        <v>3050681</v>
      </c>
      <c r="H36" s="63">
        <f t="shared" si="6"/>
        <v>5715437</v>
      </c>
      <c r="I36" s="63">
        <f t="shared" si="6"/>
        <v>3703030</v>
      </c>
      <c r="J36" s="63">
        <f t="shared" si="6"/>
        <v>12469148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12469148</v>
      </c>
      <c r="X36" s="63">
        <f t="shared" si="6"/>
        <v>0</v>
      </c>
      <c r="Y36" s="63">
        <f t="shared" si="6"/>
        <v>12469148</v>
      </c>
      <c r="Z36" s="64">
        <f>+IF(X36&lt;&gt;0,+(Y36/X36)*100,0)</f>
        <v>0</v>
      </c>
      <c r="AA36" s="65">
        <f>SUM(AA32:AA35)</f>
        <v>171421285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107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130831402</v>
      </c>
      <c r="D5" s="16">
        <f>SUM(D6:D8)</f>
        <v>0</v>
      </c>
      <c r="E5" s="17">
        <f t="shared" si="0"/>
        <v>5750000</v>
      </c>
      <c r="F5" s="18">
        <f t="shared" si="0"/>
        <v>5750000</v>
      </c>
      <c r="G5" s="18">
        <f t="shared" si="0"/>
        <v>0</v>
      </c>
      <c r="H5" s="18">
        <f t="shared" si="0"/>
        <v>1548659</v>
      </c>
      <c r="I5" s="18">
        <f t="shared" si="0"/>
        <v>132686</v>
      </c>
      <c r="J5" s="18">
        <f t="shared" si="0"/>
        <v>1681345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1681345</v>
      </c>
      <c r="X5" s="18">
        <f t="shared" si="0"/>
        <v>1299999</v>
      </c>
      <c r="Y5" s="18">
        <f t="shared" si="0"/>
        <v>381346</v>
      </c>
      <c r="Z5" s="4">
        <f>+IF(X5&lt;&gt;0,+(Y5/X5)*100,0)</f>
        <v>29.334330257177122</v>
      </c>
      <c r="AA5" s="16">
        <f>SUM(AA6:AA8)</f>
        <v>5750000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5445810</v>
      </c>
      <c r="D7" s="22"/>
      <c r="E7" s="23">
        <v>5750000</v>
      </c>
      <c r="F7" s="24">
        <v>5750000</v>
      </c>
      <c r="G7" s="24"/>
      <c r="H7" s="24">
        <v>1548659</v>
      </c>
      <c r="I7" s="24">
        <v>132686</v>
      </c>
      <c r="J7" s="24">
        <v>1681345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1681345</v>
      </c>
      <c r="X7" s="24">
        <v>1299999</v>
      </c>
      <c r="Y7" s="24">
        <v>381346</v>
      </c>
      <c r="Z7" s="7">
        <v>29.33</v>
      </c>
      <c r="AA7" s="29">
        <v>5750000</v>
      </c>
    </row>
    <row r="8" spans="1:27" ht="13.5">
      <c r="A8" s="5" t="s">
        <v>34</v>
      </c>
      <c r="B8" s="3"/>
      <c r="C8" s="19">
        <v>125385592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169782829</v>
      </c>
      <c r="D15" s="16">
        <f>SUM(D16:D18)</f>
        <v>0</v>
      </c>
      <c r="E15" s="17">
        <f t="shared" si="2"/>
        <v>55660000</v>
      </c>
      <c r="F15" s="18">
        <f t="shared" si="2"/>
        <v>55660000</v>
      </c>
      <c r="G15" s="18">
        <f t="shared" si="2"/>
        <v>0</v>
      </c>
      <c r="H15" s="18">
        <f t="shared" si="2"/>
        <v>2060684</v>
      </c>
      <c r="I15" s="18">
        <f t="shared" si="2"/>
        <v>1122219</v>
      </c>
      <c r="J15" s="18">
        <f t="shared" si="2"/>
        <v>3182903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3182903</v>
      </c>
      <c r="X15" s="18">
        <f t="shared" si="2"/>
        <v>13914918</v>
      </c>
      <c r="Y15" s="18">
        <f t="shared" si="2"/>
        <v>-10732015</v>
      </c>
      <c r="Z15" s="4">
        <f>+IF(X15&lt;&gt;0,+(Y15/X15)*100,0)</f>
        <v>-77.12596653462134</v>
      </c>
      <c r="AA15" s="30">
        <f>SUM(AA16:AA18)</f>
        <v>55660000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169782829</v>
      </c>
      <c r="D17" s="19"/>
      <c r="E17" s="20">
        <v>55660000</v>
      </c>
      <c r="F17" s="21">
        <v>55660000</v>
      </c>
      <c r="G17" s="21"/>
      <c r="H17" s="21">
        <v>2060684</v>
      </c>
      <c r="I17" s="21">
        <v>1122219</v>
      </c>
      <c r="J17" s="21">
        <v>3182903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3182903</v>
      </c>
      <c r="X17" s="21">
        <v>13914918</v>
      </c>
      <c r="Y17" s="21">
        <v>-10732015</v>
      </c>
      <c r="Z17" s="6">
        <v>-77.13</v>
      </c>
      <c r="AA17" s="28">
        <v>55660000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300614231</v>
      </c>
      <c r="D25" s="50">
        <f>+D5+D9+D15+D19+D24</f>
        <v>0</v>
      </c>
      <c r="E25" s="51">
        <f t="shared" si="4"/>
        <v>61410000</v>
      </c>
      <c r="F25" s="52">
        <f t="shared" si="4"/>
        <v>61410000</v>
      </c>
      <c r="G25" s="52">
        <f t="shared" si="4"/>
        <v>0</v>
      </c>
      <c r="H25" s="52">
        <f t="shared" si="4"/>
        <v>3609343</v>
      </c>
      <c r="I25" s="52">
        <f t="shared" si="4"/>
        <v>1254905</v>
      </c>
      <c r="J25" s="52">
        <f t="shared" si="4"/>
        <v>4864248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4864248</v>
      </c>
      <c r="X25" s="52">
        <f t="shared" si="4"/>
        <v>15214917</v>
      </c>
      <c r="Y25" s="52">
        <f t="shared" si="4"/>
        <v>-10350669</v>
      </c>
      <c r="Z25" s="53">
        <f>+IF(X25&lt;&gt;0,+(Y25/X25)*100,0)</f>
        <v>-68.02974344191296</v>
      </c>
      <c r="AA25" s="54">
        <f>+AA5+AA9+AA15+AA19+AA24</f>
        <v>61410000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297822154</v>
      </c>
      <c r="D28" s="19"/>
      <c r="E28" s="20">
        <v>55660000</v>
      </c>
      <c r="F28" s="21">
        <v>55660000</v>
      </c>
      <c r="G28" s="21"/>
      <c r="H28" s="21">
        <v>3609343</v>
      </c>
      <c r="I28" s="21">
        <v>1254905</v>
      </c>
      <c r="J28" s="21">
        <v>4864248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4864248</v>
      </c>
      <c r="X28" s="21"/>
      <c r="Y28" s="21">
        <v>4864248</v>
      </c>
      <c r="Z28" s="6"/>
      <c r="AA28" s="19">
        <v>55660000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297822154</v>
      </c>
      <c r="D32" s="25">
        <f>SUM(D28:D31)</f>
        <v>0</v>
      </c>
      <c r="E32" s="26">
        <f t="shared" si="5"/>
        <v>55660000</v>
      </c>
      <c r="F32" s="27">
        <f t="shared" si="5"/>
        <v>55660000</v>
      </c>
      <c r="G32" s="27">
        <f t="shared" si="5"/>
        <v>0</v>
      </c>
      <c r="H32" s="27">
        <f t="shared" si="5"/>
        <v>3609343</v>
      </c>
      <c r="I32" s="27">
        <f t="shared" si="5"/>
        <v>1254905</v>
      </c>
      <c r="J32" s="27">
        <f t="shared" si="5"/>
        <v>4864248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4864248</v>
      </c>
      <c r="X32" s="27">
        <f t="shared" si="5"/>
        <v>0</v>
      </c>
      <c r="Y32" s="27">
        <f t="shared" si="5"/>
        <v>4864248</v>
      </c>
      <c r="Z32" s="13">
        <f>+IF(X32&lt;&gt;0,+(Y32/X32)*100,0)</f>
        <v>0</v>
      </c>
      <c r="AA32" s="31">
        <f>SUM(AA28:AA31)</f>
        <v>55660000</v>
      </c>
    </row>
    <row r="33" spans="1:27" ht="13.5">
      <c r="A33" s="59" t="s">
        <v>59</v>
      </c>
      <c r="B33" s="3" t="s">
        <v>60</v>
      </c>
      <c r="C33" s="19">
        <v>2792077</v>
      </c>
      <c r="D33" s="19"/>
      <c r="E33" s="20">
        <v>5750000</v>
      </c>
      <c r="F33" s="21">
        <v>5750000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>
        <v>5750000</v>
      </c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300614231</v>
      </c>
      <c r="D36" s="61">
        <f>SUM(D32:D35)</f>
        <v>0</v>
      </c>
      <c r="E36" s="62">
        <f t="shared" si="6"/>
        <v>61410000</v>
      </c>
      <c r="F36" s="63">
        <f t="shared" si="6"/>
        <v>61410000</v>
      </c>
      <c r="G36" s="63">
        <f t="shared" si="6"/>
        <v>0</v>
      </c>
      <c r="H36" s="63">
        <f t="shared" si="6"/>
        <v>3609343</v>
      </c>
      <c r="I36" s="63">
        <f t="shared" si="6"/>
        <v>1254905</v>
      </c>
      <c r="J36" s="63">
        <f t="shared" si="6"/>
        <v>4864248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4864248</v>
      </c>
      <c r="X36" s="63">
        <f t="shared" si="6"/>
        <v>0</v>
      </c>
      <c r="Y36" s="63">
        <f t="shared" si="6"/>
        <v>4864248</v>
      </c>
      <c r="Z36" s="64">
        <f>+IF(X36&lt;&gt;0,+(Y36/X36)*100,0)</f>
        <v>0</v>
      </c>
      <c r="AA36" s="65">
        <f>SUM(AA32:AA35)</f>
        <v>61410000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108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23256</v>
      </c>
      <c r="I5" s="18">
        <f t="shared" si="0"/>
        <v>0</v>
      </c>
      <c r="J5" s="18">
        <f t="shared" si="0"/>
        <v>23256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23256</v>
      </c>
      <c r="X5" s="18">
        <f t="shared" si="0"/>
        <v>1337496</v>
      </c>
      <c r="Y5" s="18">
        <f t="shared" si="0"/>
        <v>-1314240</v>
      </c>
      <c r="Z5" s="4">
        <f>+IF(X5&lt;&gt;0,+(Y5/X5)*100,0)</f>
        <v>-98.26122844479535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>
        <v>23256</v>
      </c>
      <c r="I7" s="24"/>
      <c r="J7" s="24">
        <v>23256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23256</v>
      </c>
      <c r="X7" s="24">
        <v>324999</v>
      </c>
      <c r="Y7" s="24">
        <v>-301743</v>
      </c>
      <c r="Z7" s="7">
        <v>-92.84</v>
      </c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1012497</v>
      </c>
      <c r="Y8" s="21">
        <v>-1012497</v>
      </c>
      <c r="Z8" s="6">
        <v>-100</v>
      </c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925002</v>
      </c>
      <c r="Y9" s="18">
        <f t="shared" si="1"/>
        <v>-925002</v>
      </c>
      <c r="Z9" s="4">
        <f>+IF(X9&lt;&gt;0,+(Y9/X9)*100,0)</f>
        <v>-100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925002</v>
      </c>
      <c r="Y10" s="21">
        <v>-925002</v>
      </c>
      <c r="Z10" s="6">
        <v>-100</v>
      </c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200001</v>
      </c>
      <c r="Y15" s="18">
        <f t="shared" si="2"/>
        <v>-200001</v>
      </c>
      <c r="Z15" s="4">
        <f>+IF(X15&lt;&gt;0,+(Y15/X15)*100,0)</f>
        <v>-100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200001</v>
      </c>
      <c r="Y16" s="21">
        <v>-200001</v>
      </c>
      <c r="Z16" s="6">
        <v>-100</v>
      </c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16264646</v>
      </c>
      <c r="H19" s="18">
        <f t="shared" si="3"/>
        <v>42104528</v>
      </c>
      <c r="I19" s="18">
        <f t="shared" si="3"/>
        <v>0</v>
      </c>
      <c r="J19" s="18">
        <f t="shared" si="3"/>
        <v>58369174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58369174</v>
      </c>
      <c r="X19" s="18">
        <f t="shared" si="3"/>
        <v>193516029</v>
      </c>
      <c r="Y19" s="18">
        <f t="shared" si="3"/>
        <v>-135146855</v>
      </c>
      <c r="Z19" s="4">
        <f>+IF(X19&lt;&gt;0,+(Y19/X19)*100,0)</f>
        <v>-69.83755076950241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>
        <v>16264646</v>
      </c>
      <c r="H21" s="21">
        <v>42104528</v>
      </c>
      <c r="I21" s="21"/>
      <c r="J21" s="21">
        <v>58369174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58369174</v>
      </c>
      <c r="X21" s="21">
        <v>193516029</v>
      </c>
      <c r="Y21" s="21">
        <v>-135146855</v>
      </c>
      <c r="Z21" s="6">
        <v>-69.84</v>
      </c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0</v>
      </c>
      <c r="F25" s="52">
        <f t="shared" si="4"/>
        <v>0</v>
      </c>
      <c r="G25" s="52">
        <f t="shared" si="4"/>
        <v>16264646</v>
      </c>
      <c r="H25" s="52">
        <f t="shared" si="4"/>
        <v>42127784</v>
      </c>
      <c r="I25" s="52">
        <f t="shared" si="4"/>
        <v>0</v>
      </c>
      <c r="J25" s="52">
        <f t="shared" si="4"/>
        <v>58392430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58392430</v>
      </c>
      <c r="X25" s="52">
        <f t="shared" si="4"/>
        <v>195978528</v>
      </c>
      <c r="Y25" s="52">
        <f t="shared" si="4"/>
        <v>-137586098</v>
      </c>
      <c r="Z25" s="53">
        <f>+IF(X25&lt;&gt;0,+(Y25/X25)*100,0)</f>
        <v>-70.20467976981641</v>
      </c>
      <c r="AA25" s="54">
        <f>+AA5+AA9+AA15+AA19+AA24</f>
        <v>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/>
      <c r="F28" s="21"/>
      <c r="G28" s="21">
        <v>16264646</v>
      </c>
      <c r="H28" s="21">
        <v>42127784</v>
      </c>
      <c r="I28" s="21"/>
      <c r="J28" s="21">
        <v>58392430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58392430</v>
      </c>
      <c r="X28" s="21"/>
      <c r="Y28" s="21">
        <v>58392430</v>
      </c>
      <c r="Z28" s="6"/>
      <c r="AA28" s="19"/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16264646</v>
      </c>
      <c r="H32" s="27">
        <f t="shared" si="5"/>
        <v>42127784</v>
      </c>
      <c r="I32" s="27">
        <f t="shared" si="5"/>
        <v>0</v>
      </c>
      <c r="J32" s="27">
        <f t="shared" si="5"/>
        <v>58392430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58392430</v>
      </c>
      <c r="X32" s="27">
        <f t="shared" si="5"/>
        <v>0</v>
      </c>
      <c r="Y32" s="27">
        <f t="shared" si="5"/>
        <v>58392430</v>
      </c>
      <c r="Z32" s="13">
        <f>+IF(X32&lt;&gt;0,+(Y32/X32)*100,0)</f>
        <v>0</v>
      </c>
      <c r="AA32" s="31">
        <f>SUM(AA28:AA31)</f>
        <v>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0</v>
      </c>
      <c r="F36" s="63">
        <f t="shared" si="6"/>
        <v>0</v>
      </c>
      <c r="G36" s="63">
        <f t="shared" si="6"/>
        <v>16264646</v>
      </c>
      <c r="H36" s="63">
        <f t="shared" si="6"/>
        <v>42127784</v>
      </c>
      <c r="I36" s="63">
        <f t="shared" si="6"/>
        <v>0</v>
      </c>
      <c r="J36" s="63">
        <f t="shared" si="6"/>
        <v>58392430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58392430</v>
      </c>
      <c r="X36" s="63">
        <f t="shared" si="6"/>
        <v>0</v>
      </c>
      <c r="Y36" s="63">
        <f t="shared" si="6"/>
        <v>58392430</v>
      </c>
      <c r="Z36" s="64">
        <f>+IF(X36&lt;&gt;0,+(Y36/X36)*100,0)</f>
        <v>0</v>
      </c>
      <c r="AA36" s="65">
        <f>SUM(AA32:AA35)</f>
        <v>0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109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110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470690149</v>
      </c>
      <c r="D5" s="16">
        <f>SUM(D6:D8)</f>
        <v>0</v>
      </c>
      <c r="E5" s="17">
        <f t="shared" si="0"/>
        <v>745901845</v>
      </c>
      <c r="F5" s="18">
        <f t="shared" si="0"/>
        <v>761346405</v>
      </c>
      <c r="G5" s="18">
        <f t="shared" si="0"/>
        <v>750297</v>
      </c>
      <c r="H5" s="18">
        <f t="shared" si="0"/>
        <v>6231635</v>
      </c>
      <c r="I5" s="18">
        <f t="shared" si="0"/>
        <v>6421451</v>
      </c>
      <c r="J5" s="18">
        <f t="shared" si="0"/>
        <v>13403383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13403383</v>
      </c>
      <c r="X5" s="18">
        <f t="shared" si="0"/>
        <v>227949897</v>
      </c>
      <c r="Y5" s="18">
        <f t="shared" si="0"/>
        <v>-214546514</v>
      </c>
      <c r="Z5" s="4">
        <f>+IF(X5&lt;&gt;0,+(Y5/X5)*100,0)</f>
        <v>-94.1200311224532</v>
      </c>
      <c r="AA5" s="16">
        <f>SUM(AA6:AA8)</f>
        <v>761346405</v>
      </c>
    </row>
    <row r="6" spans="1:27" ht="13.5">
      <c r="A6" s="5" t="s">
        <v>32</v>
      </c>
      <c r="B6" s="3"/>
      <c r="C6" s="19">
        <v>51241758</v>
      </c>
      <c r="D6" s="19"/>
      <c r="E6" s="20">
        <v>525906211</v>
      </c>
      <c r="F6" s="21">
        <v>532330827</v>
      </c>
      <c r="G6" s="21">
        <v>22088</v>
      </c>
      <c r="H6" s="21">
        <v>1622557</v>
      </c>
      <c r="I6" s="21">
        <v>1443521</v>
      </c>
      <c r="J6" s="21">
        <v>3088166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3088166</v>
      </c>
      <c r="X6" s="21">
        <v>190167517</v>
      </c>
      <c r="Y6" s="21">
        <v>-187079351</v>
      </c>
      <c r="Z6" s="6">
        <v>-98.38</v>
      </c>
      <c r="AA6" s="28">
        <v>532330827</v>
      </c>
    </row>
    <row r="7" spans="1:27" ht="13.5">
      <c r="A7" s="5" t="s">
        <v>33</v>
      </c>
      <c r="B7" s="3"/>
      <c r="C7" s="22">
        <v>207634341</v>
      </c>
      <c r="D7" s="22"/>
      <c r="E7" s="23">
        <v>83609696</v>
      </c>
      <c r="F7" s="24">
        <v>83621598</v>
      </c>
      <c r="G7" s="24">
        <v>160747</v>
      </c>
      <c r="H7" s="24">
        <v>2342070</v>
      </c>
      <c r="I7" s="24">
        <v>1918567</v>
      </c>
      <c r="J7" s="24">
        <v>4421384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4421384</v>
      </c>
      <c r="X7" s="24">
        <v>16838212</v>
      </c>
      <c r="Y7" s="24">
        <v>-12416828</v>
      </c>
      <c r="Z7" s="7">
        <v>-73.74</v>
      </c>
      <c r="AA7" s="29">
        <v>83621598</v>
      </c>
    </row>
    <row r="8" spans="1:27" ht="13.5">
      <c r="A8" s="5" t="s">
        <v>34</v>
      </c>
      <c r="B8" s="3"/>
      <c r="C8" s="19">
        <v>211814050</v>
      </c>
      <c r="D8" s="19"/>
      <c r="E8" s="20">
        <v>136385938</v>
      </c>
      <c r="F8" s="21">
        <v>145393980</v>
      </c>
      <c r="G8" s="21">
        <v>567462</v>
      </c>
      <c r="H8" s="21">
        <v>2267008</v>
      </c>
      <c r="I8" s="21">
        <v>3059363</v>
      </c>
      <c r="J8" s="21">
        <v>5893833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5893833</v>
      </c>
      <c r="X8" s="21">
        <v>20944168</v>
      </c>
      <c r="Y8" s="21">
        <v>-15050335</v>
      </c>
      <c r="Z8" s="6">
        <v>-71.86</v>
      </c>
      <c r="AA8" s="28">
        <v>145393980</v>
      </c>
    </row>
    <row r="9" spans="1:27" ht="13.5">
      <c r="A9" s="2" t="s">
        <v>35</v>
      </c>
      <c r="B9" s="3"/>
      <c r="C9" s="16">
        <f aca="true" t="shared" si="1" ref="C9:Y9">SUM(C10:C14)</f>
        <v>285264330</v>
      </c>
      <c r="D9" s="16">
        <f>SUM(D10:D14)</f>
        <v>0</v>
      </c>
      <c r="E9" s="17">
        <f t="shared" si="1"/>
        <v>566235970</v>
      </c>
      <c r="F9" s="18">
        <f t="shared" si="1"/>
        <v>598001466</v>
      </c>
      <c r="G9" s="18">
        <f t="shared" si="1"/>
        <v>10008192</v>
      </c>
      <c r="H9" s="18">
        <f t="shared" si="1"/>
        <v>25862099</v>
      </c>
      <c r="I9" s="18">
        <f t="shared" si="1"/>
        <v>34767017</v>
      </c>
      <c r="J9" s="18">
        <f t="shared" si="1"/>
        <v>70637308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70637308</v>
      </c>
      <c r="X9" s="18">
        <f t="shared" si="1"/>
        <v>87316523</v>
      </c>
      <c r="Y9" s="18">
        <f t="shared" si="1"/>
        <v>-16679215</v>
      </c>
      <c r="Z9" s="4">
        <f>+IF(X9&lt;&gt;0,+(Y9/X9)*100,0)</f>
        <v>-19.102014632442476</v>
      </c>
      <c r="AA9" s="30">
        <f>SUM(AA10:AA14)</f>
        <v>598001466</v>
      </c>
    </row>
    <row r="10" spans="1:27" ht="13.5">
      <c r="A10" s="5" t="s">
        <v>36</v>
      </c>
      <c r="B10" s="3"/>
      <c r="C10" s="19">
        <v>39296127</v>
      </c>
      <c r="D10" s="19"/>
      <c r="E10" s="20">
        <v>115508014</v>
      </c>
      <c r="F10" s="21">
        <v>120247938</v>
      </c>
      <c r="G10" s="21">
        <v>1956874</v>
      </c>
      <c r="H10" s="21">
        <v>2405687</v>
      </c>
      <c r="I10" s="21">
        <v>5095977</v>
      </c>
      <c r="J10" s="21">
        <v>9458538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9458538</v>
      </c>
      <c r="X10" s="21">
        <v>25506285</v>
      </c>
      <c r="Y10" s="21">
        <v>-16047747</v>
      </c>
      <c r="Z10" s="6">
        <v>-62.92</v>
      </c>
      <c r="AA10" s="28">
        <v>120247938</v>
      </c>
    </row>
    <row r="11" spans="1:27" ht="13.5">
      <c r="A11" s="5" t="s">
        <v>37</v>
      </c>
      <c r="B11" s="3"/>
      <c r="C11" s="19">
        <v>26831424</v>
      </c>
      <c r="D11" s="19"/>
      <c r="E11" s="20">
        <v>87264200</v>
      </c>
      <c r="F11" s="21">
        <v>90335145</v>
      </c>
      <c r="G11" s="21">
        <v>2594944</v>
      </c>
      <c r="H11" s="21">
        <v>3097107</v>
      </c>
      <c r="I11" s="21">
        <v>6799720</v>
      </c>
      <c r="J11" s="21">
        <v>12491771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12491771</v>
      </c>
      <c r="X11" s="21">
        <v>10576314</v>
      </c>
      <c r="Y11" s="21">
        <v>1915457</v>
      </c>
      <c r="Z11" s="6">
        <v>18.11</v>
      </c>
      <c r="AA11" s="28">
        <v>90335145</v>
      </c>
    </row>
    <row r="12" spans="1:27" ht="13.5">
      <c r="A12" s="5" t="s">
        <v>38</v>
      </c>
      <c r="B12" s="3"/>
      <c r="C12" s="19">
        <v>24336490</v>
      </c>
      <c r="D12" s="19"/>
      <c r="E12" s="20">
        <v>56929624</v>
      </c>
      <c r="F12" s="21">
        <v>60146604</v>
      </c>
      <c r="G12" s="21">
        <v>264659</v>
      </c>
      <c r="H12" s="21">
        <v>2022130</v>
      </c>
      <c r="I12" s="21">
        <v>692595</v>
      </c>
      <c r="J12" s="21">
        <v>2979384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2979384</v>
      </c>
      <c r="X12" s="21">
        <v>13862144</v>
      </c>
      <c r="Y12" s="21">
        <v>-10882760</v>
      </c>
      <c r="Z12" s="6">
        <v>-78.51</v>
      </c>
      <c r="AA12" s="28">
        <v>60146604</v>
      </c>
    </row>
    <row r="13" spans="1:27" ht="13.5">
      <c r="A13" s="5" t="s">
        <v>39</v>
      </c>
      <c r="B13" s="3"/>
      <c r="C13" s="19">
        <v>193785026</v>
      </c>
      <c r="D13" s="19"/>
      <c r="E13" s="20">
        <v>303623798</v>
      </c>
      <c r="F13" s="21">
        <v>324361445</v>
      </c>
      <c r="G13" s="21">
        <v>5191715</v>
      </c>
      <c r="H13" s="21">
        <v>18337175</v>
      </c>
      <c r="I13" s="21">
        <v>22354225</v>
      </c>
      <c r="J13" s="21">
        <v>45883115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45883115</v>
      </c>
      <c r="X13" s="21">
        <v>36135795</v>
      </c>
      <c r="Y13" s="21">
        <v>9747320</v>
      </c>
      <c r="Z13" s="6">
        <v>26.97</v>
      </c>
      <c r="AA13" s="28">
        <v>324361445</v>
      </c>
    </row>
    <row r="14" spans="1:27" ht="13.5">
      <c r="A14" s="5" t="s">
        <v>40</v>
      </c>
      <c r="B14" s="3"/>
      <c r="C14" s="22">
        <v>1015263</v>
      </c>
      <c r="D14" s="22"/>
      <c r="E14" s="23">
        <v>2910334</v>
      </c>
      <c r="F14" s="24">
        <v>2910334</v>
      </c>
      <c r="G14" s="24"/>
      <c r="H14" s="24"/>
      <c r="I14" s="24">
        <v>-175500</v>
      </c>
      <c r="J14" s="24">
        <v>-175500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>
        <v>-175500</v>
      </c>
      <c r="X14" s="24">
        <v>1235985</v>
      </c>
      <c r="Y14" s="24">
        <v>-1411485</v>
      </c>
      <c r="Z14" s="7">
        <v>-114.2</v>
      </c>
      <c r="AA14" s="29">
        <v>2910334</v>
      </c>
    </row>
    <row r="15" spans="1:27" ht="13.5">
      <c r="A15" s="2" t="s">
        <v>41</v>
      </c>
      <c r="B15" s="8"/>
      <c r="C15" s="16">
        <f aca="true" t="shared" si="2" ref="C15:Y15">SUM(C16:C18)</f>
        <v>1480740737</v>
      </c>
      <c r="D15" s="16">
        <f>SUM(D16:D18)</f>
        <v>0</v>
      </c>
      <c r="E15" s="17">
        <f t="shared" si="2"/>
        <v>1599525981</v>
      </c>
      <c r="F15" s="18">
        <f t="shared" si="2"/>
        <v>1610215718</v>
      </c>
      <c r="G15" s="18">
        <f t="shared" si="2"/>
        <v>51785441</v>
      </c>
      <c r="H15" s="18">
        <f t="shared" si="2"/>
        <v>80336026</v>
      </c>
      <c r="I15" s="18">
        <f t="shared" si="2"/>
        <v>112023503</v>
      </c>
      <c r="J15" s="18">
        <f t="shared" si="2"/>
        <v>244144970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244144970</v>
      </c>
      <c r="X15" s="18">
        <f t="shared" si="2"/>
        <v>296179592</v>
      </c>
      <c r="Y15" s="18">
        <f t="shared" si="2"/>
        <v>-52034622</v>
      </c>
      <c r="Z15" s="4">
        <f>+IF(X15&lt;&gt;0,+(Y15/X15)*100,0)</f>
        <v>-17.568604794350584</v>
      </c>
      <c r="AA15" s="30">
        <f>SUM(AA16:AA18)</f>
        <v>1610215718</v>
      </c>
    </row>
    <row r="16" spans="1:27" ht="13.5">
      <c r="A16" s="5" t="s">
        <v>42</v>
      </c>
      <c r="B16" s="3"/>
      <c r="C16" s="19">
        <v>49772612</v>
      </c>
      <c r="D16" s="19"/>
      <c r="E16" s="20">
        <v>175363099</v>
      </c>
      <c r="F16" s="21">
        <v>175993018</v>
      </c>
      <c r="G16" s="21">
        <v>4476167</v>
      </c>
      <c r="H16" s="21">
        <v>6359913</v>
      </c>
      <c r="I16" s="21">
        <v>6035496</v>
      </c>
      <c r="J16" s="21">
        <v>16871576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16871576</v>
      </c>
      <c r="X16" s="21">
        <v>49388860</v>
      </c>
      <c r="Y16" s="21">
        <v>-32517284</v>
      </c>
      <c r="Z16" s="6">
        <v>-65.84</v>
      </c>
      <c r="AA16" s="28">
        <v>175993018</v>
      </c>
    </row>
    <row r="17" spans="1:27" ht="13.5">
      <c r="A17" s="5" t="s">
        <v>43</v>
      </c>
      <c r="B17" s="3"/>
      <c r="C17" s="19">
        <v>1397799553</v>
      </c>
      <c r="D17" s="19"/>
      <c r="E17" s="20">
        <v>1383319722</v>
      </c>
      <c r="F17" s="21">
        <v>1393379540</v>
      </c>
      <c r="G17" s="21">
        <v>47117357</v>
      </c>
      <c r="H17" s="21">
        <v>73242988</v>
      </c>
      <c r="I17" s="21">
        <v>102781133</v>
      </c>
      <c r="J17" s="21">
        <v>223141478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223141478</v>
      </c>
      <c r="X17" s="21">
        <v>225117819</v>
      </c>
      <c r="Y17" s="21">
        <v>-1976341</v>
      </c>
      <c r="Z17" s="6">
        <v>-0.88</v>
      </c>
      <c r="AA17" s="28">
        <v>1393379540</v>
      </c>
    </row>
    <row r="18" spans="1:27" ht="13.5">
      <c r="A18" s="5" t="s">
        <v>44</v>
      </c>
      <c r="B18" s="3"/>
      <c r="C18" s="19">
        <v>33168572</v>
      </c>
      <c r="D18" s="19"/>
      <c r="E18" s="20">
        <v>40843160</v>
      </c>
      <c r="F18" s="21">
        <v>40843160</v>
      </c>
      <c r="G18" s="21">
        <v>191917</v>
      </c>
      <c r="H18" s="21">
        <v>733125</v>
      </c>
      <c r="I18" s="21">
        <v>3206874</v>
      </c>
      <c r="J18" s="21">
        <v>4131916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4131916</v>
      </c>
      <c r="X18" s="21">
        <v>21672913</v>
      </c>
      <c r="Y18" s="21">
        <v>-17540997</v>
      </c>
      <c r="Z18" s="6">
        <v>-80.94</v>
      </c>
      <c r="AA18" s="28">
        <v>40843160</v>
      </c>
    </row>
    <row r="19" spans="1:27" ht="13.5">
      <c r="A19" s="2" t="s">
        <v>45</v>
      </c>
      <c r="B19" s="8"/>
      <c r="C19" s="16">
        <f aca="true" t="shared" si="3" ref="C19:Y19">SUM(C20:C23)</f>
        <v>2206924881</v>
      </c>
      <c r="D19" s="16">
        <f>SUM(D20:D23)</f>
        <v>0</v>
      </c>
      <c r="E19" s="17">
        <f t="shared" si="3"/>
        <v>3322416726</v>
      </c>
      <c r="F19" s="18">
        <f t="shared" si="3"/>
        <v>3389804402</v>
      </c>
      <c r="G19" s="18">
        <f t="shared" si="3"/>
        <v>120051764</v>
      </c>
      <c r="H19" s="18">
        <f t="shared" si="3"/>
        <v>224883613</v>
      </c>
      <c r="I19" s="18">
        <f t="shared" si="3"/>
        <v>196387885</v>
      </c>
      <c r="J19" s="18">
        <f t="shared" si="3"/>
        <v>541323262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541323262</v>
      </c>
      <c r="X19" s="18">
        <f t="shared" si="3"/>
        <v>638067738</v>
      </c>
      <c r="Y19" s="18">
        <f t="shared" si="3"/>
        <v>-96744476</v>
      </c>
      <c r="Z19" s="4">
        <f>+IF(X19&lt;&gt;0,+(Y19/X19)*100,0)</f>
        <v>-15.162101174906919</v>
      </c>
      <c r="AA19" s="30">
        <f>SUM(AA20:AA23)</f>
        <v>3389804402</v>
      </c>
    </row>
    <row r="20" spans="1:27" ht="13.5">
      <c r="A20" s="5" t="s">
        <v>46</v>
      </c>
      <c r="B20" s="3"/>
      <c r="C20" s="19">
        <v>412457935</v>
      </c>
      <c r="D20" s="19"/>
      <c r="E20" s="20">
        <v>591899610</v>
      </c>
      <c r="F20" s="21">
        <v>598897278</v>
      </c>
      <c r="G20" s="21">
        <v>13671780</v>
      </c>
      <c r="H20" s="21">
        <v>21776095</v>
      </c>
      <c r="I20" s="21">
        <v>30182058</v>
      </c>
      <c r="J20" s="21">
        <v>65629933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65629933</v>
      </c>
      <c r="X20" s="21">
        <v>60262054</v>
      </c>
      <c r="Y20" s="21">
        <v>5367879</v>
      </c>
      <c r="Z20" s="6">
        <v>8.91</v>
      </c>
      <c r="AA20" s="28">
        <v>598897278</v>
      </c>
    </row>
    <row r="21" spans="1:27" ht="13.5">
      <c r="A21" s="5" t="s">
        <v>47</v>
      </c>
      <c r="B21" s="3"/>
      <c r="C21" s="19">
        <v>1479172802</v>
      </c>
      <c r="D21" s="19"/>
      <c r="E21" s="20">
        <v>1884740542</v>
      </c>
      <c r="F21" s="21">
        <v>1885190542</v>
      </c>
      <c r="G21" s="21">
        <v>92674175</v>
      </c>
      <c r="H21" s="21">
        <v>130098504</v>
      </c>
      <c r="I21" s="21">
        <v>90773612</v>
      </c>
      <c r="J21" s="21">
        <v>313546291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313546291</v>
      </c>
      <c r="X21" s="21">
        <v>443649142</v>
      </c>
      <c r="Y21" s="21">
        <v>-130102851</v>
      </c>
      <c r="Z21" s="6">
        <v>-29.33</v>
      </c>
      <c r="AA21" s="28">
        <v>1885190542</v>
      </c>
    </row>
    <row r="22" spans="1:27" ht="13.5">
      <c r="A22" s="5" t="s">
        <v>48</v>
      </c>
      <c r="B22" s="3"/>
      <c r="C22" s="22">
        <v>259334775</v>
      </c>
      <c r="D22" s="22"/>
      <c r="E22" s="23">
        <v>659002039</v>
      </c>
      <c r="F22" s="24">
        <v>660126552</v>
      </c>
      <c r="G22" s="24">
        <v>4014924</v>
      </c>
      <c r="H22" s="24">
        <v>68624574</v>
      </c>
      <c r="I22" s="24">
        <v>65433212</v>
      </c>
      <c r="J22" s="24">
        <v>138072710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138072710</v>
      </c>
      <c r="X22" s="24">
        <v>104248242</v>
      </c>
      <c r="Y22" s="24">
        <v>33824468</v>
      </c>
      <c r="Z22" s="7">
        <v>32.45</v>
      </c>
      <c r="AA22" s="29">
        <v>660126552</v>
      </c>
    </row>
    <row r="23" spans="1:27" ht="13.5">
      <c r="A23" s="5" t="s">
        <v>49</v>
      </c>
      <c r="B23" s="3"/>
      <c r="C23" s="19">
        <v>55959369</v>
      </c>
      <c r="D23" s="19"/>
      <c r="E23" s="20">
        <v>186774535</v>
      </c>
      <c r="F23" s="21">
        <v>245590030</v>
      </c>
      <c r="G23" s="21">
        <v>9690885</v>
      </c>
      <c r="H23" s="21">
        <v>4384440</v>
      </c>
      <c r="I23" s="21">
        <v>9999003</v>
      </c>
      <c r="J23" s="21">
        <v>24074328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24074328</v>
      </c>
      <c r="X23" s="21">
        <v>29908300</v>
      </c>
      <c r="Y23" s="21">
        <v>-5833972</v>
      </c>
      <c r="Z23" s="6">
        <v>-19.51</v>
      </c>
      <c r="AA23" s="28">
        <v>245590030</v>
      </c>
    </row>
    <row r="24" spans="1:27" ht="13.5">
      <c r="A24" s="2" t="s">
        <v>50</v>
      </c>
      <c r="B24" s="8"/>
      <c r="C24" s="16">
        <v>43168</v>
      </c>
      <c r="D24" s="16"/>
      <c r="E24" s="17">
        <v>1855000</v>
      </c>
      <c r="F24" s="18">
        <v>1855000</v>
      </c>
      <c r="G24" s="18">
        <v>696</v>
      </c>
      <c r="H24" s="18"/>
      <c r="I24" s="18"/>
      <c r="J24" s="18">
        <v>696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>
        <v>696</v>
      </c>
      <c r="X24" s="18">
        <v>215494</v>
      </c>
      <c r="Y24" s="18">
        <v>-214798</v>
      </c>
      <c r="Z24" s="4">
        <v>-99.68</v>
      </c>
      <c r="AA24" s="30">
        <v>1855000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4443663265</v>
      </c>
      <c r="D25" s="50">
        <f>+D5+D9+D15+D19+D24</f>
        <v>0</v>
      </c>
      <c r="E25" s="51">
        <f t="shared" si="4"/>
        <v>6235935522</v>
      </c>
      <c r="F25" s="52">
        <f t="shared" si="4"/>
        <v>6361222991</v>
      </c>
      <c r="G25" s="52">
        <f t="shared" si="4"/>
        <v>182596390</v>
      </c>
      <c r="H25" s="52">
        <f t="shared" si="4"/>
        <v>337313373</v>
      </c>
      <c r="I25" s="52">
        <f t="shared" si="4"/>
        <v>349599856</v>
      </c>
      <c r="J25" s="52">
        <f t="shared" si="4"/>
        <v>869509619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869509619</v>
      </c>
      <c r="X25" s="52">
        <f t="shared" si="4"/>
        <v>1249729244</v>
      </c>
      <c r="Y25" s="52">
        <f t="shared" si="4"/>
        <v>-380219625</v>
      </c>
      <c r="Z25" s="53">
        <f>+IF(X25&lt;&gt;0,+(Y25/X25)*100,0)</f>
        <v>-30.424160019096103</v>
      </c>
      <c r="AA25" s="54">
        <f>+AA5+AA9+AA15+AA19+AA24</f>
        <v>6361222991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3242985982</v>
      </c>
      <c r="D28" s="19"/>
      <c r="E28" s="20">
        <v>4670550269</v>
      </c>
      <c r="F28" s="21">
        <v>4684303558</v>
      </c>
      <c r="G28" s="21">
        <v>156668837</v>
      </c>
      <c r="H28" s="21">
        <v>280863333</v>
      </c>
      <c r="I28" s="21">
        <v>279657527</v>
      </c>
      <c r="J28" s="21">
        <v>717189697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717189697</v>
      </c>
      <c r="X28" s="21"/>
      <c r="Y28" s="21">
        <v>717189697</v>
      </c>
      <c r="Z28" s="6"/>
      <c r="AA28" s="19">
        <v>4684303558</v>
      </c>
    </row>
    <row r="29" spans="1:27" ht="13.5">
      <c r="A29" s="56" t="s">
        <v>55</v>
      </c>
      <c r="B29" s="3"/>
      <c r="C29" s="19">
        <v>51181644</v>
      </c>
      <c r="D29" s="19"/>
      <c r="E29" s="20">
        <v>134496639</v>
      </c>
      <c r="F29" s="21">
        <v>154932087</v>
      </c>
      <c r="G29" s="21">
        <v>8809547</v>
      </c>
      <c r="H29" s="21">
        <v>11737824</v>
      </c>
      <c r="I29" s="21">
        <v>7654938</v>
      </c>
      <c r="J29" s="21">
        <v>28202309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28202309</v>
      </c>
      <c r="X29" s="21"/>
      <c r="Y29" s="21">
        <v>28202309</v>
      </c>
      <c r="Z29" s="6"/>
      <c r="AA29" s="28">
        <v>154932087</v>
      </c>
    </row>
    <row r="30" spans="1:27" ht="13.5">
      <c r="A30" s="56" t="s">
        <v>56</v>
      </c>
      <c r="B30" s="3"/>
      <c r="C30" s="22">
        <v>5977524</v>
      </c>
      <c r="D30" s="22"/>
      <c r="E30" s="23">
        <v>8923000</v>
      </c>
      <c r="F30" s="24">
        <v>8923000</v>
      </c>
      <c r="G30" s="24">
        <v>390192</v>
      </c>
      <c r="H30" s="24">
        <v>374531</v>
      </c>
      <c r="I30" s="24">
        <v>59946</v>
      </c>
      <c r="J30" s="24">
        <v>824669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>
        <v>824669</v>
      </c>
      <c r="X30" s="24"/>
      <c r="Y30" s="24">
        <v>824669</v>
      </c>
      <c r="Z30" s="7"/>
      <c r="AA30" s="29">
        <v>8923000</v>
      </c>
    </row>
    <row r="31" spans="1:27" ht="13.5">
      <c r="A31" s="57" t="s">
        <v>57</v>
      </c>
      <c r="B31" s="3"/>
      <c r="C31" s="19">
        <v>59919513</v>
      </c>
      <c r="D31" s="19"/>
      <c r="E31" s="20">
        <v>58779900</v>
      </c>
      <c r="F31" s="21">
        <v>58779900</v>
      </c>
      <c r="G31" s="21">
        <v>166495</v>
      </c>
      <c r="H31" s="21"/>
      <c r="I31" s="21"/>
      <c r="J31" s="21">
        <v>166495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>
        <v>166495</v>
      </c>
      <c r="X31" s="21"/>
      <c r="Y31" s="21">
        <v>166495</v>
      </c>
      <c r="Z31" s="6"/>
      <c r="AA31" s="28">
        <v>58779900</v>
      </c>
    </row>
    <row r="32" spans="1:27" ht="13.5">
      <c r="A32" s="58" t="s">
        <v>58</v>
      </c>
      <c r="B32" s="3"/>
      <c r="C32" s="25">
        <f aca="true" t="shared" si="5" ref="C32:Y32">SUM(C28:C31)</f>
        <v>3360064663</v>
      </c>
      <c r="D32" s="25">
        <f>SUM(D28:D31)</f>
        <v>0</v>
      </c>
      <c r="E32" s="26">
        <f t="shared" si="5"/>
        <v>4872749808</v>
      </c>
      <c r="F32" s="27">
        <f t="shared" si="5"/>
        <v>4906938545</v>
      </c>
      <c r="G32" s="27">
        <f t="shared" si="5"/>
        <v>166035071</v>
      </c>
      <c r="H32" s="27">
        <f t="shared" si="5"/>
        <v>292975688</v>
      </c>
      <c r="I32" s="27">
        <f t="shared" si="5"/>
        <v>287372411</v>
      </c>
      <c r="J32" s="27">
        <f t="shared" si="5"/>
        <v>746383170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746383170</v>
      </c>
      <c r="X32" s="27">
        <f t="shared" si="5"/>
        <v>0</v>
      </c>
      <c r="Y32" s="27">
        <f t="shared" si="5"/>
        <v>746383170</v>
      </c>
      <c r="Z32" s="13">
        <f>+IF(X32&lt;&gt;0,+(Y32/X32)*100,0)</f>
        <v>0</v>
      </c>
      <c r="AA32" s="31">
        <f>SUM(AA28:AA31)</f>
        <v>4906938545</v>
      </c>
    </row>
    <row r="33" spans="1:27" ht="13.5">
      <c r="A33" s="59" t="s">
        <v>59</v>
      </c>
      <c r="B33" s="3" t="s">
        <v>60</v>
      </c>
      <c r="C33" s="19">
        <v>106454811</v>
      </c>
      <c r="D33" s="19"/>
      <c r="E33" s="20">
        <v>188272001</v>
      </c>
      <c r="F33" s="21">
        <v>188730861</v>
      </c>
      <c r="G33" s="21">
        <v>4953753</v>
      </c>
      <c r="H33" s="21">
        <v>7529324</v>
      </c>
      <c r="I33" s="21">
        <v>11545765</v>
      </c>
      <c r="J33" s="21">
        <v>24028842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24028842</v>
      </c>
      <c r="X33" s="21"/>
      <c r="Y33" s="21">
        <v>24028842</v>
      </c>
      <c r="Z33" s="6"/>
      <c r="AA33" s="28">
        <v>188730861</v>
      </c>
    </row>
    <row r="34" spans="1:27" ht="13.5">
      <c r="A34" s="59" t="s">
        <v>61</v>
      </c>
      <c r="B34" s="3" t="s">
        <v>62</v>
      </c>
      <c r="C34" s="19">
        <v>4338554</v>
      </c>
      <c r="D34" s="19"/>
      <c r="E34" s="20">
        <v>93720000</v>
      </c>
      <c r="F34" s="21">
        <v>93720000</v>
      </c>
      <c r="G34" s="21"/>
      <c r="H34" s="21">
        <v>82190</v>
      </c>
      <c r="I34" s="21"/>
      <c r="J34" s="21">
        <v>82190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82190</v>
      </c>
      <c r="X34" s="21"/>
      <c r="Y34" s="21">
        <v>82190</v>
      </c>
      <c r="Z34" s="6"/>
      <c r="AA34" s="28">
        <v>93720000</v>
      </c>
    </row>
    <row r="35" spans="1:27" ht="13.5">
      <c r="A35" s="59" t="s">
        <v>63</v>
      </c>
      <c r="B35" s="3"/>
      <c r="C35" s="19">
        <v>972805239</v>
      </c>
      <c r="D35" s="19"/>
      <c r="E35" s="20">
        <v>1081193714</v>
      </c>
      <c r="F35" s="21">
        <v>1171833586</v>
      </c>
      <c r="G35" s="21">
        <v>11607566</v>
      </c>
      <c r="H35" s="21">
        <v>36726171</v>
      </c>
      <c r="I35" s="21">
        <v>50681682</v>
      </c>
      <c r="J35" s="21">
        <v>99015419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99015419</v>
      </c>
      <c r="X35" s="21"/>
      <c r="Y35" s="21">
        <v>99015419</v>
      </c>
      <c r="Z35" s="6"/>
      <c r="AA35" s="28">
        <v>1171833586</v>
      </c>
    </row>
    <row r="36" spans="1:27" ht="13.5">
      <c r="A36" s="60" t="s">
        <v>64</v>
      </c>
      <c r="B36" s="10"/>
      <c r="C36" s="61">
        <f aca="true" t="shared" si="6" ref="C36:Y36">SUM(C32:C35)</f>
        <v>4443663267</v>
      </c>
      <c r="D36" s="61">
        <f>SUM(D32:D35)</f>
        <v>0</v>
      </c>
      <c r="E36" s="62">
        <f t="shared" si="6"/>
        <v>6235935523</v>
      </c>
      <c r="F36" s="63">
        <f t="shared" si="6"/>
        <v>6361222992</v>
      </c>
      <c r="G36" s="63">
        <f t="shared" si="6"/>
        <v>182596390</v>
      </c>
      <c r="H36" s="63">
        <f t="shared" si="6"/>
        <v>337313373</v>
      </c>
      <c r="I36" s="63">
        <f t="shared" si="6"/>
        <v>349599858</v>
      </c>
      <c r="J36" s="63">
        <f t="shared" si="6"/>
        <v>869509621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869509621</v>
      </c>
      <c r="X36" s="63">
        <f t="shared" si="6"/>
        <v>0</v>
      </c>
      <c r="Y36" s="63">
        <f t="shared" si="6"/>
        <v>869509621</v>
      </c>
      <c r="Z36" s="64">
        <f>+IF(X36&lt;&gt;0,+(Y36/X36)*100,0)</f>
        <v>0</v>
      </c>
      <c r="AA36" s="65">
        <f>SUM(AA32:AA35)</f>
        <v>6361222992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312408</v>
      </c>
      <c r="D5" s="16">
        <f>SUM(D6:D8)</f>
        <v>0</v>
      </c>
      <c r="E5" s="17">
        <f t="shared" si="0"/>
        <v>82800</v>
      </c>
      <c r="F5" s="18">
        <f t="shared" si="0"/>
        <v>82800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82800</v>
      </c>
    </row>
    <row r="6" spans="1:27" ht="13.5">
      <c r="A6" s="5" t="s">
        <v>32</v>
      </c>
      <c r="B6" s="3"/>
      <c r="C6" s="19">
        <v>3550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28946</v>
      </c>
      <c r="D7" s="22"/>
      <c r="E7" s="23">
        <v>82800</v>
      </c>
      <c r="F7" s="24">
        <v>82800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>
        <v>82800</v>
      </c>
    </row>
    <row r="8" spans="1:27" ht="13.5">
      <c r="A8" s="5" t="s">
        <v>34</v>
      </c>
      <c r="B8" s="3"/>
      <c r="C8" s="19">
        <v>279912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2789574</v>
      </c>
      <c r="D9" s="16">
        <f>SUM(D10:D14)</f>
        <v>0</v>
      </c>
      <c r="E9" s="17">
        <f t="shared" si="1"/>
        <v>928662</v>
      </c>
      <c r="F9" s="18">
        <f t="shared" si="1"/>
        <v>928662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928662</v>
      </c>
    </row>
    <row r="10" spans="1:27" ht="13.5">
      <c r="A10" s="5" t="s">
        <v>36</v>
      </c>
      <c r="B10" s="3"/>
      <c r="C10" s="19">
        <v>2789574</v>
      </c>
      <c r="D10" s="19"/>
      <c r="E10" s="20">
        <v>928662</v>
      </c>
      <c r="F10" s="21">
        <v>928662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928662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1366705</v>
      </c>
      <c r="D15" s="16">
        <f>SUM(D16:D18)</f>
        <v>0</v>
      </c>
      <c r="E15" s="17">
        <f t="shared" si="2"/>
        <v>3000000</v>
      </c>
      <c r="F15" s="18">
        <f t="shared" si="2"/>
        <v>3000000</v>
      </c>
      <c r="G15" s="18">
        <f t="shared" si="2"/>
        <v>0</v>
      </c>
      <c r="H15" s="18">
        <f t="shared" si="2"/>
        <v>1272034</v>
      </c>
      <c r="I15" s="18">
        <f t="shared" si="2"/>
        <v>175440</v>
      </c>
      <c r="J15" s="18">
        <f t="shared" si="2"/>
        <v>1447474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1447474</v>
      </c>
      <c r="X15" s="18">
        <f t="shared" si="2"/>
        <v>850026</v>
      </c>
      <c r="Y15" s="18">
        <f t="shared" si="2"/>
        <v>597448</v>
      </c>
      <c r="Z15" s="4">
        <f>+IF(X15&lt;&gt;0,+(Y15/X15)*100,0)</f>
        <v>70.2858500798799</v>
      </c>
      <c r="AA15" s="30">
        <f>SUM(AA16:AA18)</f>
        <v>3000000</v>
      </c>
    </row>
    <row r="16" spans="1:27" ht="13.5">
      <c r="A16" s="5" t="s">
        <v>42</v>
      </c>
      <c r="B16" s="3"/>
      <c r="C16" s="19">
        <v>1586</v>
      </c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100026</v>
      </c>
      <c r="Y16" s="21">
        <v>-100026</v>
      </c>
      <c r="Z16" s="6">
        <v>-100</v>
      </c>
      <c r="AA16" s="28"/>
    </row>
    <row r="17" spans="1:27" ht="13.5">
      <c r="A17" s="5" t="s">
        <v>43</v>
      </c>
      <c r="B17" s="3"/>
      <c r="C17" s="19">
        <v>1365119</v>
      </c>
      <c r="D17" s="19"/>
      <c r="E17" s="20">
        <v>3000000</v>
      </c>
      <c r="F17" s="21">
        <v>3000000</v>
      </c>
      <c r="G17" s="21"/>
      <c r="H17" s="21">
        <v>1272034</v>
      </c>
      <c r="I17" s="21">
        <v>175440</v>
      </c>
      <c r="J17" s="21">
        <v>1447474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1447474</v>
      </c>
      <c r="X17" s="21">
        <v>750000</v>
      </c>
      <c r="Y17" s="21">
        <v>697474</v>
      </c>
      <c r="Z17" s="6">
        <v>93</v>
      </c>
      <c r="AA17" s="28">
        <v>3000000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2881747</v>
      </c>
      <c r="D19" s="16">
        <f>SUM(D20:D23)</f>
        <v>0</v>
      </c>
      <c r="E19" s="17">
        <f t="shared" si="3"/>
        <v>4201800</v>
      </c>
      <c r="F19" s="18">
        <f t="shared" si="3"/>
        <v>4201800</v>
      </c>
      <c r="G19" s="18">
        <f t="shared" si="3"/>
        <v>98727</v>
      </c>
      <c r="H19" s="18">
        <f t="shared" si="3"/>
        <v>0</v>
      </c>
      <c r="I19" s="18">
        <f t="shared" si="3"/>
        <v>0</v>
      </c>
      <c r="J19" s="18">
        <f t="shared" si="3"/>
        <v>98727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98727</v>
      </c>
      <c r="X19" s="18">
        <f t="shared" si="3"/>
        <v>1150476</v>
      </c>
      <c r="Y19" s="18">
        <f t="shared" si="3"/>
        <v>-1051749</v>
      </c>
      <c r="Z19" s="4">
        <f>+IF(X19&lt;&gt;0,+(Y19/X19)*100,0)</f>
        <v>-91.4185954335423</v>
      </c>
      <c r="AA19" s="30">
        <f>SUM(AA20:AA23)</f>
        <v>4201800</v>
      </c>
    </row>
    <row r="20" spans="1:27" ht="13.5">
      <c r="A20" s="5" t="s">
        <v>46</v>
      </c>
      <c r="B20" s="3"/>
      <c r="C20" s="19">
        <v>36033</v>
      </c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1578775</v>
      </c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>
        <v>765954</v>
      </c>
      <c r="D22" s="22"/>
      <c r="E22" s="23">
        <v>4201800</v>
      </c>
      <c r="F22" s="24">
        <v>4201800</v>
      </c>
      <c r="G22" s="24">
        <v>98727</v>
      </c>
      <c r="H22" s="24"/>
      <c r="I22" s="24"/>
      <c r="J22" s="24">
        <v>98727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98727</v>
      </c>
      <c r="X22" s="24">
        <v>1150476</v>
      </c>
      <c r="Y22" s="24">
        <v>-1051749</v>
      </c>
      <c r="Z22" s="7">
        <v>-91.42</v>
      </c>
      <c r="AA22" s="29">
        <v>4201800</v>
      </c>
    </row>
    <row r="23" spans="1:27" ht="13.5">
      <c r="A23" s="5" t="s">
        <v>49</v>
      </c>
      <c r="B23" s="3"/>
      <c r="C23" s="19">
        <v>500985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7350434</v>
      </c>
      <c r="D25" s="50">
        <f>+D5+D9+D15+D19+D24</f>
        <v>0</v>
      </c>
      <c r="E25" s="51">
        <f t="shared" si="4"/>
        <v>8213262</v>
      </c>
      <c r="F25" s="52">
        <f t="shared" si="4"/>
        <v>8213262</v>
      </c>
      <c r="G25" s="52">
        <f t="shared" si="4"/>
        <v>98727</v>
      </c>
      <c r="H25" s="52">
        <f t="shared" si="4"/>
        <v>1272034</v>
      </c>
      <c r="I25" s="52">
        <f t="shared" si="4"/>
        <v>175440</v>
      </c>
      <c r="J25" s="52">
        <f t="shared" si="4"/>
        <v>1546201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1546201</v>
      </c>
      <c r="X25" s="52">
        <f t="shared" si="4"/>
        <v>2000502</v>
      </c>
      <c r="Y25" s="52">
        <f t="shared" si="4"/>
        <v>-454301</v>
      </c>
      <c r="Z25" s="53">
        <f>+IF(X25&lt;&gt;0,+(Y25/X25)*100,0)</f>
        <v>-22.709349953161755</v>
      </c>
      <c r="AA25" s="54">
        <f>+AA5+AA9+AA15+AA19+AA24</f>
        <v>8213262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4652660</v>
      </c>
      <c r="D28" s="19"/>
      <c r="E28" s="20">
        <v>8213262</v>
      </c>
      <c r="F28" s="21">
        <v>8213262</v>
      </c>
      <c r="G28" s="21">
        <v>98727</v>
      </c>
      <c r="H28" s="21">
        <v>1272034</v>
      </c>
      <c r="I28" s="21">
        <v>175440</v>
      </c>
      <c r="J28" s="21">
        <v>1546201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1546201</v>
      </c>
      <c r="X28" s="21"/>
      <c r="Y28" s="21">
        <v>1546201</v>
      </c>
      <c r="Z28" s="6"/>
      <c r="AA28" s="19">
        <v>8213262</v>
      </c>
    </row>
    <row r="29" spans="1:27" ht="13.5">
      <c r="A29" s="56" t="s">
        <v>55</v>
      </c>
      <c r="B29" s="3"/>
      <c r="C29" s="19">
        <v>1578775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>
        <v>1001970</v>
      </c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7233405</v>
      </c>
      <c r="D32" s="25">
        <f>SUM(D28:D31)</f>
        <v>0</v>
      </c>
      <c r="E32" s="26">
        <f t="shared" si="5"/>
        <v>8213262</v>
      </c>
      <c r="F32" s="27">
        <f t="shared" si="5"/>
        <v>8213262</v>
      </c>
      <c r="G32" s="27">
        <f t="shared" si="5"/>
        <v>98727</v>
      </c>
      <c r="H32" s="27">
        <f t="shared" si="5"/>
        <v>1272034</v>
      </c>
      <c r="I32" s="27">
        <f t="shared" si="5"/>
        <v>175440</v>
      </c>
      <c r="J32" s="27">
        <f t="shared" si="5"/>
        <v>1546201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1546201</v>
      </c>
      <c r="X32" s="27">
        <f t="shared" si="5"/>
        <v>0</v>
      </c>
      <c r="Y32" s="27">
        <f t="shared" si="5"/>
        <v>1546201</v>
      </c>
      <c r="Z32" s="13">
        <f>+IF(X32&lt;&gt;0,+(Y32/X32)*100,0)</f>
        <v>0</v>
      </c>
      <c r="AA32" s="31">
        <f>SUM(AA28:AA31)</f>
        <v>8213262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117029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7350434</v>
      </c>
      <c r="D36" s="61">
        <f>SUM(D32:D35)</f>
        <v>0</v>
      </c>
      <c r="E36" s="62">
        <f t="shared" si="6"/>
        <v>8213262</v>
      </c>
      <c r="F36" s="63">
        <f t="shared" si="6"/>
        <v>8213262</v>
      </c>
      <c r="G36" s="63">
        <f t="shared" si="6"/>
        <v>98727</v>
      </c>
      <c r="H36" s="63">
        <f t="shared" si="6"/>
        <v>1272034</v>
      </c>
      <c r="I36" s="63">
        <f t="shared" si="6"/>
        <v>175440</v>
      </c>
      <c r="J36" s="63">
        <f t="shared" si="6"/>
        <v>1546201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1546201</v>
      </c>
      <c r="X36" s="63">
        <f t="shared" si="6"/>
        <v>0</v>
      </c>
      <c r="Y36" s="63">
        <f t="shared" si="6"/>
        <v>1546201</v>
      </c>
      <c r="Z36" s="64">
        <f>+IF(X36&lt;&gt;0,+(Y36/X36)*100,0)</f>
        <v>0</v>
      </c>
      <c r="AA36" s="65">
        <f>SUM(AA32:AA35)</f>
        <v>8213262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5550392</v>
      </c>
      <c r="F9" s="18">
        <f t="shared" si="1"/>
        <v>5550392</v>
      </c>
      <c r="G9" s="18">
        <f t="shared" si="1"/>
        <v>99855</v>
      </c>
      <c r="H9" s="18">
        <f t="shared" si="1"/>
        <v>0</v>
      </c>
      <c r="I9" s="18">
        <f t="shared" si="1"/>
        <v>0</v>
      </c>
      <c r="J9" s="18">
        <f t="shared" si="1"/>
        <v>99855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99855</v>
      </c>
      <c r="X9" s="18">
        <f t="shared" si="1"/>
        <v>2775000</v>
      </c>
      <c r="Y9" s="18">
        <f t="shared" si="1"/>
        <v>-2675145</v>
      </c>
      <c r="Z9" s="4">
        <f>+IF(X9&lt;&gt;0,+(Y9/X9)*100,0)</f>
        <v>-96.40162162162163</v>
      </c>
      <c r="AA9" s="30">
        <f>SUM(AA10:AA14)</f>
        <v>5550392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>
        <v>5550392</v>
      </c>
      <c r="F11" s="21">
        <v>5550392</v>
      </c>
      <c r="G11" s="21">
        <v>99855</v>
      </c>
      <c r="H11" s="21"/>
      <c r="I11" s="21"/>
      <c r="J11" s="21">
        <v>99855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99855</v>
      </c>
      <c r="X11" s="21">
        <v>2775000</v>
      </c>
      <c r="Y11" s="21">
        <v>-2675145</v>
      </c>
      <c r="Z11" s="6">
        <v>-96.4</v>
      </c>
      <c r="AA11" s="28">
        <v>5550392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17466461</v>
      </c>
      <c r="F15" s="18">
        <f t="shared" si="2"/>
        <v>17466461</v>
      </c>
      <c r="G15" s="18">
        <f t="shared" si="2"/>
        <v>77000</v>
      </c>
      <c r="H15" s="18">
        <f t="shared" si="2"/>
        <v>0</v>
      </c>
      <c r="I15" s="18">
        <f t="shared" si="2"/>
        <v>0</v>
      </c>
      <c r="J15" s="18">
        <f t="shared" si="2"/>
        <v>77000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77000</v>
      </c>
      <c r="X15" s="18">
        <f t="shared" si="2"/>
        <v>5524333</v>
      </c>
      <c r="Y15" s="18">
        <f t="shared" si="2"/>
        <v>-5447333</v>
      </c>
      <c r="Z15" s="4">
        <f>+IF(X15&lt;&gt;0,+(Y15/X15)*100,0)</f>
        <v>-98.60616657250748</v>
      </c>
      <c r="AA15" s="30">
        <f>SUM(AA16:AA18)</f>
        <v>17466461</v>
      </c>
    </row>
    <row r="16" spans="1:27" ht="13.5">
      <c r="A16" s="5" t="s">
        <v>42</v>
      </c>
      <c r="B16" s="3"/>
      <c r="C16" s="19"/>
      <c r="D16" s="19"/>
      <c r="E16" s="20">
        <v>893000</v>
      </c>
      <c r="F16" s="21">
        <v>893000</v>
      </c>
      <c r="G16" s="21">
        <v>77000</v>
      </c>
      <c r="H16" s="21"/>
      <c r="I16" s="21"/>
      <c r="J16" s="21">
        <v>77000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77000</v>
      </c>
      <c r="X16" s="21"/>
      <c r="Y16" s="21">
        <v>77000</v>
      </c>
      <c r="Z16" s="6"/>
      <c r="AA16" s="28">
        <v>893000</v>
      </c>
    </row>
    <row r="17" spans="1:27" ht="13.5">
      <c r="A17" s="5" t="s">
        <v>43</v>
      </c>
      <c r="B17" s="3"/>
      <c r="C17" s="19"/>
      <c r="D17" s="19"/>
      <c r="E17" s="20">
        <v>16573461</v>
      </c>
      <c r="F17" s="21">
        <v>16573461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5524333</v>
      </c>
      <c r="Y17" s="21">
        <v>-5524333</v>
      </c>
      <c r="Z17" s="6">
        <v>-100</v>
      </c>
      <c r="AA17" s="28">
        <v>16573461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40662128</v>
      </c>
      <c r="F19" s="18">
        <f t="shared" si="3"/>
        <v>40662128</v>
      </c>
      <c r="G19" s="18">
        <f t="shared" si="3"/>
        <v>23297</v>
      </c>
      <c r="H19" s="18">
        <f t="shared" si="3"/>
        <v>988172</v>
      </c>
      <c r="I19" s="18">
        <f t="shared" si="3"/>
        <v>0</v>
      </c>
      <c r="J19" s="18">
        <f t="shared" si="3"/>
        <v>1011469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1011469</v>
      </c>
      <c r="X19" s="18">
        <f t="shared" si="3"/>
        <v>14433333</v>
      </c>
      <c r="Y19" s="18">
        <f t="shared" si="3"/>
        <v>-13421864</v>
      </c>
      <c r="Z19" s="4">
        <f>+IF(X19&lt;&gt;0,+(Y19/X19)*100,0)</f>
        <v>-92.99213147787833</v>
      </c>
      <c r="AA19" s="30">
        <f>SUM(AA20:AA23)</f>
        <v>40662128</v>
      </c>
    </row>
    <row r="20" spans="1:27" ht="13.5">
      <c r="A20" s="5" t="s">
        <v>46</v>
      </c>
      <c r="B20" s="3"/>
      <c r="C20" s="19"/>
      <c r="D20" s="19"/>
      <c r="E20" s="20">
        <v>6814128</v>
      </c>
      <c r="F20" s="21">
        <v>6814128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>
        <v>6814128</v>
      </c>
    </row>
    <row r="21" spans="1:27" ht="13.5">
      <c r="A21" s="5" t="s">
        <v>47</v>
      </c>
      <c r="B21" s="3"/>
      <c r="C21" s="19"/>
      <c r="D21" s="19"/>
      <c r="E21" s="20">
        <v>13300000</v>
      </c>
      <c r="F21" s="21">
        <v>13300000</v>
      </c>
      <c r="G21" s="21">
        <v>810</v>
      </c>
      <c r="H21" s="21">
        <v>988172</v>
      </c>
      <c r="I21" s="21"/>
      <c r="J21" s="21">
        <v>988982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988982</v>
      </c>
      <c r="X21" s="21">
        <v>4433333</v>
      </c>
      <c r="Y21" s="21">
        <v>-3444351</v>
      </c>
      <c r="Z21" s="6">
        <v>-77.69</v>
      </c>
      <c r="AA21" s="28">
        <v>13300000</v>
      </c>
    </row>
    <row r="22" spans="1:27" ht="13.5">
      <c r="A22" s="5" t="s">
        <v>48</v>
      </c>
      <c r="B22" s="3"/>
      <c r="C22" s="22"/>
      <c r="D22" s="22"/>
      <c r="E22" s="23">
        <v>20548000</v>
      </c>
      <c r="F22" s="24">
        <v>20548000</v>
      </c>
      <c r="G22" s="24">
        <v>22487</v>
      </c>
      <c r="H22" s="24"/>
      <c r="I22" s="24"/>
      <c r="J22" s="24">
        <v>22487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22487</v>
      </c>
      <c r="X22" s="24">
        <v>10000000</v>
      </c>
      <c r="Y22" s="24">
        <v>-9977513</v>
      </c>
      <c r="Z22" s="7">
        <v>-99.78</v>
      </c>
      <c r="AA22" s="29">
        <v>20548000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63678981</v>
      </c>
      <c r="F25" s="52">
        <f t="shared" si="4"/>
        <v>63678981</v>
      </c>
      <c r="G25" s="52">
        <f t="shared" si="4"/>
        <v>200152</v>
      </c>
      <c r="H25" s="52">
        <f t="shared" si="4"/>
        <v>988172</v>
      </c>
      <c r="I25" s="52">
        <f t="shared" si="4"/>
        <v>0</v>
      </c>
      <c r="J25" s="52">
        <f t="shared" si="4"/>
        <v>1188324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1188324</v>
      </c>
      <c r="X25" s="52">
        <f t="shared" si="4"/>
        <v>22732666</v>
      </c>
      <c r="Y25" s="52">
        <f t="shared" si="4"/>
        <v>-21544342</v>
      </c>
      <c r="Z25" s="53">
        <f>+IF(X25&lt;&gt;0,+(Y25/X25)*100,0)</f>
        <v>-94.77261487939866</v>
      </c>
      <c r="AA25" s="54">
        <f>+AA5+AA9+AA15+AA19+AA24</f>
        <v>63678981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34592688</v>
      </c>
      <c r="F28" s="21">
        <v>34592688</v>
      </c>
      <c r="G28" s="21">
        <v>100665</v>
      </c>
      <c r="H28" s="21">
        <v>988172</v>
      </c>
      <c r="I28" s="21"/>
      <c r="J28" s="21">
        <v>1088837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1088837</v>
      </c>
      <c r="X28" s="21"/>
      <c r="Y28" s="21">
        <v>1088837</v>
      </c>
      <c r="Z28" s="6"/>
      <c r="AA28" s="19">
        <v>34592688</v>
      </c>
    </row>
    <row r="29" spans="1:27" ht="13.5">
      <c r="A29" s="56" t="s">
        <v>55</v>
      </c>
      <c r="B29" s="3"/>
      <c r="C29" s="19"/>
      <c r="D29" s="19"/>
      <c r="E29" s="20">
        <v>1550393</v>
      </c>
      <c r="F29" s="21">
        <v>1550393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1550393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>
        <v>27535900</v>
      </c>
      <c r="F31" s="21">
        <v>27535900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27535900</v>
      </c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63678981</v>
      </c>
      <c r="F32" s="27">
        <f t="shared" si="5"/>
        <v>63678981</v>
      </c>
      <c r="G32" s="27">
        <f t="shared" si="5"/>
        <v>100665</v>
      </c>
      <c r="H32" s="27">
        <f t="shared" si="5"/>
        <v>988172</v>
      </c>
      <c r="I32" s="27">
        <f t="shared" si="5"/>
        <v>0</v>
      </c>
      <c r="J32" s="27">
        <f t="shared" si="5"/>
        <v>1088837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1088837</v>
      </c>
      <c r="X32" s="27">
        <f t="shared" si="5"/>
        <v>0</v>
      </c>
      <c r="Y32" s="27">
        <f t="shared" si="5"/>
        <v>1088837</v>
      </c>
      <c r="Z32" s="13">
        <f>+IF(X32&lt;&gt;0,+(Y32/X32)*100,0)</f>
        <v>0</v>
      </c>
      <c r="AA32" s="31">
        <f>SUM(AA28:AA31)</f>
        <v>63678981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>
        <v>99487</v>
      </c>
      <c r="H35" s="21"/>
      <c r="I35" s="21"/>
      <c r="J35" s="21">
        <v>99487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99487</v>
      </c>
      <c r="X35" s="21"/>
      <c r="Y35" s="21">
        <v>99487</v>
      </c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63678981</v>
      </c>
      <c r="F36" s="63">
        <f t="shared" si="6"/>
        <v>63678981</v>
      </c>
      <c r="G36" s="63">
        <f t="shared" si="6"/>
        <v>200152</v>
      </c>
      <c r="H36" s="63">
        <f t="shared" si="6"/>
        <v>988172</v>
      </c>
      <c r="I36" s="63">
        <f t="shared" si="6"/>
        <v>0</v>
      </c>
      <c r="J36" s="63">
        <f t="shared" si="6"/>
        <v>1188324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1188324</v>
      </c>
      <c r="X36" s="63">
        <f t="shared" si="6"/>
        <v>0</v>
      </c>
      <c r="Y36" s="63">
        <f t="shared" si="6"/>
        <v>1188324</v>
      </c>
      <c r="Z36" s="64">
        <f>+IF(X36&lt;&gt;0,+(Y36/X36)*100,0)</f>
        <v>0</v>
      </c>
      <c r="AA36" s="65">
        <f>SUM(AA32:AA35)</f>
        <v>63678981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1329000</v>
      </c>
      <c r="F5" s="18">
        <f t="shared" si="0"/>
        <v>1329000</v>
      </c>
      <c r="G5" s="18">
        <f t="shared" si="0"/>
        <v>21736</v>
      </c>
      <c r="H5" s="18">
        <f t="shared" si="0"/>
        <v>35264</v>
      </c>
      <c r="I5" s="18">
        <f t="shared" si="0"/>
        <v>215781</v>
      </c>
      <c r="J5" s="18">
        <f t="shared" si="0"/>
        <v>272781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272781</v>
      </c>
      <c r="X5" s="18">
        <f t="shared" si="0"/>
        <v>94000</v>
      </c>
      <c r="Y5" s="18">
        <f t="shared" si="0"/>
        <v>178781</v>
      </c>
      <c r="Z5" s="4">
        <f>+IF(X5&lt;&gt;0,+(Y5/X5)*100,0)</f>
        <v>190.19255319148937</v>
      </c>
      <c r="AA5" s="16">
        <f>SUM(AA6:AA8)</f>
        <v>1329000</v>
      </c>
    </row>
    <row r="6" spans="1:27" ht="13.5">
      <c r="A6" s="5" t="s">
        <v>32</v>
      </c>
      <c r="B6" s="3"/>
      <c r="C6" s="19"/>
      <c r="D6" s="19"/>
      <c r="E6" s="20">
        <v>405000</v>
      </c>
      <c r="F6" s="21">
        <v>405000</v>
      </c>
      <c r="G6" s="21">
        <v>5499</v>
      </c>
      <c r="H6" s="21">
        <v>5025</v>
      </c>
      <c r="I6" s="21"/>
      <c r="J6" s="21">
        <v>10524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10524</v>
      </c>
      <c r="X6" s="21">
        <v>14000</v>
      </c>
      <c r="Y6" s="21">
        <v>-3476</v>
      </c>
      <c r="Z6" s="6">
        <v>-24.83</v>
      </c>
      <c r="AA6" s="28">
        <v>405000</v>
      </c>
    </row>
    <row r="7" spans="1:27" ht="13.5">
      <c r="A7" s="5" t="s">
        <v>33</v>
      </c>
      <c r="B7" s="3"/>
      <c r="C7" s="22"/>
      <c r="D7" s="22"/>
      <c r="E7" s="23">
        <v>674000</v>
      </c>
      <c r="F7" s="24">
        <v>674000</v>
      </c>
      <c r="G7" s="24">
        <v>16237</v>
      </c>
      <c r="H7" s="24">
        <v>30239</v>
      </c>
      <c r="I7" s="24">
        <v>215781</v>
      </c>
      <c r="J7" s="24">
        <v>262257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262257</v>
      </c>
      <c r="X7" s="24">
        <v>10000</v>
      </c>
      <c r="Y7" s="24">
        <v>252257</v>
      </c>
      <c r="Z7" s="7">
        <v>2522.57</v>
      </c>
      <c r="AA7" s="29">
        <v>674000</v>
      </c>
    </row>
    <row r="8" spans="1:27" ht="13.5">
      <c r="A8" s="5" t="s">
        <v>34</v>
      </c>
      <c r="B8" s="3"/>
      <c r="C8" s="19"/>
      <c r="D8" s="19"/>
      <c r="E8" s="20">
        <v>250000</v>
      </c>
      <c r="F8" s="21">
        <v>250000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70000</v>
      </c>
      <c r="Y8" s="21">
        <v>-70000</v>
      </c>
      <c r="Z8" s="6">
        <v>-100</v>
      </c>
      <c r="AA8" s="28">
        <v>250000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4473000</v>
      </c>
      <c r="F9" s="18">
        <f t="shared" si="1"/>
        <v>4473000</v>
      </c>
      <c r="G9" s="18">
        <f t="shared" si="1"/>
        <v>461863</v>
      </c>
      <c r="H9" s="18">
        <f t="shared" si="1"/>
        <v>1079025</v>
      </c>
      <c r="I9" s="18">
        <f t="shared" si="1"/>
        <v>1318305</v>
      </c>
      <c r="J9" s="18">
        <f t="shared" si="1"/>
        <v>2859193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2859193</v>
      </c>
      <c r="X9" s="18">
        <f t="shared" si="1"/>
        <v>844000</v>
      </c>
      <c r="Y9" s="18">
        <f t="shared" si="1"/>
        <v>2015193</v>
      </c>
      <c r="Z9" s="4">
        <f>+IF(X9&lt;&gt;0,+(Y9/X9)*100,0)</f>
        <v>238.76694312796207</v>
      </c>
      <c r="AA9" s="30">
        <f>SUM(AA10:AA14)</f>
        <v>4473000</v>
      </c>
    </row>
    <row r="10" spans="1:27" ht="13.5">
      <c r="A10" s="5" t="s">
        <v>36</v>
      </c>
      <c r="B10" s="3"/>
      <c r="C10" s="19"/>
      <c r="D10" s="19"/>
      <c r="E10" s="20">
        <v>4213000</v>
      </c>
      <c r="F10" s="21">
        <v>4213000</v>
      </c>
      <c r="G10" s="21">
        <v>439213</v>
      </c>
      <c r="H10" s="21">
        <v>1008138</v>
      </c>
      <c r="I10" s="21">
        <v>120875</v>
      </c>
      <c r="J10" s="21">
        <v>1568226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1568226</v>
      </c>
      <c r="X10" s="21">
        <v>767000</v>
      </c>
      <c r="Y10" s="21">
        <v>801226</v>
      </c>
      <c r="Z10" s="6">
        <v>104.46</v>
      </c>
      <c r="AA10" s="28">
        <v>4213000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>
        <v>22650</v>
      </c>
      <c r="H11" s="21">
        <v>50271</v>
      </c>
      <c r="I11" s="21">
        <v>1197430</v>
      </c>
      <c r="J11" s="21">
        <v>1270351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1270351</v>
      </c>
      <c r="X11" s="21"/>
      <c r="Y11" s="21">
        <v>1270351</v>
      </c>
      <c r="Z11" s="6"/>
      <c r="AA11" s="28"/>
    </row>
    <row r="12" spans="1:27" ht="13.5">
      <c r="A12" s="5" t="s">
        <v>38</v>
      </c>
      <c r="B12" s="3"/>
      <c r="C12" s="19"/>
      <c r="D12" s="19"/>
      <c r="E12" s="20">
        <v>240000</v>
      </c>
      <c r="F12" s="21">
        <v>240000</v>
      </c>
      <c r="G12" s="21"/>
      <c r="H12" s="21">
        <v>13200</v>
      </c>
      <c r="I12" s="21"/>
      <c r="J12" s="21">
        <v>13200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13200</v>
      </c>
      <c r="X12" s="21"/>
      <c r="Y12" s="21">
        <v>13200</v>
      </c>
      <c r="Z12" s="6"/>
      <c r="AA12" s="28">
        <v>240000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>
        <v>7416</v>
      </c>
      <c r="I13" s="21"/>
      <c r="J13" s="21">
        <v>7416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7416</v>
      </c>
      <c r="X13" s="21">
        <v>77000</v>
      </c>
      <c r="Y13" s="21">
        <v>-69584</v>
      </c>
      <c r="Z13" s="6">
        <v>-90.37</v>
      </c>
      <c r="AA13" s="28"/>
    </row>
    <row r="14" spans="1:27" ht="13.5">
      <c r="A14" s="5" t="s">
        <v>40</v>
      </c>
      <c r="B14" s="3"/>
      <c r="C14" s="22"/>
      <c r="D14" s="22"/>
      <c r="E14" s="23">
        <v>20000</v>
      </c>
      <c r="F14" s="24">
        <v>20000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>
        <v>20000</v>
      </c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1370000</v>
      </c>
      <c r="F15" s="18">
        <f t="shared" si="2"/>
        <v>1370000</v>
      </c>
      <c r="G15" s="18">
        <f t="shared" si="2"/>
        <v>10039</v>
      </c>
      <c r="H15" s="18">
        <f t="shared" si="2"/>
        <v>66568</v>
      </c>
      <c r="I15" s="18">
        <f t="shared" si="2"/>
        <v>285683</v>
      </c>
      <c r="J15" s="18">
        <f t="shared" si="2"/>
        <v>362290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362290</v>
      </c>
      <c r="X15" s="18">
        <f t="shared" si="2"/>
        <v>2229000</v>
      </c>
      <c r="Y15" s="18">
        <f t="shared" si="2"/>
        <v>-1866710</v>
      </c>
      <c r="Z15" s="4">
        <f>+IF(X15&lt;&gt;0,+(Y15/X15)*100,0)</f>
        <v>-83.74652310453118</v>
      </c>
      <c r="AA15" s="30">
        <f>SUM(AA16:AA18)</f>
        <v>1370000</v>
      </c>
    </row>
    <row r="16" spans="1:27" ht="13.5">
      <c r="A16" s="5" t="s">
        <v>42</v>
      </c>
      <c r="B16" s="3"/>
      <c r="C16" s="19"/>
      <c r="D16" s="19"/>
      <c r="E16" s="20">
        <v>334000</v>
      </c>
      <c r="F16" s="21">
        <v>334000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520000</v>
      </c>
      <c r="Y16" s="21">
        <v>-520000</v>
      </c>
      <c r="Z16" s="6">
        <v>-100</v>
      </c>
      <c r="AA16" s="28">
        <v>334000</v>
      </c>
    </row>
    <row r="17" spans="1:27" ht="13.5">
      <c r="A17" s="5" t="s">
        <v>43</v>
      </c>
      <c r="B17" s="3"/>
      <c r="C17" s="19"/>
      <c r="D17" s="19"/>
      <c r="E17" s="20">
        <v>1031000</v>
      </c>
      <c r="F17" s="21">
        <v>1031000</v>
      </c>
      <c r="G17" s="21">
        <v>10039</v>
      </c>
      <c r="H17" s="21">
        <v>66568</v>
      </c>
      <c r="I17" s="21">
        <v>285683</v>
      </c>
      <c r="J17" s="21">
        <v>362290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362290</v>
      </c>
      <c r="X17" s="21">
        <v>1705000</v>
      </c>
      <c r="Y17" s="21">
        <v>-1342710</v>
      </c>
      <c r="Z17" s="6">
        <v>-78.75</v>
      </c>
      <c r="AA17" s="28">
        <v>1031000</v>
      </c>
    </row>
    <row r="18" spans="1:27" ht="13.5">
      <c r="A18" s="5" t="s">
        <v>44</v>
      </c>
      <c r="B18" s="3"/>
      <c r="C18" s="19"/>
      <c r="D18" s="19"/>
      <c r="E18" s="20">
        <v>5000</v>
      </c>
      <c r="F18" s="21">
        <v>5000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4000</v>
      </c>
      <c r="Y18" s="21">
        <v>-4000</v>
      </c>
      <c r="Z18" s="6">
        <v>-100</v>
      </c>
      <c r="AA18" s="28">
        <v>5000</v>
      </c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24020000</v>
      </c>
      <c r="F19" s="18">
        <f t="shared" si="3"/>
        <v>24020000</v>
      </c>
      <c r="G19" s="18">
        <f t="shared" si="3"/>
        <v>647732</v>
      </c>
      <c r="H19" s="18">
        <f t="shared" si="3"/>
        <v>1081820</v>
      </c>
      <c r="I19" s="18">
        <f t="shared" si="3"/>
        <v>1158702</v>
      </c>
      <c r="J19" s="18">
        <f t="shared" si="3"/>
        <v>2888254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2888254</v>
      </c>
      <c r="X19" s="18">
        <f t="shared" si="3"/>
        <v>6424000</v>
      </c>
      <c r="Y19" s="18">
        <f t="shared" si="3"/>
        <v>-3535746</v>
      </c>
      <c r="Z19" s="4">
        <f>+IF(X19&lt;&gt;0,+(Y19/X19)*100,0)</f>
        <v>-55.03963262764633</v>
      </c>
      <c r="AA19" s="30">
        <f>SUM(AA20:AA23)</f>
        <v>24020000</v>
      </c>
    </row>
    <row r="20" spans="1:27" ht="13.5">
      <c r="A20" s="5" t="s">
        <v>46</v>
      </c>
      <c r="B20" s="3"/>
      <c r="C20" s="19"/>
      <c r="D20" s="19"/>
      <c r="E20" s="20">
        <v>550000</v>
      </c>
      <c r="F20" s="21">
        <v>550000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1116000</v>
      </c>
      <c r="Y20" s="21">
        <v>-1116000</v>
      </c>
      <c r="Z20" s="6">
        <v>-100</v>
      </c>
      <c r="AA20" s="28">
        <v>550000</v>
      </c>
    </row>
    <row r="21" spans="1:27" ht="13.5">
      <c r="A21" s="5" t="s">
        <v>47</v>
      </c>
      <c r="B21" s="3"/>
      <c r="C21" s="19"/>
      <c r="D21" s="19"/>
      <c r="E21" s="20">
        <v>21000000</v>
      </c>
      <c r="F21" s="21">
        <v>21000000</v>
      </c>
      <c r="G21" s="21">
        <v>647732</v>
      </c>
      <c r="H21" s="21">
        <v>1081820</v>
      </c>
      <c r="I21" s="21">
        <v>1158702</v>
      </c>
      <c r="J21" s="21">
        <v>2888254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2888254</v>
      </c>
      <c r="X21" s="21">
        <v>242000</v>
      </c>
      <c r="Y21" s="21">
        <v>2646254</v>
      </c>
      <c r="Z21" s="6">
        <v>1093.49</v>
      </c>
      <c r="AA21" s="28">
        <v>21000000</v>
      </c>
    </row>
    <row r="22" spans="1:27" ht="13.5">
      <c r="A22" s="5" t="s">
        <v>48</v>
      </c>
      <c r="B22" s="3"/>
      <c r="C22" s="22"/>
      <c r="D22" s="22"/>
      <c r="E22" s="23">
        <v>1095000</v>
      </c>
      <c r="F22" s="24">
        <v>1095000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4910000</v>
      </c>
      <c r="Y22" s="24">
        <v>-4910000</v>
      </c>
      <c r="Z22" s="7">
        <v>-100</v>
      </c>
      <c r="AA22" s="29">
        <v>1095000</v>
      </c>
    </row>
    <row r="23" spans="1:27" ht="13.5">
      <c r="A23" s="5" t="s">
        <v>49</v>
      </c>
      <c r="B23" s="3"/>
      <c r="C23" s="19"/>
      <c r="D23" s="19"/>
      <c r="E23" s="20">
        <v>1375000</v>
      </c>
      <c r="F23" s="21">
        <v>1375000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156000</v>
      </c>
      <c r="Y23" s="21">
        <v>-156000</v>
      </c>
      <c r="Z23" s="6">
        <v>-100</v>
      </c>
      <c r="AA23" s="28">
        <v>1375000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31192000</v>
      </c>
      <c r="F25" s="52">
        <f t="shared" si="4"/>
        <v>31192000</v>
      </c>
      <c r="G25" s="52">
        <f t="shared" si="4"/>
        <v>1141370</v>
      </c>
      <c r="H25" s="52">
        <f t="shared" si="4"/>
        <v>2262677</v>
      </c>
      <c r="I25" s="52">
        <f t="shared" si="4"/>
        <v>2978471</v>
      </c>
      <c r="J25" s="52">
        <f t="shared" si="4"/>
        <v>6382518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6382518</v>
      </c>
      <c r="X25" s="52">
        <f t="shared" si="4"/>
        <v>9591000</v>
      </c>
      <c r="Y25" s="52">
        <f t="shared" si="4"/>
        <v>-3208482</v>
      </c>
      <c r="Z25" s="53">
        <f>+IF(X25&lt;&gt;0,+(Y25/X25)*100,0)</f>
        <v>-33.45304973412574</v>
      </c>
      <c r="AA25" s="54">
        <f>+AA5+AA9+AA15+AA19+AA24</f>
        <v>31192000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25192000</v>
      </c>
      <c r="F28" s="21">
        <v>25192000</v>
      </c>
      <c r="G28" s="21">
        <v>10039</v>
      </c>
      <c r="H28" s="21">
        <v>1194241</v>
      </c>
      <c r="I28" s="21">
        <v>2822614</v>
      </c>
      <c r="J28" s="21">
        <v>4026894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4026894</v>
      </c>
      <c r="X28" s="21"/>
      <c r="Y28" s="21">
        <v>4026894</v>
      </c>
      <c r="Z28" s="6"/>
      <c r="AA28" s="19">
        <v>25192000</v>
      </c>
    </row>
    <row r="29" spans="1:27" ht="13.5">
      <c r="A29" s="56" t="s">
        <v>55</v>
      </c>
      <c r="B29" s="3"/>
      <c r="C29" s="19"/>
      <c r="D29" s="19"/>
      <c r="E29" s="20">
        <v>1000000</v>
      </c>
      <c r="F29" s="21">
        <v>1000000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1000000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>
        <v>21774</v>
      </c>
      <c r="H30" s="24">
        <v>109018</v>
      </c>
      <c r="I30" s="24"/>
      <c r="J30" s="24">
        <v>130792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>
        <v>130792</v>
      </c>
      <c r="X30" s="24"/>
      <c r="Y30" s="24">
        <v>130792</v>
      </c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26192000</v>
      </c>
      <c r="F32" s="27">
        <f t="shared" si="5"/>
        <v>26192000</v>
      </c>
      <c r="G32" s="27">
        <f t="shared" si="5"/>
        <v>31813</v>
      </c>
      <c r="H32" s="27">
        <f t="shared" si="5"/>
        <v>1303259</v>
      </c>
      <c r="I32" s="27">
        <f t="shared" si="5"/>
        <v>2822614</v>
      </c>
      <c r="J32" s="27">
        <f t="shared" si="5"/>
        <v>4157686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4157686</v>
      </c>
      <c r="X32" s="27">
        <f t="shared" si="5"/>
        <v>0</v>
      </c>
      <c r="Y32" s="27">
        <f t="shared" si="5"/>
        <v>4157686</v>
      </c>
      <c r="Z32" s="13">
        <f>+IF(X32&lt;&gt;0,+(Y32/X32)*100,0)</f>
        <v>0</v>
      </c>
      <c r="AA32" s="31">
        <f>SUM(AA28:AA31)</f>
        <v>26192000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>
        <v>1109557</v>
      </c>
      <c r="H33" s="21">
        <v>959418</v>
      </c>
      <c r="I33" s="21">
        <v>155857</v>
      </c>
      <c r="J33" s="21">
        <v>2224832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2224832</v>
      </c>
      <c r="X33" s="21"/>
      <c r="Y33" s="21">
        <v>2224832</v>
      </c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5000000</v>
      </c>
      <c r="F35" s="21">
        <v>5000000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5000000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31192000</v>
      </c>
      <c r="F36" s="63">
        <f t="shared" si="6"/>
        <v>31192000</v>
      </c>
      <c r="G36" s="63">
        <f t="shared" si="6"/>
        <v>1141370</v>
      </c>
      <c r="H36" s="63">
        <f t="shared" si="6"/>
        <v>2262677</v>
      </c>
      <c r="I36" s="63">
        <f t="shared" si="6"/>
        <v>2978471</v>
      </c>
      <c r="J36" s="63">
        <f t="shared" si="6"/>
        <v>6382518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6382518</v>
      </c>
      <c r="X36" s="63">
        <f t="shared" si="6"/>
        <v>0</v>
      </c>
      <c r="Y36" s="63">
        <f t="shared" si="6"/>
        <v>6382518</v>
      </c>
      <c r="Z36" s="64">
        <f>+IF(X36&lt;&gt;0,+(Y36/X36)*100,0)</f>
        <v>0</v>
      </c>
      <c r="AA36" s="65">
        <f>SUM(AA32:AA35)</f>
        <v>31192000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-2630262</v>
      </c>
      <c r="D5" s="16">
        <f>SUM(D6:D8)</f>
        <v>0</v>
      </c>
      <c r="E5" s="17">
        <f t="shared" si="0"/>
        <v>2440000</v>
      </c>
      <c r="F5" s="18">
        <f t="shared" si="0"/>
        <v>2440000</v>
      </c>
      <c r="G5" s="18">
        <f t="shared" si="0"/>
        <v>0</v>
      </c>
      <c r="H5" s="18">
        <f t="shared" si="0"/>
        <v>22000</v>
      </c>
      <c r="I5" s="18">
        <f t="shared" si="0"/>
        <v>0</v>
      </c>
      <c r="J5" s="18">
        <f t="shared" si="0"/>
        <v>22000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22000</v>
      </c>
      <c r="X5" s="18">
        <f t="shared" si="0"/>
        <v>229998</v>
      </c>
      <c r="Y5" s="18">
        <f t="shared" si="0"/>
        <v>-207998</v>
      </c>
      <c r="Z5" s="4">
        <f>+IF(X5&lt;&gt;0,+(Y5/X5)*100,0)</f>
        <v>-90.43469943216897</v>
      </c>
      <c r="AA5" s="16">
        <f>SUM(AA6:AA8)</f>
        <v>2440000</v>
      </c>
    </row>
    <row r="6" spans="1:27" ht="13.5">
      <c r="A6" s="5" t="s">
        <v>32</v>
      </c>
      <c r="B6" s="3"/>
      <c r="C6" s="19">
        <v>-6476499</v>
      </c>
      <c r="D6" s="19"/>
      <c r="E6" s="20">
        <v>320000</v>
      </c>
      <c r="F6" s="21">
        <v>320000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320000</v>
      </c>
    </row>
    <row r="7" spans="1:27" ht="13.5">
      <c r="A7" s="5" t="s">
        <v>33</v>
      </c>
      <c r="B7" s="3"/>
      <c r="C7" s="22">
        <v>3162086</v>
      </c>
      <c r="D7" s="22"/>
      <c r="E7" s="23">
        <v>1450000</v>
      </c>
      <c r="F7" s="24">
        <v>1450000</v>
      </c>
      <c r="G7" s="24"/>
      <c r="H7" s="24">
        <v>22000</v>
      </c>
      <c r="I7" s="24"/>
      <c r="J7" s="24">
        <v>22000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22000</v>
      </c>
      <c r="X7" s="24">
        <v>174999</v>
      </c>
      <c r="Y7" s="24">
        <v>-152999</v>
      </c>
      <c r="Z7" s="7">
        <v>-87.43</v>
      </c>
      <c r="AA7" s="29">
        <v>1450000</v>
      </c>
    </row>
    <row r="8" spans="1:27" ht="13.5">
      <c r="A8" s="5" t="s">
        <v>34</v>
      </c>
      <c r="B8" s="3"/>
      <c r="C8" s="19">
        <v>684151</v>
      </c>
      <c r="D8" s="19"/>
      <c r="E8" s="20">
        <v>670000</v>
      </c>
      <c r="F8" s="21">
        <v>670000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54999</v>
      </c>
      <c r="Y8" s="21">
        <v>-54999</v>
      </c>
      <c r="Z8" s="6">
        <v>-100</v>
      </c>
      <c r="AA8" s="28">
        <v>670000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5082000</v>
      </c>
      <c r="F9" s="18">
        <f t="shared" si="1"/>
        <v>5082000</v>
      </c>
      <c r="G9" s="18">
        <f t="shared" si="1"/>
        <v>144100</v>
      </c>
      <c r="H9" s="18">
        <f t="shared" si="1"/>
        <v>34374</v>
      </c>
      <c r="I9" s="18">
        <f t="shared" si="1"/>
        <v>0</v>
      </c>
      <c r="J9" s="18">
        <f t="shared" si="1"/>
        <v>178474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178474</v>
      </c>
      <c r="X9" s="18">
        <f t="shared" si="1"/>
        <v>1364250</v>
      </c>
      <c r="Y9" s="18">
        <f t="shared" si="1"/>
        <v>-1185776</v>
      </c>
      <c r="Z9" s="4">
        <f>+IF(X9&lt;&gt;0,+(Y9/X9)*100,0)</f>
        <v>-86.91779365951989</v>
      </c>
      <c r="AA9" s="30">
        <f>SUM(AA10:AA14)</f>
        <v>5082000</v>
      </c>
    </row>
    <row r="10" spans="1:27" ht="13.5">
      <c r="A10" s="5" t="s">
        <v>36</v>
      </c>
      <c r="B10" s="3"/>
      <c r="C10" s="19"/>
      <c r="D10" s="19"/>
      <c r="E10" s="20">
        <v>1432000</v>
      </c>
      <c r="F10" s="21">
        <v>1432000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464250</v>
      </c>
      <c r="Y10" s="21">
        <v>-464250</v>
      </c>
      <c r="Z10" s="6">
        <v>-100</v>
      </c>
      <c r="AA10" s="28">
        <v>1432000</v>
      </c>
    </row>
    <row r="11" spans="1:27" ht="13.5">
      <c r="A11" s="5" t="s">
        <v>37</v>
      </c>
      <c r="B11" s="3"/>
      <c r="C11" s="19"/>
      <c r="D11" s="19"/>
      <c r="E11" s="20">
        <v>3500000</v>
      </c>
      <c r="F11" s="21">
        <v>3500000</v>
      </c>
      <c r="G11" s="21">
        <v>144100</v>
      </c>
      <c r="H11" s="21">
        <v>34374</v>
      </c>
      <c r="I11" s="21"/>
      <c r="J11" s="21">
        <v>178474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178474</v>
      </c>
      <c r="X11" s="21">
        <v>875001</v>
      </c>
      <c r="Y11" s="21">
        <v>-696527</v>
      </c>
      <c r="Z11" s="6">
        <v>-79.6</v>
      </c>
      <c r="AA11" s="28">
        <v>3500000</v>
      </c>
    </row>
    <row r="12" spans="1:27" ht="13.5">
      <c r="A12" s="5" t="s">
        <v>38</v>
      </c>
      <c r="B12" s="3"/>
      <c r="C12" s="19"/>
      <c r="D12" s="19"/>
      <c r="E12" s="20">
        <v>150000</v>
      </c>
      <c r="F12" s="21">
        <v>150000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24999</v>
      </c>
      <c r="Y12" s="21">
        <v>-24999</v>
      </c>
      <c r="Z12" s="6">
        <v>-100</v>
      </c>
      <c r="AA12" s="28">
        <v>150000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5289019</v>
      </c>
      <c r="D15" s="16">
        <f>SUM(D16:D18)</f>
        <v>0</v>
      </c>
      <c r="E15" s="17">
        <f t="shared" si="2"/>
        <v>14000000</v>
      </c>
      <c r="F15" s="18">
        <f t="shared" si="2"/>
        <v>14000000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3500000</v>
      </c>
      <c r="Y15" s="18">
        <f t="shared" si="2"/>
        <v>-3500000</v>
      </c>
      <c r="Z15" s="4">
        <f>+IF(X15&lt;&gt;0,+(Y15/X15)*100,0)</f>
        <v>-100</v>
      </c>
      <c r="AA15" s="30">
        <f>SUM(AA16:AA18)</f>
        <v>14000000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5289019</v>
      </c>
      <c r="D17" s="19"/>
      <c r="E17" s="20">
        <v>14000000</v>
      </c>
      <c r="F17" s="21">
        <v>14000000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3500000</v>
      </c>
      <c r="Y17" s="21">
        <v>-3500000</v>
      </c>
      <c r="Z17" s="6">
        <v>-100</v>
      </c>
      <c r="AA17" s="28">
        <v>14000000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12480656</v>
      </c>
      <c r="D19" s="16">
        <f>SUM(D20:D23)</f>
        <v>0</v>
      </c>
      <c r="E19" s="17">
        <f t="shared" si="3"/>
        <v>4828000</v>
      </c>
      <c r="F19" s="18">
        <f t="shared" si="3"/>
        <v>4828000</v>
      </c>
      <c r="G19" s="18">
        <f t="shared" si="3"/>
        <v>94902</v>
      </c>
      <c r="H19" s="18">
        <f t="shared" si="3"/>
        <v>2340641</v>
      </c>
      <c r="I19" s="18">
        <f t="shared" si="3"/>
        <v>0</v>
      </c>
      <c r="J19" s="18">
        <f t="shared" si="3"/>
        <v>2435543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2435543</v>
      </c>
      <c r="X19" s="18">
        <f t="shared" si="3"/>
        <v>4706997</v>
      </c>
      <c r="Y19" s="18">
        <f t="shared" si="3"/>
        <v>-2271454</v>
      </c>
      <c r="Z19" s="4">
        <f>+IF(X19&lt;&gt;0,+(Y19/X19)*100,0)</f>
        <v>-48.25696723409851</v>
      </c>
      <c r="AA19" s="30">
        <f>SUM(AA20:AA23)</f>
        <v>4828000</v>
      </c>
    </row>
    <row r="20" spans="1:27" ht="13.5">
      <c r="A20" s="5" t="s">
        <v>46</v>
      </c>
      <c r="B20" s="3"/>
      <c r="C20" s="19"/>
      <c r="D20" s="19"/>
      <c r="E20" s="20">
        <v>1760000</v>
      </c>
      <c r="F20" s="21">
        <v>1760000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440001</v>
      </c>
      <c r="Y20" s="21">
        <v>-440001</v>
      </c>
      <c r="Z20" s="6">
        <v>-100</v>
      </c>
      <c r="AA20" s="28">
        <v>1760000</v>
      </c>
    </row>
    <row r="21" spans="1:27" ht="13.5">
      <c r="A21" s="5" t="s">
        <v>47</v>
      </c>
      <c r="B21" s="3"/>
      <c r="C21" s="19">
        <v>6450123</v>
      </c>
      <c r="D21" s="19"/>
      <c r="E21" s="20">
        <v>1000000</v>
      </c>
      <c r="F21" s="21">
        <v>1000000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249999</v>
      </c>
      <c r="Y21" s="21">
        <v>-249999</v>
      </c>
      <c r="Z21" s="6">
        <v>-100</v>
      </c>
      <c r="AA21" s="28">
        <v>1000000</v>
      </c>
    </row>
    <row r="22" spans="1:27" ht="13.5">
      <c r="A22" s="5" t="s">
        <v>48</v>
      </c>
      <c r="B22" s="3"/>
      <c r="C22" s="22">
        <v>6030533</v>
      </c>
      <c r="D22" s="22"/>
      <c r="E22" s="23">
        <v>2068000</v>
      </c>
      <c r="F22" s="24">
        <v>2068000</v>
      </c>
      <c r="G22" s="24">
        <v>94902</v>
      </c>
      <c r="H22" s="24">
        <v>2340641</v>
      </c>
      <c r="I22" s="24"/>
      <c r="J22" s="24">
        <v>2435543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2435543</v>
      </c>
      <c r="X22" s="24">
        <v>516999</v>
      </c>
      <c r="Y22" s="24">
        <v>1918544</v>
      </c>
      <c r="Z22" s="7">
        <v>371.09</v>
      </c>
      <c r="AA22" s="29">
        <v>2068000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3499998</v>
      </c>
      <c r="Y23" s="21">
        <v>-3499998</v>
      </c>
      <c r="Z23" s="6">
        <v>-100</v>
      </c>
      <c r="AA23" s="28"/>
    </row>
    <row r="24" spans="1:27" ht="13.5">
      <c r="A24" s="2" t="s">
        <v>50</v>
      </c>
      <c r="B24" s="8"/>
      <c r="C24" s="16"/>
      <c r="D24" s="16"/>
      <c r="E24" s="17">
        <v>625000</v>
      </c>
      <c r="F24" s="18">
        <v>625000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>
        <v>625000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15139413</v>
      </c>
      <c r="D25" s="50">
        <f>+D5+D9+D15+D19+D24</f>
        <v>0</v>
      </c>
      <c r="E25" s="51">
        <f t="shared" si="4"/>
        <v>26975000</v>
      </c>
      <c r="F25" s="52">
        <f t="shared" si="4"/>
        <v>26975000</v>
      </c>
      <c r="G25" s="52">
        <f t="shared" si="4"/>
        <v>239002</v>
      </c>
      <c r="H25" s="52">
        <f t="shared" si="4"/>
        <v>2397015</v>
      </c>
      <c r="I25" s="52">
        <f t="shared" si="4"/>
        <v>0</v>
      </c>
      <c r="J25" s="52">
        <f t="shared" si="4"/>
        <v>2636017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2636017</v>
      </c>
      <c r="X25" s="52">
        <f t="shared" si="4"/>
        <v>9801245</v>
      </c>
      <c r="Y25" s="52">
        <f t="shared" si="4"/>
        <v>-7165228</v>
      </c>
      <c r="Z25" s="53">
        <f>+IF(X25&lt;&gt;0,+(Y25/X25)*100,0)</f>
        <v>-73.10528407360493</v>
      </c>
      <c r="AA25" s="54">
        <f>+AA5+AA9+AA15+AA19+AA24</f>
        <v>26975000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18169675</v>
      </c>
      <c r="D28" s="19"/>
      <c r="E28" s="20">
        <v>24653000</v>
      </c>
      <c r="F28" s="21">
        <v>24653000</v>
      </c>
      <c r="G28" s="21">
        <v>239002</v>
      </c>
      <c r="H28" s="21">
        <v>2375015</v>
      </c>
      <c r="I28" s="21"/>
      <c r="J28" s="21">
        <v>2614017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2614017</v>
      </c>
      <c r="X28" s="21"/>
      <c r="Y28" s="21">
        <v>2614017</v>
      </c>
      <c r="Z28" s="6"/>
      <c r="AA28" s="19">
        <v>24653000</v>
      </c>
    </row>
    <row r="29" spans="1:27" ht="13.5">
      <c r="A29" s="56" t="s">
        <v>55</v>
      </c>
      <c r="B29" s="3"/>
      <c r="C29" s="19"/>
      <c r="D29" s="19"/>
      <c r="E29" s="20">
        <v>1000000</v>
      </c>
      <c r="F29" s="21">
        <v>1000000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1000000</v>
      </c>
    </row>
    <row r="30" spans="1:27" ht="13.5">
      <c r="A30" s="56" t="s">
        <v>56</v>
      </c>
      <c r="B30" s="3"/>
      <c r="C30" s="22"/>
      <c r="D30" s="22"/>
      <c r="E30" s="23">
        <v>32000</v>
      </c>
      <c r="F30" s="24">
        <v>32000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>
        <v>32000</v>
      </c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18169675</v>
      </c>
      <c r="D32" s="25">
        <f>SUM(D28:D31)</f>
        <v>0</v>
      </c>
      <c r="E32" s="26">
        <f t="shared" si="5"/>
        <v>25685000</v>
      </c>
      <c r="F32" s="27">
        <f t="shared" si="5"/>
        <v>25685000</v>
      </c>
      <c r="G32" s="27">
        <f t="shared" si="5"/>
        <v>239002</v>
      </c>
      <c r="H32" s="27">
        <f t="shared" si="5"/>
        <v>2375015</v>
      </c>
      <c r="I32" s="27">
        <f t="shared" si="5"/>
        <v>0</v>
      </c>
      <c r="J32" s="27">
        <f t="shared" si="5"/>
        <v>2614017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2614017</v>
      </c>
      <c r="X32" s="27">
        <f t="shared" si="5"/>
        <v>0</v>
      </c>
      <c r="Y32" s="27">
        <f t="shared" si="5"/>
        <v>2614017</v>
      </c>
      <c r="Z32" s="13">
        <f>+IF(X32&lt;&gt;0,+(Y32/X32)*100,0)</f>
        <v>0</v>
      </c>
      <c r="AA32" s="31">
        <f>SUM(AA28:AA31)</f>
        <v>25685000</v>
      </c>
    </row>
    <row r="33" spans="1:27" ht="13.5">
      <c r="A33" s="59" t="s">
        <v>59</v>
      </c>
      <c r="B33" s="3" t="s">
        <v>60</v>
      </c>
      <c r="C33" s="19">
        <v>-6476499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>
        <v>3132724</v>
      </c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313513</v>
      </c>
      <c r="D35" s="19"/>
      <c r="E35" s="20">
        <v>1290000</v>
      </c>
      <c r="F35" s="21">
        <v>1290000</v>
      </c>
      <c r="G35" s="21"/>
      <c r="H35" s="21">
        <v>22000</v>
      </c>
      <c r="I35" s="21"/>
      <c r="J35" s="21">
        <v>22000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22000</v>
      </c>
      <c r="X35" s="21"/>
      <c r="Y35" s="21">
        <v>22000</v>
      </c>
      <c r="Z35" s="6"/>
      <c r="AA35" s="28">
        <v>1290000</v>
      </c>
    </row>
    <row r="36" spans="1:27" ht="13.5">
      <c r="A36" s="60" t="s">
        <v>64</v>
      </c>
      <c r="B36" s="10"/>
      <c r="C36" s="61">
        <f aca="true" t="shared" si="6" ref="C36:Y36">SUM(C32:C35)</f>
        <v>15139413</v>
      </c>
      <c r="D36" s="61">
        <f>SUM(D32:D35)</f>
        <v>0</v>
      </c>
      <c r="E36" s="62">
        <f t="shared" si="6"/>
        <v>26975000</v>
      </c>
      <c r="F36" s="63">
        <f t="shared" si="6"/>
        <v>26975000</v>
      </c>
      <c r="G36" s="63">
        <f t="shared" si="6"/>
        <v>239002</v>
      </c>
      <c r="H36" s="63">
        <f t="shared" si="6"/>
        <v>2397015</v>
      </c>
      <c r="I36" s="63">
        <f t="shared" si="6"/>
        <v>0</v>
      </c>
      <c r="J36" s="63">
        <f t="shared" si="6"/>
        <v>2636017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2636017</v>
      </c>
      <c r="X36" s="63">
        <f t="shared" si="6"/>
        <v>0</v>
      </c>
      <c r="Y36" s="63">
        <f t="shared" si="6"/>
        <v>2636017</v>
      </c>
      <c r="Z36" s="64">
        <f>+IF(X36&lt;&gt;0,+(Y36/X36)*100,0)</f>
        <v>0</v>
      </c>
      <c r="AA36" s="65">
        <f>SUM(AA32:AA35)</f>
        <v>26975000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115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306000</v>
      </c>
      <c r="D5" s="16">
        <f>SUM(D6:D8)</f>
        <v>0</v>
      </c>
      <c r="E5" s="17">
        <f t="shared" si="0"/>
        <v>1730600</v>
      </c>
      <c r="F5" s="18">
        <f t="shared" si="0"/>
        <v>1730600</v>
      </c>
      <c r="G5" s="18">
        <f t="shared" si="0"/>
        <v>0</v>
      </c>
      <c r="H5" s="18">
        <f t="shared" si="0"/>
        <v>0</v>
      </c>
      <c r="I5" s="18">
        <f t="shared" si="0"/>
        <v>1889</v>
      </c>
      <c r="J5" s="18">
        <f t="shared" si="0"/>
        <v>1889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1889</v>
      </c>
      <c r="X5" s="18">
        <f t="shared" si="0"/>
        <v>2649</v>
      </c>
      <c r="Y5" s="18">
        <f t="shared" si="0"/>
        <v>-760</v>
      </c>
      <c r="Z5" s="4">
        <f>+IF(X5&lt;&gt;0,+(Y5/X5)*100,0)</f>
        <v>-28.690071725179312</v>
      </c>
      <c r="AA5" s="16">
        <f>SUM(AA6:AA8)</f>
        <v>1730600</v>
      </c>
    </row>
    <row r="6" spans="1:27" ht="13.5">
      <c r="A6" s="5" t="s">
        <v>32</v>
      </c>
      <c r="B6" s="3"/>
      <c r="C6" s="19">
        <v>280000</v>
      </c>
      <c r="D6" s="19"/>
      <c r="E6" s="20">
        <v>1720000</v>
      </c>
      <c r="F6" s="21">
        <v>1720000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1720000</v>
      </c>
    </row>
    <row r="7" spans="1:27" ht="13.5">
      <c r="A7" s="5" t="s">
        <v>33</v>
      </c>
      <c r="B7" s="3"/>
      <c r="C7" s="22">
        <v>26000</v>
      </c>
      <c r="D7" s="22"/>
      <c r="E7" s="23">
        <v>10600</v>
      </c>
      <c r="F7" s="24">
        <v>10600</v>
      </c>
      <c r="G7" s="24"/>
      <c r="H7" s="24"/>
      <c r="I7" s="24">
        <v>1889</v>
      </c>
      <c r="J7" s="24">
        <v>1889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1889</v>
      </c>
      <c r="X7" s="24">
        <v>2649</v>
      </c>
      <c r="Y7" s="24">
        <v>-760</v>
      </c>
      <c r="Z7" s="7">
        <v>-28.69</v>
      </c>
      <c r="AA7" s="29">
        <v>10600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305000</v>
      </c>
      <c r="D9" s="16">
        <f>SUM(D10:D14)</f>
        <v>0</v>
      </c>
      <c r="E9" s="17">
        <f t="shared" si="1"/>
        <v>11140000</v>
      </c>
      <c r="F9" s="18">
        <f t="shared" si="1"/>
        <v>11140000</v>
      </c>
      <c r="G9" s="18">
        <f t="shared" si="1"/>
        <v>0</v>
      </c>
      <c r="H9" s="18">
        <f t="shared" si="1"/>
        <v>26315</v>
      </c>
      <c r="I9" s="18">
        <f t="shared" si="1"/>
        <v>0</v>
      </c>
      <c r="J9" s="18">
        <f t="shared" si="1"/>
        <v>26315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26315</v>
      </c>
      <c r="X9" s="18">
        <f t="shared" si="1"/>
        <v>2676831</v>
      </c>
      <c r="Y9" s="18">
        <f t="shared" si="1"/>
        <v>-2650516</v>
      </c>
      <c r="Z9" s="4">
        <f>+IF(X9&lt;&gt;0,+(Y9/X9)*100,0)</f>
        <v>-99.01693457674392</v>
      </c>
      <c r="AA9" s="30">
        <f>SUM(AA10:AA14)</f>
        <v>11140000</v>
      </c>
    </row>
    <row r="10" spans="1:27" ht="13.5">
      <c r="A10" s="5" t="s">
        <v>36</v>
      </c>
      <c r="B10" s="3"/>
      <c r="C10" s="19">
        <v>305000</v>
      </c>
      <c r="D10" s="19"/>
      <c r="E10" s="20">
        <v>433000</v>
      </c>
      <c r="F10" s="21">
        <v>433000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433000</v>
      </c>
    </row>
    <row r="11" spans="1:27" ht="13.5">
      <c r="A11" s="5" t="s">
        <v>37</v>
      </c>
      <c r="B11" s="3"/>
      <c r="C11" s="19"/>
      <c r="D11" s="19"/>
      <c r="E11" s="20">
        <v>1302000</v>
      </c>
      <c r="F11" s="21">
        <v>1302000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325593</v>
      </c>
      <c r="Y11" s="21">
        <v>-325593</v>
      </c>
      <c r="Z11" s="6">
        <v>-100</v>
      </c>
      <c r="AA11" s="28">
        <v>1302000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>
        <v>9405000</v>
      </c>
      <c r="F13" s="21">
        <v>9405000</v>
      </c>
      <c r="G13" s="21"/>
      <c r="H13" s="21">
        <v>26315</v>
      </c>
      <c r="I13" s="21"/>
      <c r="J13" s="21">
        <v>26315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26315</v>
      </c>
      <c r="X13" s="21">
        <v>2351238</v>
      </c>
      <c r="Y13" s="21">
        <v>-2324923</v>
      </c>
      <c r="Z13" s="6">
        <v>-98.88</v>
      </c>
      <c r="AA13" s="28">
        <v>9405000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4566000</v>
      </c>
      <c r="D15" s="16">
        <f>SUM(D16:D18)</f>
        <v>0</v>
      </c>
      <c r="E15" s="17">
        <f t="shared" si="2"/>
        <v>2820000</v>
      </c>
      <c r="F15" s="18">
        <f t="shared" si="2"/>
        <v>2820000</v>
      </c>
      <c r="G15" s="18">
        <f t="shared" si="2"/>
        <v>1393325</v>
      </c>
      <c r="H15" s="18">
        <f t="shared" si="2"/>
        <v>146813</v>
      </c>
      <c r="I15" s="18">
        <f t="shared" si="2"/>
        <v>0</v>
      </c>
      <c r="J15" s="18">
        <f t="shared" si="2"/>
        <v>1540138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1540138</v>
      </c>
      <c r="X15" s="18">
        <f t="shared" si="2"/>
        <v>673633</v>
      </c>
      <c r="Y15" s="18">
        <f t="shared" si="2"/>
        <v>866505</v>
      </c>
      <c r="Z15" s="4">
        <f>+IF(X15&lt;&gt;0,+(Y15/X15)*100,0)</f>
        <v>128.6316139500292</v>
      </c>
      <c r="AA15" s="30">
        <f>SUM(AA16:AA18)</f>
        <v>2820000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4566000</v>
      </c>
      <c r="D17" s="19"/>
      <c r="E17" s="20">
        <v>2820000</v>
      </c>
      <c r="F17" s="21">
        <v>2820000</v>
      </c>
      <c r="G17" s="21">
        <v>1393325</v>
      </c>
      <c r="H17" s="21">
        <v>146813</v>
      </c>
      <c r="I17" s="21"/>
      <c r="J17" s="21">
        <v>1540138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1540138</v>
      </c>
      <c r="X17" s="21">
        <v>673633</v>
      </c>
      <c r="Y17" s="21">
        <v>866505</v>
      </c>
      <c r="Z17" s="6">
        <v>128.63</v>
      </c>
      <c r="AA17" s="28">
        <v>2820000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30608000</v>
      </c>
      <c r="D19" s="16">
        <f>SUM(D20:D23)</f>
        <v>0</v>
      </c>
      <c r="E19" s="17">
        <f t="shared" si="3"/>
        <v>24995000</v>
      </c>
      <c r="F19" s="18">
        <f t="shared" si="3"/>
        <v>24995000</v>
      </c>
      <c r="G19" s="18">
        <f t="shared" si="3"/>
        <v>0</v>
      </c>
      <c r="H19" s="18">
        <f t="shared" si="3"/>
        <v>853396</v>
      </c>
      <c r="I19" s="18">
        <f t="shared" si="3"/>
        <v>1467180</v>
      </c>
      <c r="J19" s="18">
        <f t="shared" si="3"/>
        <v>2320576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2320576</v>
      </c>
      <c r="X19" s="18">
        <f t="shared" si="3"/>
        <v>6519484</v>
      </c>
      <c r="Y19" s="18">
        <f t="shared" si="3"/>
        <v>-4198908</v>
      </c>
      <c r="Z19" s="4">
        <f>+IF(X19&lt;&gt;0,+(Y19/X19)*100,0)</f>
        <v>-64.40552657234836</v>
      </c>
      <c r="AA19" s="30">
        <f>SUM(AA20:AA23)</f>
        <v>24995000</v>
      </c>
    </row>
    <row r="20" spans="1:27" ht="13.5">
      <c r="A20" s="5" t="s">
        <v>46</v>
      </c>
      <c r="B20" s="3"/>
      <c r="C20" s="19">
        <v>353000</v>
      </c>
      <c r="D20" s="19"/>
      <c r="E20" s="20">
        <v>1190000</v>
      </c>
      <c r="F20" s="21">
        <v>1190000</v>
      </c>
      <c r="G20" s="21"/>
      <c r="H20" s="21"/>
      <c r="I20" s="21">
        <v>117530</v>
      </c>
      <c r="J20" s="21">
        <v>117530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117530</v>
      </c>
      <c r="X20" s="21">
        <v>297609</v>
      </c>
      <c r="Y20" s="21">
        <v>-180079</v>
      </c>
      <c r="Z20" s="6">
        <v>-60.51</v>
      </c>
      <c r="AA20" s="28">
        <v>1190000</v>
      </c>
    </row>
    <row r="21" spans="1:27" ht="13.5">
      <c r="A21" s="5" t="s">
        <v>47</v>
      </c>
      <c r="B21" s="3"/>
      <c r="C21" s="19">
        <v>29660000</v>
      </c>
      <c r="D21" s="19"/>
      <c r="E21" s="20">
        <v>20375000</v>
      </c>
      <c r="F21" s="21">
        <v>20375000</v>
      </c>
      <c r="G21" s="21"/>
      <c r="H21" s="21">
        <v>853396</v>
      </c>
      <c r="I21" s="21">
        <v>1349650</v>
      </c>
      <c r="J21" s="21">
        <v>2203046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2203046</v>
      </c>
      <c r="X21" s="21">
        <v>5383427</v>
      </c>
      <c r="Y21" s="21">
        <v>-3180381</v>
      </c>
      <c r="Z21" s="6">
        <v>-59.08</v>
      </c>
      <c r="AA21" s="28">
        <v>20375000</v>
      </c>
    </row>
    <row r="22" spans="1:27" ht="13.5">
      <c r="A22" s="5" t="s">
        <v>48</v>
      </c>
      <c r="B22" s="3"/>
      <c r="C22" s="22">
        <v>326000</v>
      </c>
      <c r="D22" s="22"/>
      <c r="E22" s="23">
        <v>974000</v>
      </c>
      <c r="F22" s="24">
        <v>974000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224414</v>
      </c>
      <c r="Y22" s="24">
        <v>-224414</v>
      </c>
      <c r="Z22" s="7">
        <v>-100</v>
      </c>
      <c r="AA22" s="29">
        <v>974000</v>
      </c>
    </row>
    <row r="23" spans="1:27" ht="13.5">
      <c r="A23" s="5" t="s">
        <v>49</v>
      </c>
      <c r="B23" s="3"/>
      <c r="C23" s="19">
        <v>269000</v>
      </c>
      <c r="D23" s="19"/>
      <c r="E23" s="20">
        <v>2456000</v>
      </c>
      <c r="F23" s="21">
        <v>2456000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614034</v>
      </c>
      <c r="Y23" s="21">
        <v>-614034</v>
      </c>
      <c r="Z23" s="6">
        <v>-100</v>
      </c>
      <c r="AA23" s="28">
        <v>2456000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35785000</v>
      </c>
      <c r="D25" s="50">
        <f>+D5+D9+D15+D19+D24</f>
        <v>0</v>
      </c>
      <c r="E25" s="51">
        <f t="shared" si="4"/>
        <v>40685600</v>
      </c>
      <c r="F25" s="52">
        <f t="shared" si="4"/>
        <v>40685600</v>
      </c>
      <c r="G25" s="52">
        <f t="shared" si="4"/>
        <v>1393325</v>
      </c>
      <c r="H25" s="52">
        <f t="shared" si="4"/>
        <v>1026524</v>
      </c>
      <c r="I25" s="52">
        <f t="shared" si="4"/>
        <v>1469069</v>
      </c>
      <c r="J25" s="52">
        <f t="shared" si="4"/>
        <v>3888918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3888918</v>
      </c>
      <c r="X25" s="52">
        <f t="shared" si="4"/>
        <v>9872597</v>
      </c>
      <c r="Y25" s="52">
        <f t="shared" si="4"/>
        <v>-5983679</v>
      </c>
      <c r="Z25" s="53">
        <f>+IF(X25&lt;&gt;0,+(Y25/X25)*100,0)</f>
        <v>-60.60896641481466</v>
      </c>
      <c r="AA25" s="54">
        <f>+AA5+AA9+AA15+AA19+AA24</f>
        <v>40685600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18820000</v>
      </c>
      <c r="D28" s="19"/>
      <c r="E28" s="20">
        <v>26581200</v>
      </c>
      <c r="F28" s="21">
        <v>26581200</v>
      </c>
      <c r="G28" s="21">
        <v>1393325</v>
      </c>
      <c r="H28" s="21">
        <v>1026524</v>
      </c>
      <c r="I28" s="21">
        <v>1349650</v>
      </c>
      <c r="J28" s="21">
        <v>3769499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3769499</v>
      </c>
      <c r="X28" s="21"/>
      <c r="Y28" s="21">
        <v>3769499</v>
      </c>
      <c r="Z28" s="6"/>
      <c r="AA28" s="19">
        <v>26581200</v>
      </c>
    </row>
    <row r="29" spans="1:27" ht="13.5">
      <c r="A29" s="56" t="s">
        <v>55</v>
      </c>
      <c r="B29" s="3"/>
      <c r="C29" s="19">
        <v>16354000</v>
      </c>
      <c r="D29" s="19"/>
      <c r="E29" s="20">
        <v>12236000</v>
      </c>
      <c r="F29" s="21">
        <v>12236000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12236000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35174000</v>
      </c>
      <c r="D32" s="25">
        <f>SUM(D28:D31)</f>
        <v>0</v>
      </c>
      <c r="E32" s="26">
        <f t="shared" si="5"/>
        <v>38817200</v>
      </c>
      <c r="F32" s="27">
        <f t="shared" si="5"/>
        <v>38817200</v>
      </c>
      <c r="G32" s="27">
        <f t="shared" si="5"/>
        <v>1393325</v>
      </c>
      <c r="H32" s="27">
        <f t="shared" si="5"/>
        <v>1026524</v>
      </c>
      <c r="I32" s="27">
        <f t="shared" si="5"/>
        <v>1349650</v>
      </c>
      <c r="J32" s="27">
        <f t="shared" si="5"/>
        <v>3769499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3769499</v>
      </c>
      <c r="X32" s="27">
        <f t="shared" si="5"/>
        <v>0</v>
      </c>
      <c r="Y32" s="27">
        <f t="shared" si="5"/>
        <v>3769499</v>
      </c>
      <c r="Z32" s="13">
        <f>+IF(X32&lt;&gt;0,+(Y32/X32)*100,0)</f>
        <v>0</v>
      </c>
      <c r="AA32" s="31">
        <f>SUM(AA28:AA31)</f>
        <v>38817200</v>
      </c>
    </row>
    <row r="33" spans="1:27" ht="13.5">
      <c r="A33" s="59" t="s">
        <v>59</v>
      </c>
      <c r="B33" s="3" t="s">
        <v>60</v>
      </c>
      <c r="C33" s="19">
        <v>216000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>
        <v>280000</v>
      </c>
      <c r="D34" s="19"/>
      <c r="E34" s="20">
        <v>1720000</v>
      </c>
      <c r="F34" s="21">
        <v>1720000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1720000</v>
      </c>
    </row>
    <row r="35" spans="1:27" ht="13.5">
      <c r="A35" s="59" t="s">
        <v>63</v>
      </c>
      <c r="B35" s="3"/>
      <c r="C35" s="19">
        <v>115000</v>
      </c>
      <c r="D35" s="19"/>
      <c r="E35" s="20">
        <v>148400</v>
      </c>
      <c r="F35" s="21">
        <v>148400</v>
      </c>
      <c r="G35" s="21"/>
      <c r="H35" s="21"/>
      <c r="I35" s="21">
        <v>119419</v>
      </c>
      <c r="J35" s="21">
        <v>119419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119419</v>
      </c>
      <c r="X35" s="21"/>
      <c r="Y35" s="21">
        <v>119419</v>
      </c>
      <c r="Z35" s="6"/>
      <c r="AA35" s="28">
        <v>148400</v>
      </c>
    </row>
    <row r="36" spans="1:27" ht="13.5">
      <c r="A36" s="60" t="s">
        <v>64</v>
      </c>
      <c r="B36" s="10"/>
      <c r="C36" s="61">
        <f aca="true" t="shared" si="6" ref="C36:Y36">SUM(C32:C35)</f>
        <v>35785000</v>
      </c>
      <c r="D36" s="61">
        <f>SUM(D32:D35)</f>
        <v>0</v>
      </c>
      <c r="E36" s="62">
        <f t="shared" si="6"/>
        <v>40685600</v>
      </c>
      <c r="F36" s="63">
        <f t="shared" si="6"/>
        <v>40685600</v>
      </c>
      <c r="G36" s="63">
        <f t="shared" si="6"/>
        <v>1393325</v>
      </c>
      <c r="H36" s="63">
        <f t="shared" si="6"/>
        <v>1026524</v>
      </c>
      <c r="I36" s="63">
        <f t="shared" si="6"/>
        <v>1469069</v>
      </c>
      <c r="J36" s="63">
        <f t="shared" si="6"/>
        <v>3888918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3888918</v>
      </c>
      <c r="X36" s="63">
        <f t="shared" si="6"/>
        <v>0</v>
      </c>
      <c r="Y36" s="63">
        <f t="shared" si="6"/>
        <v>3888918</v>
      </c>
      <c r="Z36" s="64">
        <f>+IF(X36&lt;&gt;0,+(Y36/X36)*100,0)</f>
        <v>0</v>
      </c>
      <c r="AA36" s="65">
        <f>SUM(AA32:AA35)</f>
        <v>40685600</v>
      </c>
    </row>
    <row r="37" spans="1:27" ht="13.5">
      <c r="A37" s="14" t="s">
        <v>111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2014-11-17T09:10:24Z</dcterms:created>
  <dcterms:modified xsi:type="dcterms:W3CDTF">2014-11-17T09:14:40Z</dcterms:modified>
  <cp:category/>
  <cp:version/>
  <cp:contentType/>
  <cp:contentStatus/>
</cp:coreProperties>
</file>