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ETH" sheetId="1" r:id="rId1"/>
    <sheet name="KZN211" sheetId="2" r:id="rId2"/>
    <sheet name="KZN212" sheetId="3" r:id="rId3"/>
    <sheet name="KZN213" sheetId="4" r:id="rId4"/>
    <sheet name="KZN214" sheetId="5" r:id="rId5"/>
    <sheet name="KZN215" sheetId="6" r:id="rId6"/>
    <sheet name="KZN216" sheetId="7" r:id="rId7"/>
    <sheet name="DC21" sheetId="8" r:id="rId8"/>
    <sheet name="KZN221" sheetId="9" r:id="rId9"/>
    <sheet name="KZN222" sheetId="10" r:id="rId10"/>
    <sheet name="KZN223" sheetId="11" r:id="rId11"/>
    <sheet name="KZN224" sheetId="12" r:id="rId12"/>
    <sheet name="KZN225" sheetId="13" r:id="rId13"/>
    <sheet name="KZN226" sheetId="14" r:id="rId14"/>
    <sheet name="KZN227" sheetId="15" r:id="rId15"/>
    <sheet name="DC22" sheetId="16" r:id="rId16"/>
    <sheet name="KZN232" sheetId="17" r:id="rId17"/>
    <sheet name="KZN233" sheetId="18" r:id="rId18"/>
    <sheet name="KZN234" sheetId="19" r:id="rId19"/>
    <sheet name="KZN235" sheetId="20" r:id="rId20"/>
    <sheet name="KZN236" sheetId="21" r:id="rId21"/>
    <sheet name="DC23" sheetId="22" r:id="rId22"/>
    <sheet name="KZN241" sheetId="23" r:id="rId23"/>
    <sheet name="KZN242" sheetId="24" r:id="rId24"/>
    <sheet name="KZN244" sheetId="25" r:id="rId25"/>
    <sheet name="KZN245" sheetId="26" r:id="rId26"/>
    <sheet name="DC24" sheetId="27" r:id="rId27"/>
    <sheet name="KZN252" sheetId="28" r:id="rId28"/>
    <sheet name="KZN253" sheetId="29" r:id="rId29"/>
    <sheet name="KZN254" sheetId="30" r:id="rId30"/>
    <sheet name="DC25" sheetId="31" r:id="rId31"/>
    <sheet name="KZN261" sheetId="32" r:id="rId32"/>
    <sheet name="KZN262" sheetId="33" r:id="rId33"/>
    <sheet name="KZN263" sheetId="34" r:id="rId34"/>
    <sheet name="KZN265" sheetId="35" r:id="rId35"/>
    <sheet name="KZN266" sheetId="36" r:id="rId36"/>
    <sheet name="DC26" sheetId="37" r:id="rId37"/>
    <sheet name="KZN271" sheetId="38" r:id="rId38"/>
    <sheet name="KZN272" sheetId="39" r:id="rId39"/>
    <sheet name="KZN273" sheetId="40" r:id="rId40"/>
    <sheet name="KZN274" sheetId="41" r:id="rId41"/>
    <sheet name="KZN275" sheetId="42" r:id="rId42"/>
    <sheet name="DC27" sheetId="43" r:id="rId43"/>
    <sheet name="KZN281" sheetId="44" r:id="rId44"/>
    <sheet name="KZN282" sheetId="45" r:id="rId45"/>
    <sheet name="KZN283" sheetId="46" r:id="rId46"/>
    <sheet name="KZN284" sheetId="47" r:id="rId47"/>
    <sheet name="KZN285" sheetId="48" r:id="rId48"/>
    <sheet name="KZN286" sheetId="49" r:id="rId49"/>
    <sheet name="DC28" sheetId="50" r:id="rId50"/>
    <sheet name="KZN291" sheetId="51" r:id="rId51"/>
    <sheet name="KZN292" sheetId="52" r:id="rId52"/>
    <sheet name="KZN293" sheetId="53" r:id="rId53"/>
    <sheet name="KZN294" sheetId="54" r:id="rId54"/>
    <sheet name="DC29" sheetId="55" r:id="rId55"/>
    <sheet name="KZN431" sheetId="56" r:id="rId56"/>
    <sheet name="KZN432" sheetId="57" r:id="rId57"/>
    <sheet name="KZN433" sheetId="58" r:id="rId58"/>
    <sheet name="KZN434" sheetId="59" r:id="rId59"/>
    <sheet name="KZN435" sheetId="60" r:id="rId60"/>
    <sheet name="DC43" sheetId="61" r:id="rId61"/>
    <sheet name="Summary" sheetId="62" r:id="rId62"/>
  </sheets>
  <definedNames>
    <definedName name="_xlnm.Print_Area" localSheetId="7">'DC21'!$A$1:$AA$45</definedName>
    <definedName name="_xlnm.Print_Area" localSheetId="15">'DC22'!$A$1:$AA$45</definedName>
    <definedName name="_xlnm.Print_Area" localSheetId="21">'DC23'!$A$1:$AA$45</definedName>
    <definedName name="_xlnm.Print_Area" localSheetId="26">'DC24'!$A$1:$AA$45</definedName>
    <definedName name="_xlnm.Print_Area" localSheetId="30">'DC25'!$A$1:$AA$45</definedName>
    <definedName name="_xlnm.Print_Area" localSheetId="36">'DC26'!$A$1:$AA$45</definedName>
    <definedName name="_xlnm.Print_Area" localSheetId="42">'DC27'!$A$1:$AA$45</definedName>
    <definedName name="_xlnm.Print_Area" localSheetId="49">'DC28'!$A$1:$AA$45</definedName>
    <definedName name="_xlnm.Print_Area" localSheetId="54">'DC29'!$A$1:$AA$45</definedName>
    <definedName name="_xlnm.Print_Area" localSheetId="60">'DC43'!$A$1:$AA$45</definedName>
    <definedName name="_xlnm.Print_Area" localSheetId="0">'ETH'!$A$1:$AA$45</definedName>
    <definedName name="_xlnm.Print_Area" localSheetId="1">'KZN211'!$A$1:$AA$45</definedName>
    <definedName name="_xlnm.Print_Area" localSheetId="2">'KZN212'!$A$1:$AA$45</definedName>
    <definedName name="_xlnm.Print_Area" localSheetId="3">'KZN213'!$A$1:$AA$45</definedName>
    <definedName name="_xlnm.Print_Area" localSheetId="4">'KZN214'!$A$1:$AA$45</definedName>
    <definedName name="_xlnm.Print_Area" localSheetId="5">'KZN215'!$A$1:$AA$45</definedName>
    <definedName name="_xlnm.Print_Area" localSheetId="6">'KZN216'!$A$1:$AA$45</definedName>
    <definedName name="_xlnm.Print_Area" localSheetId="8">'KZN221'!$A$1:$AA$45</definedName>
    <definedName name="_xlnm.Print_Area" localSheetId="9">'KZN222'!$A$1:$AA$45</definedName>
    <definedName name="_xlnm.Print_Area" localSheetId="10">'KZN223'!$A$1:$AA$45</definedName>
    <definedName name="_xlnm.Print_Area" localSheetId="11">'KZN224'!$A$1:$AA$45</definedName>
    <definedName name="_xlnm.Print_Area" localSheetId="12">'KZN225'!$A$1:$AA$45</definedName>
    <definedName name="_xlnm.Print_Area" localSheetId="13">'KZN226'!$A$1:$AA$45</definedName>
    <definedName name="_xlnm.Print_Area" localSheetId="14">'KZN227'!$A$1:$AA$45</definedName>
    <definedName name="_xlnm.Print_Area" localSheetId="16">'KZN232'!$A$1:$AA$45</definedName>
    <definedName name="_xlnm.Print_Area" localSheetId="17">'KZN233'!$A$1:$AA$45</definedName>
    <definedName name="_xlnm.Print_Area" localSheetId="18">'KZN234'!$A$1:$AA$45</definedName>
    <definedName name="_xlnm.Print_Area" localSheetId="19">'KZN235'!$A$1:$AA$45</definedName>
    <definedName name="_xlnm.Print_Area" localSheetId="20">'KZN236'!$A$1:$AA$45</definedName>
    <definedName name="_xlnm.Print_Area" localSheetId="22">'KZN241'!$A$1:$AA$45</definedName>
    <definedName name="_xlnm.Print_Area" localSheetId="23">'KZN242'!$A$1:$AA$45</definedName>
    <definedName name="_xlnm.Print_Area" localSheetId="24">'KZN244'!$A$1:$AA$45</definedName>
    <definedName name="_xlnm.Print_Area" localSheetId="25">'KZN245'!$A$1:$AA$45</definedName>
    <definedName name="_xlnm.Print_Area" localSheetId="27">'KZN252'!$A$1:$AA$45</definedName>
    <definedName name="_xlnm.Print_Area" localSheetId="28">'KZN253'!$A$1:$AA$45</definedName>
    <definedName name="_xlnm.Print_Area" localSheetId="29">'KZN254'!$A$1:$AA$45</definedName>
    <definedName name="_xlnm.Print_Area" localSheetId="31">'KZN261'!$A$1:$AA$45</definedName>
    <definedName name="_xlnm.Print_Area" localSheetId="32">'KZN262'!$A$1:$AA$45</definedName>
    <definedName name="_xlnm.Print_Area" localSheetId="33">'KZN263'!$A$1:$AA$45</definedName>
    <definedName name="_xlnm.Print_Area" localSheetId="34">'KZN265'!$A$1:$AA$45</definedName>
    <definedName name="_xlnm.Print_Area" localSheetId="35">'KZN266'!$A$1:$AA$45</definedName>
    <definedName name="_xlnm.Print_Area" localSheetId="37">'KZN271'!$A$1:$AA$45</definedName>
    <definedName name="_xlnm.Print_Area" localSheetId="38">'KZN272'!$A$1:$AA$45</definedName>
    <definedName name="_xlnm.Print_Area" localSheetId="39">'KZN273'!$A$1:$AA$45</definedName>
    <definedName name="_xlnm.Print_Area" localSheetId="40">'KZN274'!$A$1:$AA$45</definedName>
    <definedName name="_xlnm.Print_Area" localSheetId="41">'KZN275'!$A$1:$AA$45</definedName>
    <definedName name="_xlnm.Print_Area" localSheetId="43">'KZN281'!$A$1:$AA$45</definedName>
    <definedName name="_xlnm.Print_Area" localSheetId="44">'KZN282'!$A$1:$AA$45</definedName>
    <definedName name="_xlnm.Print_Area" localSheetId="45">'KZN283'!$A$1:$AA$45</definedName>
    <definedName name="_xlnm.Print_Area" localSheetId="46">'KZN284'!$A$1:$AA$45</definedName>
    <definedName name="_xlnm.Print_Area" localSheetId="47">'KZN285'!$A$1:$AA$45</definedName>
    <definedName name="_xlnm.Print_Area" localSheetId="48">'KZN286'!$A$1:$AA$45</definedName>
    <definedName name="_xlnm.Print_Area" localSheetId="50">'KZN291'!$A$1:$AA$45</definedName>
    <definedName name="_xlnm.Print_Area" localSheetId="51">'KZN292'!$A$1:$AA$45</definedName>
    <definedName name="_xlnm.Print_Area" localSheetId="52">'KZN293'!$A$1:$AA$45</definedName>
    <definedName name="_xlnm.Print_Area" localSheetId="53">'KZN294'!$A$1:$AA$45</definedName>
    <definedName name="_xlnm.Print_Area" localSheetId="55">'KZN431'!$A$1:$AA$45</definedName>
    <definedName name="_xlnm.Print_Area" localSheetId="56">'KZN432'!$A$1:$AA$45</definedName>
    <definedName name="_xlnm.Print_Area" localSheetId="57">'KZN433'!$A$1:$AA$45</definedName>
    <definedName name="_xlnm.Print_Area" localSheetId="58">'KZN434'!$A$1:$AA$45</definedName>
    <definedName name="_xlnm.Print_Area" localSheetId="59">'KZN435'!$A$1:$AA$45</definedName>
    <definedName name="_xlnm.Print_Area" localSheetId="61">'Summary'!$A$1:$AA$45</definedName>
  </definedNames>
  <calcPr calcMode="manual" fullCalcOnLoad="1"/>
</workbook>
</file>

<file path=xl/sharedStrings.xml><?xml version="1.0" encoding="utf-8"?>
<sst xmlns="http://schemas.openxmlformats.org/spreadsheetml/2006/main" count="4402" uniqueCount="132">
  <si>
    <t>Kwazulu-Natal: eThekwini(ETH) - Table C5 Quarterly Budget Statement - Capital Expenditure by Standard Classification and Funding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</si>
  <si>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</si>
  <si>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</si>
  <si>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</si>
  <si>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</si>
  <si>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</si>
  <si>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</si>
  <si>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</si>
  <si>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</si>
  <si>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</si>
  <si>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</si>
  <si>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</si>
  <si>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</si>
  <si>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</si>
  <si>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</si>
  <si>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</si>
  <si>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</si>
  <si>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</si>
  <si>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</si>
  <si>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</si>
  <si>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</si>
  <si>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</si>
  <si>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</si>
  <si>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</si>
  <si>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</si>
  <si>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</si>
  <si>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</si>
  <si>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</si>
  <si>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</si>
  <si>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</si>
  <si>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</si>
  <si>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</si>
  <si>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</si>
  <si>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</si>
  <si>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</si>
  <si>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</si>
  <si>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</si>
  <si>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</si>
  <si>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</si>
  <si>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</si>
  <si>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</si>
  <si>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</si>
  <si>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</si>
  <si>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</si>
  <si>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</si>
  <si>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</si>
  <si>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</si>
  <si>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</si>
  <si>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</si>
  <si>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</si>
  <si>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</si>
  <si>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Total Capital Expenditure - Standard</t>
  </si>
  <si>
    <t>3</t>
  </si>
  <si>
    <t>Funded by:</t>
  </si>
  <si>
    <t>National Government</t>
  </si>
  <si>
    <t>Provincial Government</t>
  </si>
  <si>
    <t>District Municipality</t>
  </si>
  <si>
    <t>Other transfers and grants</t>
  </si>
  <si>
    <t>Transfers recognised - capital</t>
  </si>
  <si>
    <t>Public contributions and donations</t>
  </si>
  <si>
    <t>5</t>
  </si>
  <si>
    <t>Borrowing</t>
  </si>
  <si>
    <t>6</t>
  </si>
  <si>
    <t>Internally generated funds</t>
  </si>
  <si>
    <t>Total Capital Funding</t>
  </si>
  <si>
    <t>Kwazulu-Natal: Vulamehlo(KZN211) - Table C5 Quarterly Budget Statement - Capital Expenditure by Standard Classification and Funding for 1st Quarter ended 30 September 2014 (Figures Finalised as at 2014/10/30)</t>
  </si>
  <si>
    <t>Kwazulu-Natal: Umdoni(KZN212) - Table C5 Quarterly Budget Statement - Capital Expenditure by Standard Classification and Funding for 1st Quarter ended 30 September 2014 (Figures Finalised as at 2014/10/30)</t>
  </si>
  <si>
    <t>Kwazulu-Natal: Umzumbe(KZN213) - Table C5 Quarterly Budget Statement - Capital Expenditure by Standard Classification and Funding for 1st Quarter ended 30 September 2014 (Figures Finalised as at 2014/10/30)</t>
  </si>
  <si>
    <t>Kwazulu-Natal: uMuziwabantu(KZN214) - Table C5 Quarterly Budget Statement - Capital Expenditure by Standard Classification and Funding for 1st Quarter ended 30 September 2014 (Figures Finalised as at 2014/10/30)</t>
  </si>
  <si>
    <t>Kwazulu-Natal: Ezinqoleni(KZN215) - Table C5 Quarterly Budget Statement - Capital Expenditure by Standard Classification and Funding for 1st Quarter ended 30 September 2014 (Figures Finalised as at 2014/10/30)</t>
  </si>
  <si>
    <t>Kwazulu-Natal: Hibiscus Coast(KZN216) - Table C5 Quarterly Budget Statement - Capital Expenditure by Standard Classification and Funding for 1st Quarter ended 30 September 2014 (Figures Finalised as at 2014/10/30)</t>
  </si>
  <si>
    <t>Kwazulu-Natal: Ugu(DC21) - Table C5 Quarterly Budget Statement - Capital Expenditure by Standard Classification and Funding for 1st Quarter ended 30 September 2014 (Figures Finalised as at 2014/10/30)</t>
  </si>
  <si>
    <t>Kwazulu-Natal: uMshwathi(KZN221) - Table C5 Quarterly Budget Statement - Capital Expenditure by Standard Classification and Funding for 1st Quarter ended 30 September 2014 (Figures Finalised as at 2014/10/30)</t>
  </si>
  <si>
    <t>Kwazulu-Natal: uMngeni(KZN222) - Table C5 Quarterly Budget Statement - Capital Expenditure by Standard Classification and Funding for 1st Quarter ended 30 September 2014 (Figures Finalised as at 2014/10/30)</t>
  </si>
  <si>
    <t>Kwazulu-Natal: Mpofana(KZN223) - Table C5 Quarterly Budget Statement - Capital Expenditure by Standard Classification and Funding for 1st Quarter ended 30 September 2014 (Figures Finalised as at 2014/10/30)</t>
  </si>
  <si>
    <t>Kwazulu-Natal: Impendle(KZN224) - Table C5 Quarterly Budget Statement - Capital Expenditure by Standard Classification and Funding for 1st Quarter ended 30 September 2014 (Figures Finalised as at 2014/10/30)</t>
  </si>
  <si>
    <t>Kwazulu-Natal: Msunduzi(KZN225) - Table C5 Quarterly Budget Statement - Capital Expenditure by Standard Classification and Funding for 1st Quarter ended 30 September 2014 (Figures Finalised as at 2014/10/30)</t>
  </si>
  <si>
    <t>Kwazulu-Natal: Mkhambathini(KZN226) - Table C5 Quarterly Budget Statement - Capital Expenditure by Standard Classification and Funding for 1st Quarter ended 30 September 2014 (Figures Finalised as at 2014/10/30)</t>
  </si>
  <si>
    <t>Kwazulu-Natal: Richmond(KZN227) - Table C5 Quarterly Budget Statement - Capital Expenditure by Standard Classification and Funding for 1st Quarter ended 30 September 2014 (Figures Finalised as at 2014/10/30)</t>
  </si>
  <si>
    <t>Kwazulu-Natal: uMgungundlovu(DC22) - Table C5 Quarterly Budget Statement - Capital Expenditure by Standard Classification and Funding for 1st Quarter ended 30 September 2014 (Figures Finalised as at 2014/10/30)</t>
  </si>
  <si>
    <t>Kwazulu-Natal: Emnambithi/Ladysmith(KZN232) - Table C5 Quarterly Budget Statement - Capital Expenditure by Standard Classification and Funding for 1st Quarter ended 30 September 2014 (Figures Finalised as at 2014/10/30)</t>
  </si>
  <si>
    <t>Kwazulu-Natal: Indaka(KZN233) - Table C5 Quarterly Budget Statement - Capital Expenditure by Standard Classification and Funding for 1st Quarter ended 30 September 2014 (Figures Finalised as at 2014/10/30)</t>
  </si>
  <si>
    <t>Kwazulu-Natal: Umtshezi(KZN234) - Table C5 Quarterly Budget Statement - Capital Expenditure by Standard Classification and Funding for 1st Quarter ended 30 September 2014 (Figures Finalised as at 2014/10/30)</t>
  </si>
  <si>
    <t>Kwazulu-Natal: Okhahlamba(KZN235) - Table C5 Quarterly Budget Statement - Capital Expenditure by Standard Classification and Funding for 1st Quarter ended 30 September 2014 (Figures Finalised as at 2014/10/30)</t>
  </si>
  <si>
    <t>Kwazulu-Natal: Imbabazane(KZN236) - Table C5 Quarterly Budget Statement - Capital Expenditure by Standard Classification and Funding for 1st Quarter ended 30 September 2014 (Figures Finalised as at 2014/10/30)</t>
  </si>
  <si>
    <t>Kwazulu-Natal: Uthukela(DC23) - Table C5 Quarterly Budget Statement - Capital Expenditure by Standard Classification and Funding for 1st Quarter ended 30 September 2014 (Figures Finalised as at 2014/10/30)</t>
  </si>
  <si>
    <t>Kwazulu-Natal: Endumeni(KZN241) - Table C5 Quarterly Budget Statement - Capital Expenditure by Standard Classification and Funding for 1st Quarter ended 30 September 2014 (Figures Finalised as at 2014/10/30)</t>
  </si>
  <si>
    <t>Kwazulu-Natal: Nquthu(KZN242) - Table C5 Quarterly Budget Statement - Capital Expenditure by Standard Classification and Funding for 1st Quarter ended 30 September 2014 (Figures Finalised as at 2014/10/30)</t>
  </si>
  <si>
    <t>Kwazulu-Natal: Msinga(KZN244) - Table C5 Quarterly Budget Statement - Capital Expenditure by Standard Classification and Funding for 1st Quarter ended 30 September 2014 (Figures Finalised as at 2014/10/30)</t>
  </si>
  <si>
    <t>Kwazulu-Natal: Umvoti(KZN245) - Table C5 Quarterly Budget Statement - Capital Expenditure by Standard Classification and Funding for 1st Quarter ended 30 September 2014 (Figures Finalised as at 2014/10/30)</t>
  </si>
  <si>
    <t>Kwazulu-Natal: Umzinyathi(DC24) - Table C5 Quarterly Budget Statement - Capital Expenditure by Standard Classification and Funding for 1st Quarter ended 30 September 2014 (Figures Finalised as at 2014/10/30)</t>
  </si>
  <si>
    <t>Kwazulu-Natal: Newcastle(KZN252) - Table C5 Quarterly Budget Statement - Capital Expenditure by Standard Classification and Funding for 1st Quarter ended 30 September 2014 (Figures Finalised as at 2014/10/30)</t>
  </si>
  <si>
    <t>Kwazulu-Natal: eMadlangeni(KZN253) - Table C5 Quarterly Budget Statement - Capital Expenditure by Standard Classification and Funding for 1st Quarter ended 30 September 2014 (Figures Finalised as at 2014/10/30)</t>
  </si>
  <si>
    <t>Kwazulu-Natal: Dannhauser(KZN254) - Table C5 Quarterly Budget Statement - Capital Expenditure by Standard Classification and Funding for 1st Quarter ended 30 September 2014 (Figures Finalised as at 2014/10/30)</t>
  </si>
  <si>
    <t>Kwazulu-Natal: Amajuba(DC25) - Table C5 Quarterly Budget Statement - Capital Expenditure by Standard Classification and Funding for 1st Quarter ended 30 September 2014 (Figures Finalised as at 2014/10/30)</t>
  </si>
  <si>
    <t>Kwazulu-Natal: eDumbe(KZN261) - Table C5 Quarterly Budget Statement - Capital Expenditure by Standard Classification and Funding for 1st Quarter ended 30 September 2014 (Figures Finalised as at 2014/10/30)</t>
  </si>
  <si>
    <t>Kwazulu-Natal: uPhongolo(KZN262) - Table C5 Quarterly Budget Statement - Capital Expenditure by Standard Classification and Funding for 1st Quarter ended 30 September 2014 (Figures Finalised as at 2014/10/30)</t>
  </si>
  <si>
    <t>Kwazulu-Natal: Abaqulusi(KZN263) - Table C5 Quarterly Budget Statement - Capital Expenditure by Standard Classification and Funding for 1st Quarter ended 30 September 2014 (Figures Finalised as at 2014/10/30)</t>
  </si>
  <si>
    <t>Kwazulu-Natal: Nongoma(KZN265) - Table C5 Quarterly Budget Statement - Capital Expenditure by Standard Classification and Funding for 1st Quarter ended 30 September 2014 (Figures Finalised as at 2014/10/30)</t>
  </si>
  <si>
    <t>Kwazulu-Natal: Ulundi(KZN266) - Table C5 Quarterly Budget Statement - Capital Expenditure by Standard Classification and Funding for 1st Quarter ended 30 September 2014 (Figures Finalised as at 2014/10/30)</t>
  </si>
  <si>
    <t>Kwazulu-Natal: Zululand(DC26) - Table C5 Quarterly Budget Statement - Capital Expenditure by Standard Classification and Funding for 1st Quarter ended 30 September 2014 (Figures Finalised as at 2014/10/30)</t>
  </si>
  <si>
    <t>Kwazulu-Natal: Umhlabuyalingana(KZN271) - Table C5 Quarterly Budget Statement - Capital Expenditure by Standard Classification and Funding for 1st Quarter ended 30 September 2014 (Figures Finalised as at 2014/10/30)</t>
  </si>
  <si>
    <t>Kwazulu-Natal: Jozini(KZN272) - Table C5 Quarterly Budget Statement - Capital Expenditure by Standard Classification and Funding for 1st Quarter ended 30 September 2014 (Figures Finalised as at 2014/10/30)</t>
  </si>
  <si>
    <t>Kwazulu-Natal: The Big 5 False Bay(KZN273) - Table C5 Quarterly Budget Statement - Capital Expenditure by Standard Classification and Funding for 1st Quarter ended 30 September 2014 (Figures Finalised as at 2014/10/30)</t>
  </si>
  <si>
    <t>Kwazulu-Natal: Hlabisa(KZN274) - Table C5 Quarterly Budget Statement - Capital Expenditure by Standard Classification and Funding for 1st Quarter ended 30 September 2014 (Figures Finalised as at 2014/10/30)</t>
  </si>
  <si>
    <t>Kwazulu-Natal: Mtubatuba(KZN275) - Table C5 Quarterly Budget Statement - Capital Expenditure by Standard Classification and Funding for 1st Quarter ended 30 September 2014 (Figures Finalised as at 2014/10/30)</t>
  </si>
  <si>
    <t>Kwazulu-Natal: Umkhanyakude(DC27) - Table C5 Quarterly Budget Statement - Capital Expenditure by Standard Classification and Funding for 1st Quarter ended 30 September 2014 (Figures Finalised as at 2014/10/30)</t>
  </si>
  <si>
    <t>Kwazulu-Natal: Mfolozi(KZN281) - Table C5 Quarterly Budget Statement - Capital Expenditure by Standard Classification and Funding for 1st Quarter ended 30 September 2014 (Figures Finalised as at 2014/10/30)</t>
  </si>
  <si>
    <t>Kwazulu-Natal: uMhlathuze(KZN282) - Table C5 Quarterly Budget Statement - Capital Expenditure by Standard Classification and Funding for 1st Quarter ended 30 September 2014 (Figures Finalised as at 2014/10/30)</t>
  </si>
  <si>
    <t>Kwazulu-Natal: Ntambanana(KZN283) - Table C5 Quarterly Budget Statement - Capital Expenditure by Standard Classification and Funding for 1st Quarter ended 30 September 2014 (Figures Finalised as at 2014/10/30)</t>
  </si>
  <si>
    <t>Kwazulu-Natal: uMlalazi(KZN284) - Table C5 Quarterly Budget Statement - Capital Expenditure by Standard Classification and Funding for 1st Quarter ended 30 September 2014 (Figures Finalised as at 2014/10/30)</t>
  </si>
  <si>
    <t>Kwazulu-Natal: Mthonjaneni(KZN285) - Table C5 Quarterly Budget Statement - Capital Expenditure by Standard Classification and Funding for 1st Quarter ended 30 September 2014 (Figures Finalised as at 2014/10/30)</t>
  </si>
  <si>
    <t>Kwazulu-Natal: Nkandla(KZN286) - Table C5 Quarterly Budget Statement - Capital Expenditure by Standard Classification and Funding for 1st Quarter ended 30 September 2014 (Figures Finalised as at 2014/10/30)</t>
  </si>
  <si>
    <t>Kwazulu-Natal: uThungulu(DC28) - Table C5 Quarterly Budget Statement - Capital Expenditure by Standard Classification and Funding for 1st Quarter ended 30 September 2014 (Figures Finalised as at 2014/10/30)</t>
  </si>
  <si>
    <t>Kwazulu-Natal: Mandeni(KZN291) - Table C5 Quarterly Budget Statement - Capital Expenditure by Standard Classification and Funding for 1st Quarter ended 30 September 2014 (Figures Finalised as at 2014/10/30)</t>
  </si>
  <si>
    <t>Kwazulu-Natal: KwaDukuza(KZN292) - Table C5 Quarterly Budget Statement - Capital Expenditure by Standard Classification and Funding for 1st Quarter ended 30 September 2014 (Figures Finalised as at 2014/10/30)</t>
  </si>
  <si>
    <t>Kwazulu-Natal: Ndwedwe(KZN293) - Table C5 Quarterly Budget Statement - Capital Expenditure by Standard Classification and Funding for 1st Quarter ended 30 September 2014 (Figures Finalised as at 2014/10/30)</t>
  </si>
  <si>
    <t>Kwazulu-Natal: Maphumulo(KZN294) - Table C5 Quarterly Budget Statement - Capital Expenditure by Standard Classification and Funding for 1st Quarter ended 30 September 2014 (Figures Finalised as at 2014/10/30)</t>
  </si>
  <si>
    <t>Kwazulu-Natal: iLembe(DC29) - Table C5 Quarterly Budget Statement - Capital Expenditure by Standard Classification and Funding for 1st Quarter ended 30 September 2014 (Figures Finalised as at 2014/10/30)</t>
  </si>
  <si>
    <t>Kwazulu-Natal: Ingwe(KZN431) - Table C5 Quarterly Budget Statement - Capital Expenditure by Standard Classification and Funding for 1st Quarter ended 30 September 2014 (Figures Finalised as at 2014/10/30)</t>
  </si>
  <si>
    <t>Kwazulu-Natal: Kwa Sani(KZN432) - Table C5 Quarterly Budget Statement - Capital Expenditure by Standard Classification and Funding for 1st Quarter ended 30 September 2014 (Figures Finalised as at 2014/10/30)</t>
  </si>
  <si>
    <t>Kwazulu-Natal: Greater Kokstad(KZN433) - Table C5 Quarterly Budget Statement - Capital Expenditure by Standard Classification and Funding for 1st Quarter ended 30 September 2014 (Figures Finalised as at 2014/10/30)</t>
  </si>
  <si>
    <t>Kwazulu-Natal: Ubuhlebezwe(KZN434) - Table C5 Quarterly Budget Statement - Capital Expenditure by Standard Classification and Funding for 1st Quarter ended 30 September 2014 (Figures Finalised as at 2014/10/30)</t>
  </si>
  <si>
    <t>Kwazulu-Natal: Umzimkhulu(KZN435) - Table C5 Quarterly Budget Statement - Capital Expenditure by Standard Classification and Funding for 1st Quarter ended 30 September 2014 (Figures Finalised as at 2014/10/30)</t>
  </si>
  <si>
    <t>Kwazulu-Natal: Harry Gwala(DC43) - Table C5 Quarterly Budget Statement - Capital Expenditure by Standard Classification and Funding for 1st Quarter ended 30 September 2014 (Figures Finalised as at 2014/10/30)</t>
  </si>
  <si>
    <t>Summary - Table C5 Quarterly Budget Statement - Capital Expenditure by Standard Classification and Funding for 1st Quarter ended 30 September 2014 (Figures Finalised as at 2014/10/30)</t>
  </si>
  <si>
    <t>Standard Classification Description</t>
  </si>
  <si>
    <t>References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</si>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</sst>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 * #,##0.00_ ;_ * \(#,##0.00\)_ ;_ * &quot;-&quot;??_ ;_ @_ "/>
    <numFmt numFmtId="171" formatCode="_(* #,##0,_);_(* \(#,##0,\);_(* &quot;–&quot;?_);_(@_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0" fontId="24" fillId="0" borderId="11" xfId="0" applyNumberFormat="1" applyFont="1" applyFill="1" applyBorder="1" applyAlignment="1" applyProtection="1">
      <alignment horizontal="left" indent="1"/>
      <protection/>
    </xf>
    <xf numFmtId="0" fontId="23" fillId="0" borderId="12" xfId="0" applyNumberFormat="1" applyFont="1" applyBorder="1" applyAlignment="1" applyProtection="1">
      <alignment horizontal="center"/>
      <protection/>
    </xf>
    <xf numFmtId="170" fontId="21" fillId="0" borderId="12" xfId="0" applyNumberFormat="1" applyFont="1" applyFill="1" applyBorder="1" applyAlignment="1" applyProtection="1">
      <alignment/>
      <protection/>
    </xf>
    <xf numFmtId="0" fontId="23" fillId="0" borderId="11" xfId="0" applyNumberFormat="1" applyFont="1" applyFill="1" applyBorder="1" applyAlignment="1" applyProtection="1">
      <alignment horizontal="left" indent="2"/>
      <protection/>
    </xf>
    <xf numFmtId="170" fontId="23" fillId="0" borderId="12" xfId="0" applyNumberFormat="1" applyFont="1" applyFill="1" applyBorder="1" applyAlignment="1" applyProtection="1">
      <alignment/>
      <protection/>
    </xf>
    <xf numFmtId="170" fontId="23" fillId="0" borderId="12" xfId="42" applyNumberFormat="1" applyFont="1" applyFill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 horizontal="center"/>
      <protection/>
    </xf>
    <xf numFmtId="0" fontId="21" fillId="0" borderId="13" xfId="0" applyNumberFormat="1" applyFont="1" applyBorder="1" applyAlignment="1" applyProtection="1">
      <alignment/>
      <protection/>
    </xf>
    <xf numFmtId="0" fontId="23" fillId="0" borderId="14" xfId="0" applyNumberFormat="1" applyFont="1" applyBorder="1" applyAlignment="1" applyProtection="1">
      <alignment horizontal="center"/>
      <protection/>
    </xf>
    <xf numFmtId="0" fontId="23" fillId="0" borderId="11" xfId="0" applyNumberFormat="1" applyFont="1" applyBorder="1" applyAlignment="1" applyProtection="1">
      <alignment/>
      <protection/>
    </xf>
    <xf numFmtId="0" fontId="25" fillId="0" borderId="12" xfId="0" applyNumberFormat="1" applyFont="1" applyBorder="1" applyAlignment="1" applyProtection="1">
      <alignment horizontal="center"/>
      <protection/>
    </xf>
    <xf numFmtId="170" fontId="21" fillId="0" borderId="15" xfId="0" applyNumberFormat="1" applyFont="1" applyFill="1" applyBorder="1" applyAlignment="1" applyProtection="1">
      <alignment/>
      <protection/>
    </xf>
    <xf numFmtId="0" fontId="26" fillId="0" borderId="16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172" fontId="21" fillId="0" borderId="17" xfId="0" applyNumberFormat="1" applyFont="1" applyFill="1" applyBorder="1" applyAlignment="1" applyProtection="1">
      <alignment/>
      <protection/>
    </xf>
    <xf numFmtId="172" fontId="21" fillId="0" borderId="18" xfId="0" applyNumberFormat="1" applyFont="1" applyFill="1" applyBorder="1" applyAlignment="1" applyProtection="1">
      <alignment/>
      <protection/>
    </xf>
    <xf numFmtId="172" fontId="21" fillId="0" borderId="12" xfId="0" applyNumberFormat="1" applyFont="1" applyFill="1" applyBorder="1" applyAlignment="1" applyProtection="1">
      <alignment/>
      <protection/>
    </xf>
    <xf numFmtId="172" fontId="23" fillId="0" borderId="17" xfId="0" applyNumberFormat="1" applyFont="1" applyFill="1" applyBorder="1" applyAlignment="1" applyProtection="1">
      <alignment/>
      <protection/>
    </xf>
    <xf numFmtId="172" fontId="23" fillId="0" borderId="18" xfId="0" applyNumberFormat="1" applyFont="1" applyFill="1" applyBorder="1" applyAlignment="1" applyProtection="1">
      <alignment/>
      <protection/>
    </xf>
    <xf numFmtId="172" fontId="23" fillId="0" borderId="12" xfId="0" applyNumberFormat="1" applyFont="1" applyFill="1" applyBorder="1" applyAlignment="1" applyProtection="1">
      <alignment/>
      <protection/>
    </xf>
    <xf numFmtId="172" fontId="23" fillId="0" borderId="17" xfId="42" applyNumberFormat="1" applyFont="1" applyFill="1" applyBorder="1" applyAlignment="1" applyProtection="1">
      <alignment/>
      <protection/>
    </xf>
    <xf numFmtId="172" fontId="23" fillId="0" borderId="18" xfId="42" applyNumberFormat="1" applyFont="1" applyFill="1" applyBorder="1" applyAlignment="1" applyProtection="1">
      <alignment/>
      <protection/>
    </xf>
    <xf numFmtId="172" fontId="23" fillId="0" borderId="12" xfId="42" applyNumberFormat="1" applyFont="1" applyFill="1" applyBorder="1" applyAlignment="1" applyProtection="1">
      <alignment/>
      <protection/>
    </xf>
    <xf numFmtId="172" fontId="21" fillId="0" borderId="19" xfId="0" applyNumberFormat="1" applyFont="1" applyFill="1" applyBorder="1" applyAlignment="1" applyProtection="1">
      <alignment/>
      <protection/>
    </xf>
    <xf numFmtId="172" fontId="21" fillId="0" borderId="20" xfId="0" applyNumberFormat="1" applyFont="1" applyFill="1" applyBorder="1" applyAlignment="1" applyProtection="1">
      <alignment/>
      <protection/>
    </xf>
    <xf numFmtId="172" fontId="21" fillId="0" borderId="15" xfId="0" applyNumberFormat="1" applyFont="1" applyFill="1" applyBorder="1" applyAlignment="1" applyProtection="1">
      <alignment/>
      <protection/>
    </xf>
    <xf numFmtId="172" fontId="23" fillId="0" borderId="21" xfId="0" applyNumberFormat="1" applyFont="1" applyFill="1" applyBorder="1" applyAlignment="1" applyProtection="1">
      <alignment/>
      <protection/>
    </xf>
    <xf numFmtId="172" fontId="23" fillId="0" borderId="21" xfId="42" applyNumberFormat="1" applyFont="1" applyFill="1" applyBorder="1" applyAlignment="1" applyProtection="1">
      <alignment/>
      <protection/>
    </xf>
    <xf numFmtId="172" fontId="21" fillId="0" borderId="21" xfId="0" applyNumberFormat="1" applyFont="1" applyFill="1" applyBorder="1" applyAlignment="1" applyProtection="1">
      <alignment/>
      <protection/>
    </xf>
    <xf numFmtId="172" fontId="21" fillId="0" borderId="22" xfId="0" applyNumberFormat="1" applyFont="1" applyFill="1" applyBorder="1" applyAlignment="1" applyProtection="1">
      <alignment/>
      <protection/>
    </xf>
    <xf numFmtId="0" fontId="20" fillId="0" borderId="23" xfId="0" applyFont="1" applyBorder="1" applyAlignment="1" applyProtection="1">
      <alignment horizontal="left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lef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33" xfId="0" applyFont="1" applyFill="1" applyBorder="1" applyAlignment="1" applyProtection="1">
      <alignment horizontal="center" vertical="center" wrapText="1"/>
      <protection/>
    </xf>
    <xf numFmtId="0" fontId="22" fillId="0" borderId="11" xfId="0" applyNumberFormat="1" applyFont="1" applyBorder="1" applyAlignment="1" applyProtection="1">
      <alignment/>
      <protection/>
    </xf>
    <xf numFmtId="172" fontId="21" fillId="0" borderId="34" xfId="0" applyNumberFormat="1" applyFont="1" applyBorder="1" applyAlignment="1" applyProtection="1">
      <alignment horizontal="center"/>
      <protection/>
    </xf>
    <xf numFmtId="172" fontId="21" fillId="0" borderId="24" xfId="0" applyNumberFormat="1" applyFont="1" applyBorder="1" applyAlignment="1" applyProtection="1">
      <alignment horizontal="center"/>
      <protection/>
    </xf>
    <xf numFmtId="172" fontId="21" fillId="0" borderId="10" xfId="0" applyNumberFormat="1" applyFont="1" applyBorder="1" applyAlignment="1" applyProtection="1">
      <alignment horizontal="center"/>
      <protection/>
    </xf>
    <xf numFmtId="170" fontId="21" fillId="0" borderId="10" xfId="0" applyNumberFormat="1" applyFont="1" applyBorder="1" applyAlignment="1" applyProtection="1">
      <alignment horizontal="center"/>
      <protection/>
    </xf>
    <xf numFmtId="172" fontId="21" fillId="0" borderId="35" xfId="0" applyNumberFormat="1" applyFont="1" applyBorder="1" applyAlignment="1" applyProtection="1">
      <alignment horizontal="center"/>
      <protection/>
    </xf>
    <xf numFmtId="172" fontId="21" fillId="0" borderId="33" xfId="0" applyNumberFormat="1" applyFont="1" applyFill="1" applyBorder="1" applyAlignment="1" applyProtection="1">
      <alignment/>
      <protection/>
    </xf>
    <xf numFmtId="172" fontId="21" fillId="0" borderId="32" xfId="0" applyNumberFormat="1" applyFont="1" applyFill="1" applyBorder="1" applyAlignment="1" applyProtection="1">
      <alignment/>
      <protection/>
    </xf>
    <xf numFmtId="172" fontId="21" fillId="0" borderId="14" xfId="0" applyNumberFormat="1" applyFont="1" applyFill="1" applyBorder="1" applyAlignment="1" applyProtection="1">
      <alignment/>
      <protection/>
    </xf>
    <xf numFmtId="170" fontId="21" fillId="0" borderId="14" xfId="0" applyNumberFormat="1" applyFont="1" applyFill="1" applyBorder="1" applyAlignment="1" applyProtection="1">
      <alignment/>
      <protection/>
    </xf>
    <xf numFmtId="172" fontId="21" fillId="0" borderId="36" xfId="0" applyNumberFormat="1" applyFont="1" applyFill="1" applyBorder="1" applyAlignment="1" applyProtection="1">
      <alignment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horizontal="left" indent="2"/>
      <protection/>
    </xf>
    <xf numFmtId="0" fontId="23" fillId="0" borderId="11" xfId="0" applyFont="1" applyFill="1" applyBorder="1" applyAlignment="1" applyProtection="1">
      <alignment horizontal="left" indent="2"/>
      <protection/>
    </xf>
    <xf numFmtId="0" fontId="21" fillId="0" borderId="11" xfId="0" applyFont="1" applyFill="1" applyBorder="1" applyAlignment="1" applyProtection="1">
      <alignment horizontal="left" indent="1"/>
      <protection/>
    </xf>
    <xf numFmtId="0" fontId="21" fillId="0" borderId="11" xfId="0" applyFont="1" applyBorder="1" applyAlignment="1" applyProtection="1">
      <alignment horizontal="left" indent="1"/>
      <protection/>
    </xf>
    <xf numFmtId="0" fontId="21" fillId="0" borderId="13" xfId="0" applyFont="1" applyBorder="1" applyAlignment="1" applyProtection="1">
      <alignment/>
      <protection/>
    </xf>
    <xf numFmtId="172" fontId="21" fillId="0" borderId="33" xfId="0" applyNumberFormat="1" applyFont="1" applyBorder="1" applyAlignment="1" applyProtection="1">
      <alignment/>
      <protection/>
    </xf>
    <xf numFmtId="172" fontId="21" fillId="0" borderId="32" xfId="0" applyNumberFormat="1" applyFont="1" applyBorder="1" applyAlignment="1" applyProtection="1">
      <alignment/>
      <protection/>
    </xf>
    <xf numFmtId="172" fontId="21" fillId="0" borderId="14" xfId="0" applyNumberFormat="1" applyFont="1" applyBorder="1" applyAlignment="1" applyProtection="1">
      <alignment/>
      <protection/>
    </xf>
    <xf numFmtId="170" fontId="21" fillId="0" borderId="14" xfId="0" applyNumberFormat="1" applyFont="1" applyBorder="1" applyAlignment="1" applyProtection="1">
      <alignment/>
      <protection/>
    </xf>
    <xf numFmtId="172" fontId="21" fillId="0" borderId="36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7" fillId="0" borderId="0" xfId="0" applyFont="1" applyBorder="1" applyAlignment="1" applyProtection="1" quotePrefix="1">
      <alignment horizontal="left"/>
      <protection/>
    </xf>
    <xf numFmtId="0" fontId="23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styles" Target="styles.xml" /><Relationship Id="rId64" Type="http://schemas.openxmlformats.org/officeDocument/2006/relationships/sharedStrings" Target="sharedStrings.xml" /><Relationship Id="rId6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247240208</v>
      </c>
      <c r="D5" s="16">
        <f>SUM(D6:D8)</f>
        <v>0</v>
      </c>
      <c r="E5" s="17">
        <f t="shared" si="0"/>
        <v>492059000</v>
      </c>
      <c r="F5" s="18">
        <f t="shared" si="0"/>
        <v>492059000</v>
      </c>
      <c r="G5" s="18">
        <f t="shared" si="0"/>
        <v>12886000</v>
      </c>
      <c r="H5" s="18">
        <f t="shared" si="0"/>
        <v>13810000</v>
      </c>
      <c r="I5" s="18">
        <f t="shared" si="0"/>
        <v>15056000</v>
      </c>
      <c r="J5" s="18">
        <f t="shared" si="0"/>
        <v>41752000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41752000</v>
      </c>
      <c r="X5" s="18">
        <f t="shared" si="0"/>
        <v>76269145</v>
      </c>
      <c r="Y5" s="18">
        <f t="shared" si="0"/>
        <v>-34517145</v>
      </c>
      <c r="Z5" s="4">
        <f>+IF(X5&lt;&gt;0,+(Y5/X5)*100,0)</f>
        <v>-45.25702366271446</v>
      </c>
      <c r="AA5" s="16">
        <f>SUM(AA6:AA8)</f>
        <v>492059000</v>
      </c>
    </row>
    <row r="6" spans="1:27" ht="13.5">
      <c r="A6" s="5" t="s">
        <v>32</v>
      </c>
      <c r="B6" s="3"/>
      <c r="C6" s="19">
        <v>9237000</v>
      </c>
      <c r="D6" s="19"/>
      <c r="E6" s="20">
        <v>295691000</v>
      </c>
      <c r="F6" s="21">
        <v>295691000</v>
      </c>
      <c r="G6" s="21">
        <v>808000</v>
      </c>
      <c r="H6" s="21">
        <v>86000</v>
      </c>
      <c r="I6" s="21">
        <v>-189000</v>
      </c>
      <c r="J6" s="21">
        <v>705000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705000</v>
      </c>
      <c r="X6" s="21">
        <v>45832105</v>
      </c>
      <c r="Y6" s="21">
        <v>-45127105</v>
      </c>
      <c r="Z6" s="6">
        <v>-98.46</v>
      </c>
      <c r="AA6" s="28">
        <v>295691000</v>
      </c>
    </row>
    <row r="7" spans="1:27" ht="13.5">
      <c r="A7" s="5" t="s">
        <v>33</v>
      </c>
      <c r="B7" s="3"/>
      <c r="C7" s="22">
        <v>102966000</v>
      </c>
      <c r="D7" s="22"/>
      <c r="E7" s="23">
        <v>180668000</v>
      </c>
      <c r="F7" s="24">
        <v>180668000</v>
      </c>
      <c r="G7" s="24">
        <v>7712000</v>
      </c>
      <c r="H7" s="24">
        <v>5544000</v>
      </c>
      <c r="I7" s="24">
        <v>9250000</v>
      </c>
      <c r="J7" s="24">
        <v>22506000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22506000</v>
      </c>
      <c r="X7" s="24">
        <v>28003540</v>
      </c>
      <c r="Y7" s="24">
        <v>-5497540</v>
      </c>
      <c r="Z7" s="7">
        <v>-19.63</v>
      </c>
      <c r="AA7" s="29">
        <v>180668000</v>
      </c>
    </row>
    <row r="8" spans="1:27" ht="13.5">
      <c r="A8" s="5" t="s">
        <v>34</v>
      </c>
      <c r="B8" s="3"/>
      <c r="C8" s="19">
        <v>135037208</v>
      </c>
      <c r="D8" s="19"/>
      <c r="E8" s="20">
        <v>15700000</v>
      </c>
      <c r="F8" s="21">
        <v>15700000</v>
      </c>
      <c r="G8" s="21">
        <v>4366000</v>
      </c>
      <c r="H8" s="21">
        <v>8180000</v>
      </c>
      <c r="I8" s="21">
        <v>5995000</v>
      </c>
      <c r="J8" s="21">
        <v>18541000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18541000</v>
      </c>
      <c r="X8" s="21">
        <v>2433500</v>
      </c>
      <c r="Y8" s="21">
        <v>16107500</v>
      </c>
      <c r="Z8" s="6">
        <v>661.91</v>
      </c>
      <c r="AA8" s="28">
        <v>15700000</v>
      </c>
    </row>
    <row r="9" spans="1:27" ht="13.5">
      <c r="A9" s="2" t="s">
        <v>35</v>
      </c>
      <c r="B9" s="3"/>
      <c r="C9" s="16">
        <f aca="true" t="shared" si="1" ref="C9:Y9">SUM(C10:C14)</f>
        <v>190594271</v>
      </c>
      <c r="D9" s="16">
        <f>SUM(D10:D14)</f>
        <v>0</v>
      </c>
      <c r="E9" s="17">
        <f t="shared" si="1"/>
        <v>1000346000</v>
      </c>
      <c r="F9" s="18">
        <f t="shared" si="1"/>
        <v>1000346000</v>
      </c>
      <c r="G9" s="18">
        <f t="shared" si="1"/>
        <v>180767000</v>
      </c>
      <c r="H9" s="18">
        <f t="shared" si="1"/>
        <v>124840000</v>
      </c>
      <c r="I9" s="18">
        <f t="shared" si="1"/>
        <v>191884000</v>
      </c>
      <c r="J9" s="18">
        <f t="shared" si="1"/>
        <v>497491000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497491000</v>
      </c>
      <c r="X9" s="18">
        <f t="shared" si="1"/>
        <v>155053630</v>
      </c>
      <c r="Y9" s="18">
        <f t="shared" si="1"/>
        <v>342437370</v>
      </c>
      <c r="Z9" s="4">
        <f>+IF(X9&lt;&gt;0,+(Y9/X9)*100,0)</f>
        <v>220.85092106518243</v>
      </c>
      <c r="AA9" s="30">
        <f>SUM(AA10:AA14)</f>
        <v>1000346000</v>
      </c>
    </row>
    <row r="10" spans="1:27" ht="13.5">
      <c r="A10" s="5" t="s">
        <v>36</v>
      </c>
      <c r="B10" s="3"/>
      <c r="C10" s="19">
        <v>41769442</v>
      </c>
      <c r="D10" s="19"/>
      <c r="E10" s="20">
        <v>154387000</v>
      </c>
      <c r="F10" s="21">
        <v>154387000</v>
      </c>
      <c r="G10" s="21">
        <v>494000</v>
      </c>
      <c r="H10" s="21">
        <v>2076000</v>
      </c>
      <c r="I10" s="21">
        <v>3505000</v>
      </c>
      <c r="J10" s="21">
        <v>6075000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6075000</v>
      </c>
      <c r="X10" s="21">
        <v>23929985</v>
      </c>
      <c r="Y10" s="21">
        <v>-17854985</v>
      </c>
      <c r="Z10" s="6">
        <v>-74.61</v>
      </c>
      <c r="AA10" s="28">
        <v>154387000</v>
      </c>
    </row>
    <row r="11" spans="1:27" ht="13.5">
      <c r="A11" s="5" t="s">
        <v>37</v>
      </c>
      <c r="B11" s="3"/>
      <c r="C11" s="19">
        <v>4125000</v>
      </c>
      <c r="D11" s="19"/>
      <c r="E11" s="20">
        <v>22994000</v>
      </c>
      <c r="F11" s="21">
        <v>22994000</v>
      </c>
      <c r="G11" s="21">
        <v>1049000</v>
      </c>
      <c r="H11" s="21">
        <v>1051000</v>
      </c>
      <c r="I11" s="21">
        <v>1135000</v>
      </c>
      <c r="J11" s="21">
        <v>3235000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3235000</v>
      </c>
      <c r="X11" s="21">
        <v>3564070</v>
      </c>
      <c r="Y11" s="21">
        <v>-329070</v>
      </c>
      <c r="Z11" s="6">
        <v>-9.23</v>
      </c>
      <c r="AA11" s="28">
        <v>22994000</v>
      </c>
    </row>
    <row r="12" spans="1:27" ht="13.5">
      <c r="A12" s="5" t="s">
        <v>38</v>
      </c>
      <c r="B12" s="3"/>
      <c r="C12" s="19">
        <v>54042381</v>
      </c>
      <c r="D12" s="19"/>
      <c r="E12" s="20">
        <v>88898000</v>
      </c>
      <c r="F12" s="21">
        <v>88898000</v>
      </c>
      <c r="G12" s="21">
        <v>589000</v>
      </c>
      <c r="H12" s="21">
        <v>3185000</v>
      </c>
      <c r="I12" s="21">
        <v>11378000</v>
      </c>
      <c r="J12" s="21">
        <v>15152000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15152000</v>
      </c>
      <c r="X12" s="21">
        <v>13779190</v>
      </c>
      <c r="Y12" s="21">
        <v>1372810</v>
      </c>
      <c r="Z12" s="6">
        <v>9.96</v>
      </c>
      <c r="AA12" s="28">
        <v>88898000</v>
      </c>
    </row>
    <row r="13" spans="1:27" ht="13.5">
      <c r="A13" s="5" t="s">
        <v>39</v>
      </c>
      <c r="B13" s="3"/>
      <c r="C13" s="19">
        <v>64683448</v>
      </c>
      <c r="D13" s="19"/>
      <c r="E13" s="20">
        <v>707587000</v>
      </c>
      <c r="F13" s="21">
        <v>707587000</v>
      </c>
      <c r="G13" s="21">
        <v>178288000</v>
      </c>
      <c r="H13" s="21">
        <v>117349000</v>
      </c>
      <c r="I13" s="21">
        <v>174167000</v>
      </c>
      <c r="J13" s="21">
        <v>469804000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469804000</v>
      </c>
      <c r="X13" s="21">
        <v>109675985</v>
      </c>
      <c r="Y13" s="21">
        <v>360128015</v>
      </c>
      <c r="Z13" s="6">
        <v>328.36</v>
      </c>
      <c r="AA13" s="28">
        <v>707587000</v>
      </c>
    </row>
    <row r="14" spans="1:27" ht="13.5">
      <c r="A14" s="5" t="s">
        <v>40</v>
      </c>
      <c r="B14" s="3"/>
      <c r="C14" s="22">
        <v>25974000</v>
      </c>
      <c r="D14" s="22"/>
      <c r="E14" s="23">
        <v>26480000</v>
      </c>
      <c r="F14" s="24">
        <v>26480000</v>
      </c>
      <c r="G14" s="24">
        <v>347000</v>
      </c>
      <c r="H14" s="24">
        <v>1179000</v>
      </c>
      <c r="I14" s="24">
        <v>1699000</v>
      </c>
      <c r="J14" s="24">
        <v>3225000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>
        <v>3225000</v>
      </c>
      <c r="X14" s="24">
        <v>4104400</v>
      </c>
      <c r="Y14" s="24">
        <v>-879400</v>
      </c>
      <c r="Z14" s="7">
        <v>-21.43</v>
      </c>
      <c r="AA14" s="29">
        <v>26480000</v>
      </c>
    </row>
    <row r="15" spans="1:27" ht="13.5">
      <c r="A15" s="2" t="s">
        <v>41</v>
      </c>
      <c r="B15" s="8"/>
      <c r="C15" s="16">
        <f aca="true" t="shared" si="2" ref="C15:Y15">SUM(C16:C18)</f>
        <v>1222476521</v>
      </c>
      <c r="D15" s="16">
        <f>SUM(D16:D18)</f>
        <v>0</v>
      </c>
      <c r="E15" s="17">
        <f t="shared" si="2"/>
        <v>1796930000</v>
      </c>
      <c r="F15" s="18">
        <f t="shared" si="2"/>
        <v>1796930000</v>
      </c>
      <c r="G15" s="18">
        <f t="shared" si="2"/>
        <v>61966000</v>
      </c>
      <c r="H15" s="18">
        <f t="shared" si="2"/>
        <v>85630000</v>
      </c>
      <c r="I15" s="18">
        <f t="shared" si="2"/>
        <v>73813000</v>
      </c>
      <c r="J15" s="18">
        <f t="shared" si="2"/>
        <v>221409000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221409000</v>
      </c>
      <c r="X15" s="18">
        <f t="shared" si="2"/>
        <v>278524150</v>
      </c>
      <c r="Y15" s="18">
        <f t="shared" si="2"/>
        <v>-57115150</v>
      </c>
      <c r="Z15" s="4">
        <f>+IF(X15&lt;&gt;0,+(Y15/X15)*100,0)</f>
        <v>-20.50635465542216</v>
      </c>
      <c r="AA15" s="30">
        <f>SUM(AA16:AA18)</f>
        <v>1796930000</v>
      </c>
    </row>
    <row r="16" spans="1:27" ht="13.5">
      <c r="A16" s="5" t="s">
        <v>42</v>
      </c>
      <c r="B16" s="3"/>
      <c r="C16" s="19">
        <v>221193088</v>
      </c>
      <c r="D16" s="19"/>
      <c r="E16" s="20">
        <v>169397000</v>
      </c>
      <c r="F16" s="21">
        <v>169397000</v>
      </c>
      <c r="G16" s="21">
        <v>4175000</v>
      </c>
      <c r="H16" s="21">
        <v>17238000</v>
      </c>
      <c r="I16" s="21">
        <v>8772000</v>
      </c>
      <c r="J16" s="21">
        <v>30185000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30185000</v>
      </c>
      <c r="X16" s="21">
        <v>26256535</v>
      </c>
      <c r="Y16" s="21">
        <v>3928465</v>
      </c>
      <c r="Z16" s="6">
        <v>14.96</v>
      </c>
      <c r="AA16" s="28">
        <v>169397000</v>
      </c>
    </row>
    <row r="17" spans="1:27" ht="13.5">
      <c r="A17" s="5" t="s">
        <v>43</v>
      </c>
      <c r="B17" s="3"/>
      <c r="C17" s="19">
        <v>1001283433</v>
      </c>
      <c r="D17" s="19"/>
      <c r="E17" s="20">
        <v>1627533000</v>
      </c>
      <c r="F17" s="21">
        <v>1627533000</v>
      </c>
      <c r="G17" s="21">
        <v>57791000</v>
      </c>
      <c r="H17" s="21">
        <v>68392000</v>
      </c>
      <c r="I17" s="21">
        <v>65041000</v>
      </c>
      <c r="J17" s="21">
        <v>191224000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191224000</v>
      </c>
      <c r="X17" s="21">
        <v>252267615</v>
      </c>
      <c r="Y17" s="21">
        <v>-61043615</v>
      </c>
      <c r="Z17" s="6">
        <v>-24.2</v>
      </c>
      <c r="AA17" s="28">
        <v>1627533000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2537565000</v>
      </c>
      <c r="D19" s="16">
        <f>SUM(D20:D23)</f>
        <v>0</v>
      </c>
      <c r="E19" s="17">
        <f t="shared" si="3"/>
        <v>2323743000</v>
      </c>
      <c r="F19" s="18">
        <f t="shared" si="3"/>
        <v>2323743000</v>
      </c>
      <c r="G19" s="18">
        <f t="shared" si="3"/>
        <v>84600000</v>
      </c>
      <c r="H19" s="18">
        <f t="shared" si="3"/>
        <v>136879000</v>
      </c>
      <c r="I19" s="18">
        <f t="shared" si="3"/>
        <v>182141000</v>
      </c>
      <c r="J19" s="18">
        <f t="shared" si="3"/>
        <v>403620000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403620000</v>
      </c>
      <c r="X19" s="18">
        <f t="shared" si="3"/>
        <v>360180010</v>
      </c>
      <c r="Y19" s="18">
        <f t="shared" si="3"/>
        <v>43439990</v>
      </c>
      <c r="Z19" s="4">
        <f>+IF(X19&lt;&gt;0,+(Y19/X19)*100,0)</f>
        <v>12.060633237252674</v>
      </c>
      <c r="AA19" s="30">
        <f>SUM(AA20:AA23)</f>
        <v>2323743000</v>
      </c>
    </row>
    <row r="20" spans="1:27" ht="13.5">
      <c r="A20" s="5" t="s">
        <v>46</v>
      </c>
      <c r="B20" s="3"/>
      <c r="C20" s="19">
        <v>526070459</v>
      </c>
      <c r="D20" s="19"/>
      <c r="E20" s="20">
        <v>678858000</v>
      </c>
      <c r="F20" s="21">
        <v>678858000</v>
      </c>
      <c r="G20" s="21">
        <v>27551000</v>
      </c>
      <c r="H20" s="21">
        <v>40389000</v>
      </c>
      <c r="I20" s="21">
        <v>41449000</v>
      </c>
      <c r="J20" s="21">
        <v>109389000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109389000</v>
      </c>
      <c r="X20" s="21">
        <v>105222835</v>
      </c>
      <c r="Y20" s="21">
        <v>4166165</v>
      </c>
      <c r="Z20" s="6">
        <v>3.96</v>
      </c>
      <c r="AA20" s="28">
        <v>678858000</v>
      </c>
    </row>
    <row r="21" spans="1:27" ht="13.5">
      <c r="A21" s="5" t="s">
        <v>47</v>
      </c>
      <c r="B21" s="3"/>
      <c r="C21" s="19">
        <v>787300000</v>
      </c>
      <c r="D21" s="19"/>
      <c r="E21" s="20">
        <v>842200000</v>
      </c>
      <c r="F21" s="21">
        <v>842200000</v>
      </c>
      <c r="G21" s="21">
        <v>22770000</v>
      </c>
      <c r="H21" s="21">
        <v>57247000</v>
      </c>
      <c r="I21" s="21">
        <v>76969000</v>
      </c>
      <c r="J21" s="21">
        <v>156986000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156986000</v>
      </c>
      <c r="X21" s="21">
        <v>130541000</v>
      </c>
      <c r="Y21" s="21">
        <v>26445000</v>
      </c>
      <c r="Z21" s="6">
        <v>20.26</v>
      </c>
      <c r="AA21" s="28">
        <v>842200000</v>
      </c>
    </row>
    <row r="22" spans="1:27" ht="13.5">
      <c r="A22" s="5" t="s">
        <v>48</v>
      </c>
      <c r="B22" s="3"/>
      <c r="C22" s="22">
        <v>1078740541</v>
      </c>
      <c r="D22" s="22"/>
      <c r="E22" s="23">
        <v>700750000</v>
      </c>
      <c r="F22" s="24">
        <v>700750000</v>
      </c>
      <c r="G22" s="24">
        <v>33660000</v>
      </c>
      <c r="H22" s="24">
        <v>34593000</v>
      </c>
      <c r="I22" s="24">
        <v>52612000</v>
      </c>
      <c r="J22" s="24">
        <v>120865000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120865000</v>
      </c>
      <c r="X22" s="24">
        <v>108616250</v>
      </c>
      <c r="Y22" s="24">
        <v>12248750</v>
      </c>
      <c r="Z22" s="7">
        <v>11.28</v>
      </c>
      <c r="AA22" s="29">
        <v>700750000</v>
      </c>
    </row>
    <row r="23" spans="1:27" ht="13.5">
      <c r="A23" s="5" t="s">
        <v>49</v>
      </c>
      <c r="B23" s="3"/>
      <c r="C23" s="19">
        <v>145454000</v>
      </c>
      <c r="D23" s="19"/>
      <c r="E23" s="20">
        <v>101935000</v>
      </c>
      <c r="F23" s="21">
        <v>101935000</v>
      </c>
      <c r="G23" s="21">
        <v>619000</v>
      </c>
      <c r="H23" s="21">
        <v>4650000</v>
      </c>
      <c r="I23" s="21">
        <v>11111000</v>
      </c>
      <c r="J23" s="21">
        <v>16380000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16380000</v>
      </c>
      <c r="X23" s="21">
        <v>15799925</v>
      </c>
      <c r="Y23" s="21">
        <v>580075</v>
      </c>
      <c r="Z23" s="6">
        <v>3.67</v>
      </c>
      <c r="AA23" s="28">
        <v>101935000</v>
      </c>
    </row>
    <row r="24" spans="1:27" ht="13.5">
      <c r="A24" s="2" t="s">
        <v>50</v>
      </c>
      <c r="B24" s="8"/>
      <c r="C24" s="16">
        <v>3746000</v>
      </c>
      <c r="D24" s="16"/>
      <c r="E24" s="17">
        <v>97944000</v>
      </c>
      <c r="F24" s="18">
        <v>97944000</v>
      </c>
      <c r="G24" s="18"/>
      <c r="H24" s="18">
        <v>5000</v>
      </c>
      <c r="I24" s="18">
        <v>2763000</v>
      </c>
      <c r="J24" s="18">
        <v>2768000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>
        <v>2768000</v>
      </c>
      <c r="X24" s="18">
        <v>15181256</v>
      </c>
      <c r="Y24" s="18">
        <v>-12413256</v>
      </c>
      <c r="Z24" s="4">
        <v>-81.77</v>
      </c>
      <c r="AA24" s="30">
        <v>97944000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4201622000</v>
      </c>
      <c r="D25" s="51">
        <f>+D5+D9+D15+D19+D24</f>
        <v>0</v>
      </c>
      <c r="E25" s="52">
        <f t="shared" si="4"/>
        <v>5711022000</v>
      </c>
      <c r="F25" s="53">
        <f t="shared" si="4"/>
        <v>5711022000</v>
      </c>
      <c r="G25" s="53">
        <f t="shared" si="4"/>
        <v>340219000</v>
      </c>
      <c r="H25" s="53">
        <f t="shared" si="4"/>
        <v>361164000</v>
      </c>
      <c r="I25" s="53">
        <f t="shared" si="4"/>
        <v>465657000</v>
      </c>
      <c r="J25" s="53">
        <f t="shared" si="4"/>
        <v>1167040000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1167040000</v>
      </c>
      <c r="X25" s="53">
        <f t="shared" si="4"/>
        <v>885208191</v>
      </c>
      <c r="Y25" s="53">
        <f t="shared" si="4"/>
        <v>281831809</v>
      </c>
      <c r="Z25" s="54">
        <f>+IF(X25&lt;&gt;0,+(Y25/X25)*100,0)</f>
        <v>31.8379124668538</v>
      </c>
      <c r="AA25" s="55">
        <f>+AA5+AA9+AA15+AA19+AA24</f>
        <v>5711022000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1844485000</v>
      </c>
      <c r="D28" s="19"/>
      <c r="E28" s="20">
        <v>2590694000</v>
      </c>
      <c r="F28" s="21">
        <v>2590694000</v>
      </c>
      <c r="G28" s="21">
        <v>86217000</v>
      </c>
      <c r="H28" s="21">
        <v>121002000</v>
      </c>
      <c r="I28" s="21">
        <v>162430000</v>
      </c>
      <c r="J28" s="21">
        <v>369649000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369649000</v>
      </c>
      <c r="X28" s="21"/>
      <c r="Y28" s="21">
        <v>369649000</v>
      </c>
      <c r="Z28" s="6"/>
      <c r="AA28" s="19">
        <v>2590694000</v>
      </c>
    </row>
    <row r="29" spans="1:27" ht="13.5">
      <c r="A29" s="57" t="s">
        <v>55</v>
      </c>
      <c r="B29" s="3"/>
      <c r="C29" s="19">
        <v>67061000</v>
      </c>
      <c r="D29" s="19"/>
      <c r="E29" s="20">
        <v>772847000</v>
      </c>
      <c r="F29" s="21">
        <v>772847000</v>
      </c>
      <c r="G29" s="21">
        <v>161337000</v>
      </c>
      <c r="H29" s="21">
        <v>97309000</v>
      </c>
      <c r="I29" s="21">
        <v>159724000</v>
      </c>
      <c r="J29" s="21">
        <v>418370000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418370000</v>
      </c>
      <c r="X29" s="21"/>
      <c r="Y29" s="21">
        <v>418370000</v>
      </c>
      <c r="Z29" s="6"/>
      <c r="AA29" s="28">
        <v>772847000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>
        <v>3908000</v>
      </c>
      <c r="D31" s="19"/>
      <c r="E31" s="20">
        <v>14200000</v>
      </c>
      <c r="F31" s="21">
        <v>14200000</v>
      </c>
      <c r="G31" s="21">
        <v>10000</v>
      </c>
      <c r="H31" s="21">
        <v>25000</v>
      </c>
      <c r="I31" s="21">
        <v>6000</v>
      </c>
      <c r="J31" s="21">
        <v>41000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>
        <v>41000</v>
      </c>
      <c r="X31" s="21"/>
      <c r="Y31" s="21">
        <v>41000</v>
      </c>
      <c r="Z31" s="6"/>
      <c r="AA31" s="28">
        <v>14200000</v>
      </c>
    </row>
    <row r="32" spans="1:27" ht="13.5">
      <c r="A32" s="59" t="s">
        <v>58</v>
      </c>
      <c r="B32" s="3"/>
      <c r="C32" s="25">
        <f aca="true" t="shared" si="5" ref="C32:Y32">SUM(C28:C31)</f>
        <v>1915454000</v>
      </c>
      <c r="D32" s="25">
        <f>SUM(D28:D31)</f>
        <v>0</v>
      </c>
      <c r="E32" s="26">
        <f t="shared" si="5"/>
        <v>3377741000</v>
      </c>
      <c r="F32" s="27">
        <f t="shared" si="5"/>
        <v>3377741000</v>
      </c>
      <c r="G32" s="27">
        <f t="shared" si="5"/>
        <v>247564000</v>
      </c>
      <c r="H32" s="27">
        <f t="shared" si="5"/>
        <v>218336000</v>
      </c>
      <c r="I32" s="27">
        <f t="shared" si="5"/>
        <v>322160000</v>
      </c>
      <c r="J32" s="27">
        <f t="shared" si="5"/>
        <v>788060000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788060000</v>
      </c>
      <c r="X32" s="27">
        <f t="shared" si="5"/>
        <v>0</v>
      </c>
      <c r="Y32" s="27">
        <f t="shared" si="5"/>
        <v>788060000</v>
      </c>
      <c r="Z32" s="13">
        <f>+IF(X32&lt;&gt;0,+(Y32/X32)*100,0)</f>
        <v>0</v>
      </c>
      <c r="AA32" s="31">
        <f>SUM(AA28:AA31)</f>
        <v>3377741000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>
        <v>1500000000</v>
      </c>
      <c r="D34" s="19"/>
      <c r="E34" s="20">
        <v>1000000000</v>
      </c>
      <c r="F34" s="21">
        <v>1000000000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1000000000</v>
      </c>
    </row>
    <row r="35" spans="1:27" ht="13.5">
      <c r="A35" s="60" t="s">
        <v>63</v>
      </c>
      <c r="B35" s="3"/>
      <c r="C35" s="19">
        <v>786168000</v>
      </c>
      <c r="D35" s="19"/>
      <c r="E35" s="20">
        <v>1333281000</v>
      </c>
      <c r="F35" s="21">
        <v>1333281000</v>
      </c>
      <c r="G35" s="21">
        <v>92655000</v>
      </c>
      <c r="H35" s="21">
        <v>142828000</v>
      </c>
      <c r="I35" s="21">
        <v>143497000</v>
      </c>
      <c r="J35" s="21">
        <v>378980000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378980000</v>
      </c>
      <c r="X35" s="21"/>
      <c r="Y35" s="21">
        <v>378980000</v>
      </c>
      <c r="Z35" s="6"/>
      <c r="AA35" s="28">
        <v>1333281000</v>
      </c>
    </row>
    <row r="36" spans="1:27" ht="13.5">
      <c r="A36" s="61" t="s">
        <v>64</v>
      </c>
      <c r="B36" s="10"/>
      <c r="C36" s="62">
        <f aca="true" t="shared" si="6" ref="C36:Y36">SUM(C32:C35)</f>
        <v>4201622000</v>
      </c>
      <c r="D36" s="62">
        <f>SUM(D32:D35)</f>
        <v>0</v>
      </c>
      <c r="E36" s="63">
        <f t="shared" si="6"/>
        <v>5711022000</v>
      </c>
      <c r="F36" s="64">
        <f t="shared" si="6"/>
        <v>5711022000</v>
      </c>
      <c r="G36" s="64">
        <f t="shared" si="6"/>
        <v>340219000</v>
      </c>
      <c r="H36" s="64">
        <f t="shared" si="6"/>
        <v>361164000</v>
      </c>
      <c r="I36" s="64">
        <f t="shared" si="6"/>
        <v>465657000</v>
      </c>
      <c r="J36" s="64">
        <f t="shared" si="6"/>
        <v>1167040000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1167040000</v>
      </c>
      <c r="X36" s="64">
        <f t="shared" si="6"/>
        <v>0</v>
      </c>
      <c r="Y36" s="64">
        <f t="shared" si="6"/>
        <v>1167040000</v>
      </c>
      <c r="Z36" s="65">
        <f>+IF(X36&lt;&gt;0,+(Y36/X36)*100,0)</f>
        <v>0</v>
      </c>
      <c r="AA36" s="66">
        <f>SUM(AA32:AA35)</f>
        <v>5711022000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3070269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>
        <v>2489838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471334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109097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404228</v>
      </c>
      <c r="D9" s="16">
        <f>SUM(D10:D14)</f>
        <v>0</v>
      </c>
      <c r="E9" s="17">
        <f t="shared" si="1"/>
        <v>2500000</v>
      </c>
      <c r="F9" s="18">
        <f t="shared" si="1"/>
        <v>2500000</v>
      </c>
      <c r="G9" s="18">
        <f t="shared" si="1"/>
        <v>0</v>
      </c>
      <c r="H9" s="18">
        <f t="shared" si="1"/>
        <v>0</v>
      </c>
      <c r="I9" s="18">
        <f t="shared" si="1"/>
        <v>1906204</v>
      </c>
      <c r="J9" s="18">
        <f t="shared" si="1"/>
        <v>1906204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1906204</v>
      </c>
      <c r="X9" s="18">
        <f t="shared" si="1"/>
        <v>0</v>
      </c>
      <c r="Y9" s="18">
        <f t="shared" si="1"/>
        <v>1906204</v>
      </c>
      <c r="Z9" s="4">
        <f>+IF(X9&lt;&gt;0,+(Y9/X9)*100,0)</f>
        <v>0</v>
      </c>
      <c r="AA9" s="30">
        <f>SUM(AA10:AA14)</f>
        <v>2500000</v>
      </c>
    </row>
    <row r="10" spans="1:27" ht="13.5">
      <c r="A10" s="5" t="s">
        <v>36</v>
      </c>
      <c r="B10" s="3"/>
      <c r="C10" s="19">
        <v>285865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>
        <v>2500000</v>
      </c>
      <c r="F11" s="21">
        <v>2500000</v>
      </c>
      <c r="G11" s="21"/>
      <c r="H11" s="21"/>
      <c r="I11" s="21">
        <v>1906204</v>
      </c>
      <c r="J11" s="21">
        <v>1906204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1906204</v>
      </c>
      <c r="X11" s="21"/>
      <c r="Y11" s="21">
        <v>1906204</v>
      </c>
      <c r="Z11" s="6"/>
      <c r="AA11" s="28">
        <v>2500000</v>
      </c>
    </row>
    <row r="12" spans="1:27" ht="13.5">
      <c r="A12" s="5" t="s">
        <v>38</v>
      </c>
      <c r="B12" s="3"/>
      <c r="C12" s="19">
        <v>84248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>
        <v>1240</v>
      </c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>
        <v>32875</v>
      </c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30614516</v>
      </c>
      <c r="D15" s="16">
        <f>SUM(D16:D18)</f>
        <v>0</v>
      </c>
      <c r="E15" s="17">
        <f t="shared" si="2"/>
        <v>18915000</v>
      </c>
      <c r="F15" s="18">
        <f t="shared" si="2"/>
        <v>18915000</v>
      </c>
      <c r="G15" s="18">
        <f t="shared" si="2"/>
        <v>0</v>
      </c>
      <c r="H15" s="18">
        <f t="shared" si="2"/>
        <v>3208099</v>
      </c>
      <c r="I15" s="18">
        <f t="shared" si="2"/>
        <v>3084344</v>
      </c>
      <c r="J15" s="18">
        <f t="shared" si="2"/>
        <v>6292443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6292443</v>
      </c>
      <c r="X15" s="18">
        <f t="shared" si="2"/>
        <v>5000000</v>
      </c>
      <c r="Y15" s="18">
        <f t="shared" si="2"/>
        <v>1292443</v>
      </c>
      <c r="Z15" s="4">
        <f>+IF(X15&lt;&gt;0,+(Y15/X15)*100,0)</f>
        <v>25.848860000000002</v>
      </c>
      <c r="AA15" s="30">
        <f>SUM(AA16:AA18)</f>
        <v>18915000</v>
      </c>
    </row>
    <row r="16" spans="1:27" ht="13.5">
      <c r="A16" s="5" t="s">
        <v>42</v>
      </c>
      <c r="B16" s="3"/>
      <c r="C16" s="19">
        <v>102498</v>
      </c>
      <c r="D16" s="19"/>
      <c r="E16" s="20"/>
      <c r="F16" s="21"/>
      <c r="G16" s="21"/>
      <c r="H16" s="21">
        <v>3037276</v>
      </c>
      <c r="I16" s="21">
        <v>2177122</v>
      </c>
      <c r="J16" s="21">
        <v>5214398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5214398</v>
      </c>
      <c r="X16" s="21"/>
      <c r="Y16" s="21">
        <v>5214398</v>
      </c>
      <c r="Z16" s="6"/>
      <c r="AA16" s="28"/>
    </row>
    <row r="17" spans="1:27" ht="13.5">
      <c r="A17" s="5" t="s">
        <v>43</v>
      </c>
      <c r="B17" s="3"/>
      <c r="C17" s="19">
        <v>30512018</v>
      </c>
      <c r="D17" s="19"/>
      <c r="E17" s="20">
        <v>18915000</v>
      </c>
      <c r="F17" s="21">
        <v>18915000</v>
      </c>
      <c r="G17" s="21"/>
      <c r="H17" s="21">
        <v>170823</v>
      </c>
      <c r="I17" s="21">
        <v>907222</v>
      </c>
      <c r="J17" s="21">
        <v>1078045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1078045</v>
      </c>
      <c r="X17" s="21">
        <v>5000000</v>
      </c>
      <c r="Y17" s="21">
        <v>-3921955</v>
      </c>
      <c r="Z17" s="6">
        <v>-78.44</v>
      </c>
      <c r="AA17" s="28">
        <v>18915000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4252709</v>
      </c>
      <c r="D19" s="16">
        <f>SUM(D20:D23)</f>
        <v>0</v>
      </c>
      <c r="E19" s="17">
        <f t="shared" si="3"/>
        <v>1600000</v>
      </c>
      <c r="F19" s="18">
        <f t="shared" si="3"/>
        <v>1600000</v>
      </c>
      <c r="G19" s="18">
        <f t="shared" si="3"/>
        <v>0</v>
      </c>
      <c r="H19" s="18">
        <f t="shared" si="3"/>
        <v>367096</v>
      </c>
      <c r="I19" s="18">
        <f t="shared" si="3"/>
        <v>0</v>
      </c>
      <c r="J19" s="18">
        <f t="shared" si="3"/>
        <v>367096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367096</v>
      </c>
      <c r="X19" s="18">
        <f t="shared" si="3"/>
        <v>0</v>
      </c>
      <c r="Y19" s="18">
        <f t="shared" si="3"/>
        <v>367096</v>
      </c>
      <c r="Z19" s="4">
        <f>+IF(X19&lt;&gt;0,+(Y19/X19)*100,0)</f>
        <v>0</v>
      </c>
      <c r="AA19" s="30">
        <f>SUM(AA20:AA23)</f>
        <v>1600000</v>
      </c>
    </row>
    <row r="20" spans="1:27" ht="13.5">
      <c r="A20" s="5" t="s">
        <v>46</v>
      </c>
      <c r="B20" s="3"/>
      <c r="C20" s="19">
        <v>574894</v>
      </c>
      <c r="D20" s="19"/>
      <c r="E20" s="20"/>
      <c r="F20" s="21"/>
      <c r="G20" s="21"/>
      <c r="H20" s="21">
        <v>367096</v>
      </c>
      <c r="I20" s="21"/>
      <c r="J20" s="21">
        <v>367096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367096</v>
      </c>
      <c r="X20" s="21"/>
      <c r="Y20" s="21">
        <v>367096</v>
      </c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>
        <v>2650041</v>
      </c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>
        <v>1027774</v>
      </c>
      <c r="D23" s="19"/>
      <c r="E23" s="20">
        <v>1600000</v>
      </c>
      <c r="F23" s="21">
        <v>1600000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>
        <v>1600000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38341722</v>
      </c>
      <c r="D25" s="51">
        <f>+D5+D9+D15+D19+D24</f>
        <v>0</v>
      </c>
      <c r="E25" s="52">
        <f t="shared" si="4"/>
        <v>23015000</v>
      </c>
      <c r="F25" s="53">
        <f t="shared" si="4"/>
        <v>23015000</v>
      </c>
      <c r="G25" s="53">
        <f t="shared" si="4"/>
        <v>0</v>
      </c>
      <c r="H25" s="53">
        <f t="shared" si="4"/>
        <v>3575195</v>
      </c>
      <c r="I25" s="53">
        <f t="shared" si="4"/>
        <v>4990548</v>
      </c>
      <c r="J25" s="53">
        <f t="shared" si="4"/>
        <v>8565743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8565743</v>
      </c>
      <c r="X25" s="53">
        <f t="shared" si="4"/>
        <v>5000000</v>
      </c>
      <c r="Y25" s="53">
        <f t="shared" si="4"/>
        <v>3565743</v>
      </c>
      <c r="Z25" s="54">
        <f>+IF(X25&lt;&gt;0,+(Y25/X25)*100,0)</f>
        <v>71.31486</v>
      </c>
      <c r="AA25" s="55">
        <f>+AA5+AA9+AA15+AA19+AA24</f>
        <v>23015000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19486894</v>
      </c>
      <c r="D28" s="19"/>
      <c r="E28" s="20">
        <v>21415000</v>
      </c>
      <c r="F28" s="21">
        <v>21415000</v>
      </c>
      <c r="G28" s="21"/>
      <c r="H28" s="21">
        <v>170823</v>
      </c>
      <c r="I28" s="21">
        <v>2813426</v>
      </c>
      <c r="J28" s="21">
        <v>2984249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2984249</v>
      </c>
      <c r="X28" s="21"/>
      <c r="Y28" s="21">
        <v>2984249</v>
      </c>
      <c r="Z28" s="6"/>
      <c r="AA28" s="19">
        <v>21415000</v>
      </c>
    </row>
    <row r="29" spans="1:27" ht="13.5">
      <c r="A29" s="57" t="s">
        <v>55</v>
      </c>
      <c r="B29" s="3"/>
      <c r="C29" s="19">
        <v>8554968</v>
      </c>
      <c r="D29" s="19"/>
      <c r="E29" s="20"/>
      <c r="F29" s="21"/>
      <c r="G29" s="21"/>
      <c r="H29" s="21">
        <v>3037276</v>
      </c>
      <c r="I29" s="21">
        <v>2177122</v>
      </c>
      <c r="J29" s="21">
        <v>5214398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5214398</v>
      </c>
      <c r="X29" s="21"/>
      <c r="Y29" s="21">
        <v>5214398</v>
      </c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28041862</v>
      </c>
      <c r="D32" s="25">
        <f>SUM(D28:D31)</f>
        <v>0</v>
      </c>
      <c r="E32" s="26">
        <f t="shared" si="5"/>
        <v>21415000</v>
      </c>
      <c r="F32" s="27">
        <f t="shared" si="5"/>
        <v>21415000</v>
      </c>
      <c r="G32" s="27">
        <f t="shared" si="5"/>
        <v>0</v>
      </c>
      <c r="H32" s="27">
        <f t="shared" si="5"/>
        <v>3208099</v>
      </c>
      <c r="I32" s="27">
        <f t="shared" si="5"/>
        <v>4990548</v>
      </c>
      <c r="J32" s="27">
        <f t="shared" si="5"/>
        <v>8198647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8198647</v>
      </c>
      <c r="X32" s="27">
        <f t="shared" si="5"/>
        <v>0</v>
      </c>
      <c r="Y32" s="27">
        <f t="shared" si="5"/>
        <v>8198647</v>
      </c>
      <c r="Z32" s="13">
        <f>+IF(X32&lt;&gt;0,+(Y32/X32)*100,0)</f>
        <v>0</v>
      </c>
      <c r="AA32" s="31">
        <f>SUM(AA28:AA31)</f>
        <v>21415000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10299860</v>
      </c>
      <c r="D35" s="19"/>
      <c r="E35" s="20">
        <v>1600000</v>
      </c>
      <c r="F35" s="21">
        <v>1600000</v>
      </c>
      <c r="G35" s="21"/>
      <c r="H35" s="21">
        <v>367096</v>
      </c>
      <c r="I35" s="21"/>
      <c r="J35" s="21">
        <v>367096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367096</v>
      </c>
      <c r="X35" s="21"/>
      <c r="Y35" s="21">
        <v>367096</v>
      </c>
      <c r="Z35" s="6"/>
      <c r="AA35" s="28">
        <v>1600000</v>
      </c>
    </row>
    <row r="36" spans="1:27" ht="13.5">
      <c r="A36" s="61" t="s">
        <v>64</v>
      </c>
      <c r="B36" s="10"/>
      <c r="C36" s="62">
        <f aca="true" t="shared" si="6" ref="C36:Y36">SUM(C32:C35)</f>
        <v>38341722</v>
      </c>
      <c r="D36" s="62">
        <f>SUM(D32:D35)</f>
        <v>0</v>
      </c>
      <c r="E36" s="63">
        <f t="shared" si="6"/>
        <v>23015000</v>
      </c>
      <c r="F36" s="64">
        <f t="shared" si="6"/>
        <v>23015000</v>
      </c>
      <c r="G36" s="64">
        <f t="shared" si="6"/>
        <v>0</v>
      </c>
      <c r="H36" s="64">
        <f t="shared" si="6"/>
        <v>3575195</v>
      </c>
      <c r="I36" s="64">
        <f t="shared" si="6"/>
        <v>4990548</v>
      </c>
      <c r="J36" s="64">
        <f t="shared" si="6"/>
        <v>8565743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8565743</v>
      </c>
      <c r="X36" s="64">
        <f t="shared" si="6"/>
        <v>0</v>
      </c>
      <c r="Y36" s="64">
        <f t="shared" si="6"/>
        <v>8565743</v>
      </c>
      <c r="Z36" s="65">
        <f>+IF(X36&lt;&gt;0,+(Y36/X36)*100,0)</f>
        <v>0</v>
      </c>
      <c r="AA36" s="66">
        <f>SUM(AA32:AA35)</f>
        <v>23015000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400000</v>
      </c>
      <c r="F5" s="18">
        <f t="shared" si="0"/>
        <v>400000</v>
      </c>
      <c r="G5" s="18">
        <f t="shared" si="0"/>
        <v>0</v>
      </c>
      <c r="H5" s="18">
        <f t="shared" si="0"/>
        <v>0</v>
      </c>
      <c r="I5" s="18">
        <f t="shared" si="0"/>
        <v>254978</v>
      </c>
      <c r="J5" s="18">
        <f t="shared" si="0"/>
        <v>254978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254978</v>
      </c>
      <c r="X5" s="18">
        <f t="shared" si="0"/>
        <v>0</v>
      </c>
      <c r="Y5" s="18">
        <f t="shared" si="0"/>
        <v>254978</v>
      </c>
      <c r="Z5" s="4">
        <f>+IF(X5&lt;&gt;0,+(Y5/X5)*100,0)</f>
        <v>0</v>
      </c>
      <c r="AA5" s="16">
        <f>SUM(AA6:AA8)</f>
        <v>400000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>
        <v>200000</v>
      </c>
      <c r="F7" s="24">
        <v>200000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>
        <v>200000</v>
      </c>
    </row>
    <row r="8" spans="1:27" ht="13.5">
      <c r="A8" s="5" t="s">
        <v>34</v>
      </c>
      <c r="B8" s="3"/>
      <c r="C8" s="19"/>
      <c r="D8" s="19"/>
      <c r="E8" s="20">
        <v>200000</v>
      </c>
      <c r="F8" s="21">
        <v>200000</v>
      </c>
      <c r="G8" s="21"/>
      <c r="H8" s="21"/>
      <c r="I8" s="21">
        <v>254978</v>
      </c>
      <c r="J8" s="21">
        <v>254978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254978</v>
      </c>
      <c r="X8" s="21"/>
      <c r="Y8" s="21">
        <v>254978</v>
      </c>
      <c r="Z8" s="6"/>
      <c r="AA8" s="28">
        <v>200000</v>
      </c>
    </row>
    <row r="9" spans="1:27" ht="13.5">
      <c r="A9" s="2" t="s">
        <v>35</v>
      </c>
      <c r="B9" s="3"/>
      <c r="C9" s="16">
        <f aca="true" t="shared" si="1" ref="C9:Y9">SUM(C10:C14)</f>
        <v>115291</v>
      </c>
      <c r="D9" s="16">
        <f>SUM(D10:D14)</f>
        <v>0</v>
      </c>
      <c r="E9" s="17">
        <f t="shared" si="1"/>
        <v>50000</v>
      </c>
      <c r="F9" s="18">
        <f t="shared" si="1"/>
        <v>50000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50000</v>
      </c>
    </row>
    <row r="10" spans="1:27" ht="13.5">
      <c r="A10" s="5" t="s">
        <v>36</v>
      </c>
      <c r="B10" s="3"/>
      <c r="C10" s="19"/>
      <c r="D10" s="19"/>
      <c r="E10" s="20">
        <v>50000</v>
      </c>
      <c r="F10" s="21">
        <v>50000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>
        <v>50000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>
        <v>115291</v>
      </c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9709912</v>
      </c>
      <c r="D15" s="16">
        <f>SUM(D16:D18)</f>
        <v>0</v>
      </c>
      <c r="E15" s="17">
        <f t="shared" si="2"/>
        <v>12091000</v>
      </c>
      <c r="F15" s="18">
        <f t="shared" si="2"/>
        <v>12091000</v>
      </c>
      <c r="G15" s="18">
        <f t="shared" si="2"/>
        <v>0</v>
      </c>
      <c r="H15" s="18">
        <f t="shared" si="2"/>
        <v>2456889</v>
      </c>
      <c r="I15" s="18">
        <f t="shared" si="2"/>
        <v>0</v>
      </c>
      <c r="J15" s="18">
        <f t="shared" si="2"/>
        <v>2456889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2456889</v>
      </c>
      <c r="X15" s="18">
        <f t="shared" si="2"/>
        <v>0</v>
      </c>
      <c r="Y15" s="18">
        <f t="shared" si="2"/>
        <v>2456889</v>
      </c>
      <c r="Z15" s="4">
        <f>+IF(X15&lt;&gt;0,+(Y15/X15)*100,0)</f>
        <v>0</v>
      </c>
      <c r="AA15" s="30">
        <f>SUM(AA16:AA18)</f>
        <v>12091000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9709912</v>
      </c>
      <c r="D17" s="19"/>
      <c r="E17" s="20">
        <v>12091000</v>
      </c>
      <c r="F17" s="21">
        <v>12091000</v>
      </c>
      <c r="G17" s="21"/>
      <c r="H17" s="21">
        <v>2456889</v>
      </c>
      <c r="I17" s="21"/>
      <c r="J17" s="21">
        <v>2456889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2456889</v>
      </c>
      <c r="X17" s="21"/>
      <c r="Y17" s="21">
        <v>2456889</v>
      </c>
      <c r="Z17" s="6"/>
      <c r="AA17" s="28">
        <v>12091000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5100000</v>
      </c>
      <c r="F19" s="18">
        <f t="shared" si="3"/>
        <v>5100000</v>
      </c>
      <c r="G19" s="18">
        <f t="shared" si="3"/>
        <v>0</v>
      </c>
      <c r="H19" s="18">
        <f t="shared" si="3"/>
        <v>0</v>
      </c>
      <c r="I19" s="18">
        <f t="shared" si="3"/>
        <v>262500</v>
      </c>
      <c r="J19" s="18">
        <f t="shared" si="3"/>
        <v>262500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262500</v>
      </c>
      <c r="X19" s="18">
        <f t="shared" si="3"/>
        <v>0</v>
      </c>
      <c r="Y19" s="18">
        <f t="shared" si="3"/>
        <v>262500</v>
      </c>
      <c r="Z19" s="4">
        <f>+IF(X19&lt;&gt;0,+(Y19/X19)*100,0)</f>
        <v>0</v>
      </c>
      <c r="AA19" s="30">
        <f>SUM(AA20:AA23)</f>
        <v>5100000</v>
      </c>
    </row>
    <row r="20" spans="1:27" ht="13.5">
      <c r="A20" s="5" t="s">
        <v>46</v>
      </c>
      <c r="B20" s="3"/>
      <c r="C20" s="19"/>
      <c r="D20" s="19"/>
      <c r="E20" s="20">
        <v>5000000</v>
      </c>
      <c r="F20" s="21">
        <v>5000000</v>
      </c>
      <c r="G20" s="21"/>
      <c r="H20" s="21"/>
      <c r="I20" s="21">
        <v>262500</v>
      </c>
      <c r="J20" s="21">
        <v>262500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262500</v>
      </c>
      <c r="X20" s="21"/>
      <c r="Y20" s="21">
        <v>262500</v>
      </c>
      <c r="Z20" s="6"/>
      <c r="AA20" s="28">
        <v>5000000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>
        <v>100000</v>
      </c>
      <c r="F23" s="21">
        <v>100000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>
        <v>100000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9825203</v>
      </c>
      <c r="D25" s="51">
        <f>+D5+D9+D15+D19+D24</f>
        <v>0</v>
      </c>
      <c r="E25" s="52">
        <f t="shared" si="4"/>
        <v>17641000</v>
      </c>
      <c r="F25" s="53">
        <f t="shared" si="4"/>
        <v>17641000</v>
      </c>
      <c r="G25" s="53">
        <f t="shared" si="4"/>
        <v>0</v>
      </c>
      <c r="H25" s="53">
        <f t="shared" si="4"/>
        <v>2456889</v>
      </c>
      <c r="I25" s="53">
        <f t="shared" si="4"/>
        <v>517478</v>
      </c>
      <c r="J25" s="53">
        <f t="shared" si="4"/>
        <v>2974367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2974367</v>
      </c>
      <c r="X25" s="53">
        <f t="shared" si="4"/>
        <v>0</v>
      </c>
      <c r="Y25" s="53">
        <f t="shared" si="4"/>
        <v>2974367</v>
      </c>
      <c r="Z25" s="54">
        <f>+IF(X25&lt;&gt;0,+(Y25/X25)*100,0)</f>
        <v>0</v>
      </c>
      <c r="AA25" s="55">
        <f>+AA5+AA9+AA15+AA19+AA24</f>
        <v>17641000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9825203</v>
      </c>
      <c r="D28" s="19"/>
      <c r="E28" s="20">
        <v>16991000</v>
      </c>
      <c r="F28" s="21">
        <v>16991000</v>
      </c>
      <c r="G28" s="21"/>
      <c r="H28" s="21">
        <v>2456889</v>
      </c>
      <c r="I28" s="21">
        <v>262500</v>
      </c>
      <c r="J28" s="21">
        <v>2719389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2719389</v>
      </c>
      <c r="X28" s="21"/>
      <c r="Y28" s="21">
        <v>2719389</v>
      </c>
      <c r="Z28" s="6"/>
      <c r="AA28" s="19">
        <v>16991000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9825203</v>
      </c>
      <c r="D32" s="25">
        <f>SUM(D28:D31)</f>
        <v>0</v>
      </c>
      <c r="E32" s="26">
        <f t="shared" si="5"/>
        <v>16991000</v>
      </c>
      <c r="F32" s="27">
        <f t="shared" si="5"/>
        <v>16991000</v>
      </c>
      <c r="G32" s="27">
        <f t="shared" si="5"/>
        <v>0</v>
      </c>
      <c r="H32" s="27">
        <f t="shared" si="5"/>
        <v>2456889</v>
      </c>
      <c r="I32" s="27">
        <f t="shared" si="5"/>
        <v>262500</v>
      </c>
      <c r="J32" s="27">
        <f t="shared" si="5"/>
        <v>2719389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2719389</v>
      </c>
      <c r="X32" s="27">
        <f t="shared" si="5"/>
        <v>0</v>
      </c>
      <c r="Y32" s="27">
        <f t="shared" si="5"/>
        <v>2719389</v>
      </c>
      <c r="Z32" s="13">
        <f>+IF(X32&lt;&gt;0,+(Y32/X32)*100,0)</f>
        <v>0</v>
      </c>
      <c r="AA32" s="31">
        <f>SUM(AA28:AA31)</f>
        <v>16991000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>
        <v>650000</v>
      </c>
      <c r="F35" s="21">
        <v>650000</v>
      </c>
      <c r="G35" s="21"/>
      <c r="H35" s="21"/>
      <c r="I35" s="21">
        <v>254978</v>
      </c>
      <c r="J35" s="21">
        <v>254978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254978</v>
      </c>
      <c r="X35" s="21"/>
      <c r="Y35" s="21">
        <v>254978</v>
      </c>
      <c r="Z35" s="6"/>
      <c r="AA35" s="28">
        <v>650000</v>
      </c>
    </row>
    <row r="36" spans="1:27" ht="13.5">
      <c r="A36" s="61" t="s">
        <v>64</v>
      </c>
      <c r="B36" s="10"/>
      <c r="C36" s="62">
        <f aca="true" t="shared" si="6" ref="C36:Y36">SUM(C32:C35)</f>
        <v>9825203</v>
      </c>
      <c r="D36" s="62">
        <f>SUM(D32:D35)</f>
        <v>0</v>
      </c>
      <c r="E36" s="63">
        <f t="shared" si="6"/>
        <v>17641000</v>
      </c>
      <c r="F36" s="64">
        <f t="shared" si="6"/>
        <v>17641000</v>
      </c>
      <c r="G36" s="64">
        <f t="shared" si="6"/>
        <v>0</v>
      </c>
      <c r="H36" s="64">
        <f t="shared" si="6"/>
        <v>2456889</v>
      </c>
      <c r="I36" s="64">
        <f t="shared" si="6"/>
        <v>517478</v>
      </c>
      <c r="J36" s="64">
        <f t="shared" si="6"/>
        <v>2974367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2974367</v>
      </c>
      <c r="X36" s="64">
        <f t="shared" si="6"/>
        <v>0</v>
      </c>
      <c r="Y36" s="64">
        <f t="shared" si="6"/>
        <v>2974367</v>
      </c>
      <c r="Z36" s="65">
        <f>+IF(X36&lt;&gt;0,+(Y36/X36)*100,0)</f>
        <v>0</v>
      </c>
      <c r="AA36" s="66">
        <f>SUM(AA32:AA35)</f>
        <v>17641000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381775</v>
      </c>
      <c r="D5" s="16">
        <f>SUM(D6:D8)</f>
        <v>0</v>
      </c>
      <c r="E5" s="17">
        <f t="shared" si="0"/>
        <v>310000</v>
      </c>
      <c r="F5" s="18">
        <f t="shared" si="0"/>
        <v>310000</v>
      </c>
      <c r="G5" s="18">
        <f t="shared" si="0"/>
        <v>8829</v>
      </c>
      <c r="H5" s="18">
        <f t="shared" si="0"/>
        <v>7260</v>
      </c>
      <c r="I5" s="18">
        <f t="shared" si="0"/>
        <v>19657</v>
      </c>
      <c r="J5" s="18">
        <f t="shared" si="0"/>
        <v>35746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35746</v>
      </c>
      <c r="X5" s="18">
        <f t="shared" si="0"/>
        <v>80000</v>
      </c>
      <c r="Y5" s="18">
        <f t="shared" si="0"/>
        <v>-44254</v>
      </c>
      <c r="Z5" s="4">
        <f>+IF(X5&lt;&gt;0,+(Y5/X5)*100,0)</f>
        <v>-55.317499999999995</v>
      </c>
      <c r="AA5" s="16">
        <f>SUM(AA6:AA8)</f>
        <v>310000</v>
      </c>
    </row>
    <row r="6" spans="1:27" ht="13.5">
      <c r="A6" s="5" t="s">
        <v>32</v>
      </c>
      <c r="B6" s="3"/>
      <c r="C6" s="19">
        <v>198577</v>
      </c>
      <c r="D6" s="19"/>
      <c r="E6" s="20">
        <v>80000</v>
      </c>
      <c r="F6" s="21">
        <v>80000</v>
      </c>
      <c r="G6" s="21">
        <v>7260</v>
      </c>
      <c r="H6" s="21">
        <v>7260</v>
      </c>
      <c r="I6" s="21">
        <v>19657</v>
      </c>
      <c r="J6" s="21">
        <v>34177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34177</v>
      </c>
      <c r="X6" s="21">
        <v>80000</v>
      </c>
      <c r="Y6" s="21">
        <v>-45823</v>
      </c>
      <c r="Z6" s="6">
        <v>-57.28</v>
      </c>
      <c r="AA6" s="28">
        <v>80000</v>
      </c>
    </row>
    <row r="7" spans="1:27" ht="13.5">
      <c r="A7" s="5" t="s">
        <v>33</v>
      </c>
      <c r="B7" s="3"/>
      <c r="C7" s="22">
        <v>51950</v>
      </c>
      <c r="D7" s="22"/>
      <c r="E7" s="23"/>
      <c r="F7" s="24"/>
      <c r="G7" s="24">
        <v>1569</v>
      </c>
      <c r="H7" s="24"/>
      <c r="I7" s="24"/>
      <c r="J7" s="24">
        <v>1569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1569</v>
      </c>
      <c r="X7" s="24"/>
      <c r="Y7" s="24">
        <v>1569</v>
      </c>
      <c r="Z7" s="7"/>
      <c r="AA7" s="29"/>
    </row>
    <row r="8" spans="1:27" ht="13.5">
      <c r="A8" s="5" t="s">
        <v>34</v>
      </c>
      <c r="B8" s="3"/>
      <c r="C8" s="19">
        <v>131248</v>
      </c>
      <c r="D8" s="19"/>
      <c r="E8" s="20">
        <v>230000</v>
      </c>
      <c r="F8" s="21">
        <v>230000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>
        <v>230000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34481742</v>
      </c>
      <c r="D15" s="16">
        <f>SUM(D16:D18)</f>
        <v>0</v>
      </c>
      <c r="E15" s="17">
        <f t="shared" si="2"/>
        <v>14946000</v>
      </c>
      <c r="F15" s="18">
        <f t="shared" si="2"/>
        <v>14946000</v>
      </c>
      <c r="G15" s="18">
        <f t="shared" si="2"/>
        <v>4790854</v>
      </c>
      <c r="H15" s="18">
        <f t="shared" si="2"/>
        <v>3693740</v>
      </c>
      <c r="I15" s="18">
        <f t="shared" si="2"/>
        <v>1969798</v>
      </c>
      <c r="J15" s="18">
        <f t="shared" si="2"/>
        <v>10454392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10454392</v>
      </c>
      <c r="X15" s="18">
        <f t="shared" si="2"/>
        <v>5098667</v>
      </c>
      <c r="Y15" s="18">
        <f t="shared" si="2"/>
        <v>5355725</v>
      </c>
      <c r="Z15" s="4">
        <f>+IF(X15&lt;&gt;0,+(Y15/X15)*100,0)</f>
        <v>105.04167069549749</v>
      </c>
      <c r="AA15" s="30">
        <f>SUM(AA16:AA18)</f>
        <v>14946000</v>
      </c>
    </row>
    <row r="16" spans="1:27" ht="13.5">
      <c r="A16" s="5" t="s">
        <v>42</v>
      </c>
      <c r="B16" s="3"/>
      <c r="C16" s="19">
        <v>34481742</v>
      </c>
      <c r="D16" s="19"/>
      <c r="E16" s="20">
        <v>14946000</v>
      </c>
      <c r="F16" s="21">
        <v>14946000</v>
      </c>
      <c r="G16" s="21">
        <v>1660534</v>
      </c>
      <c r="H16" s="21">
        <v>3693740</v>
      </c>
      <c r="I16" s="21">
        <v>1969798</v>
      </c>
      <c r="J16" s="21">
        <v>7324072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7324072</v>
      </c>
      <c r="X16" s="21">
        <v>3142667</v>
      </c>
      <c r="Y16" s="21">
        <v>4181405</v>
      </c>
      <c r="Z16" s="6">
        <v>133.05</v>
      </c>
      <c r="AA16" s="28">
        <v>14946000</v>
      </c>
    </row>
    <row r="17" spans="1:27" ht="13.5">
      <c r="A17" s="5" t="s">
        <v>43</v>
      </c>
      <c r="B17" s="3"/>
      <c r="C17" s="19"/>
      <c r="D17" s="19"/>
      <c r="E17" s="20"/>
      <c r="F17" s="21"/>
      <c r="G17" s="21">
        <v>3130320</v>
      </c>
      <c r="H17" s="21"/>
      <c r="I17" s="21"/>
      <c r="J17" s="21">
        <v>3130320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3130320</v>
      </c>
      <c r="X17" s="21">
        <v>1956000</v>
      </c>
      <c r="Y17" s="21">
        <v>1174320</v>
      </c>
      <c r="Z17" s="6">
        <v>60.04</v>
      </c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34863517</v>
      </c>
      <c r="D25" s="51">
        <f>+D5+D9+D15+D19+D24</f>
        <v>0</v>
      </c>
      <c r="E25" s="52">
        <f t="shared" si="4"/>
        <v>15256000</v>
      </c>
      <c r="F25" s="53">
        <f t="shared" si="4"/>
        <v>15256000</v>
      </c>
      <c r="G25" s="53">
        <f t="shared" si="4"/>
        <v>4799683</v>
      </c>
      <c r="H25" s="53">
        <f t="shared" si="4"/>
        <v>3701000</v>
      </c>
      <c r="I25" s="53">
        <f t="shared" si="4"/>
        <v>1989455</v>
      </c>
      <c r="J25" s="53">
        <f t="shared" si="4"/>
        <v>10490138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10490138</v>
      </c>
      <c r="X25" s="53">
        <f t="shared" si="4"/>
        <v>5178667</v>
      </c>
      <c r="Y25" s="53">
        <f t="shared" si="4"/>
        <v>5311471</v>
      </c>
      <c r="Z25" s="54">
        <f>+IF(X25&lt;&gt;0,+(Y25/X25)*100,0)</f>
        <v>102.56444370723199</v>
      </c>
      <c r="AA25" s="55">
        <f>+AA5+AA9+AA15+AA19+AA24</f>
        <v>15256000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20702224</v>
      </c>
      <c r="D28" s="19"/>
      <c r="E28" s="20">
        <v>14736000</v>
      </c>
      <c r="F28" s="21">
        <v>14736000</v>
      </c>
      <c r="G28" s="21">
        <v>3165796</v>
      </c>
      <c r="H28" s="21">
        <v>2684995</v>
      </c>
      <c r="I28" s="21">
        <v>1942820</v>
      </c>
      <c r="J28" s="21">
        <v>7793611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7793611</v>
      </c>
      <c r="X28" s="21"/>
      <c r="Y28" s="21">
        <v>7793611</v>
      </c>
      <c r="Z28" s="6"/>
      <c r="AA28" s="19">
        <v>14736000</v>
      </c>
    </row>
    <row r="29" spans="1:27" ht="13.5">
      <c r="A29" s="57" t="s">
        <v>55</v>
      </c>
      <c r="B29" s="3"/>
      <c r="C29" s="19">
        <v>14161293</v>
      </c>
      <c r="D29" s="19"/>
      <c r="E29" s="20"/>
      <c r="F29" s="21"/>
      <c r="G29" s="21">
        <v>1587252</v>
      </c>
      <c r="H29" s="21">
        <v>969370</v>
      </c>
      <c r="I29" s="21"/>
      <c r="J29" s="21">
        <v>2556622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2556622</v>
      </c>
      <c r="X29" s="21"/>
      <c r="Y29" s="21">
        <v>2556622</v>
      </c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34863517</v>
      </c>
      <c r="D32" s="25">
        <f>SUM(D28:D31)</f>
        <v>0</v>
      </c>
      <c r="E32" s="26">
        <f t="shared" si="5"/>
        <v>14736000</v>
      </c>
      <c r="F32" s="27">
        <f t="shared" si="5"/>
        <v>14736000</v>
      </c>
      <c r="G32" s="27">
        <f t="shared" si="5"/>
        <v>4753048</v>
      </c>
      <c r="H32" s="27">
        <f t="shared" si="5"/>
        <v>3654365</v>
      </c>
      <c r="I32" s="27">
        <f t="shared" si="5"/>
        <v>1942820</v>
      </c>
      <c r="J32" s="27">
        <f t="shared" si="5"/>
        <v>10350233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10350233</v>
      </c>
      <c r="X32" s="27">
        <f t="shared" si="5"/>
        <v>0</v>
      </c>
      <c r="Y32" s="27">
        <f t="shared" si="5"/>
        <v>10350233</v>
      </c>
      <c r="Z32" s="13">
        <f>+IF(X32&lt;&gt;0,+(Y32/X32)*100,0)</f>
        <v>0</v>
      </c>
      <c r="AA32" s="31">
        <f>SUM(AA28:AA31)</f>
        <v>14736000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>
        <v>46635</v>
      </c>
      <c r="H34" s="21">
        <v>46635</v>
      </c>
      <c r="I34" s="21">
        <v>46635</v>
      </c>
      <c r="J34" s="21">
        <v>139905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139905</v>
      </c>
      <c r="X34" s="21"/>
      <c r="Y34" s="21">
        <v>139905</v>
      </c>
      <c r="Z34" s="6"/>
      <c r="AA34" s="28"/>
    </row>
    <row r="35" spans="1:27" ht="13.5">
      <c r="A35" s="60" t="s">
        <v>63</v>
      </c>
      <c r="B35" s="3"/>
      <c r="C35" s="19"/>
      <c r="D35" s="19"/>
      <c r="E35" s="20">
        <v>520000</v>
      </c>
      <c r="F35" s="21">
        <v>520000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520000</v>
      </c>
    </row>
    <row r="36" spans="1:27" ht="13.5">
      <c r="A36" s="61" t="s">
        <v>64</v>
      </c>
      <c r="B36" s="10"/>
      <c r="C36" s="62">
        <f aca="true" t="shared" si="6" ref="C36:Y36">SUM(C32:C35)</f>
        <v>34863517</v>
      </c>
      <c r="D36" s="62">
        <f>SUM(D32:D35)</f>
        <v>0</v>
      </c>
      <c r="E36" s="63">
        <f t="shared" si="6"/>
        <v>15256000</v>
      </c>
      <c r="F36" s="64">
        <f t="shared" si="6"/>
        <v>15256000</v>
      </c>
      <c r="G36" s="64">
        <f t="shared" si="6"/>
        <v>4799683</v>
      </c>
      <c r="H36" s="64">
        <f t="shared" si="6"/>
        <v>3701000</v>
      </c>
      <c r="I36" s="64">
        <f t="shared" si="6"/>
        <v>1989455</v>
      </c>
      <c r="J36" s="64">
        <f t="shared" si="6"/>
        <v>10490138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10490138</v>
      </c>
      <c r="X36" s="64">
        <f t="shared" si="6"/>
        <v>0</v>
      </c>
      <c r="Y36" s="64">
        <f t="shared" si="6"/>
        <v>10490138</v>
      </c>
      <c r="Z36" s="65">
        <f>+IF(X36&lt;&gt;0,+(Y36/X36)*100,0)</f>
        <v>0</v>
      </c>
      <c r="AA36" s="66">
        <f>SUM(AA32:AA35)</f>
        <v>15256000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17522226</v>
      </c>
      <c r="D5" s="16">
        <f>SUM(D6:D8)</f>
        <v>0</v>
      </c>
      <c r="E5" s="17">
        <f t="shared" si="0"/>
        <v>6100000</v>
      </c>
      <c r="F5" s="18">
        <f t="shared" si="0"/>
        <v>6100000</v>
      </c>
      <c r="G5" s="18">
        <f t="shared" si="0"/>
        <v>0</v>
      </c>
      <c r="H5" s="18">
        <f t="shared" si="0"/>
        <v>0</v>
      </c>
      <c r="I5" s="18">
        <f t="shared" si="0"/>
        <v>653147</v>
      </c>
      <c r="J5" s="18">
        <f t="shared" si="0"/>
        <v>653147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653147</v>
      </c>
      <c r="X5" s="18">
        <f t="shared" si="0"/>
        <v>5974770</v>
      </c>
      <c r="Y5" s="18">
        <f t="shared" si="0"/>
        <v>-5321623</v>
      </c>
      <c r="Z5" s="4">
        <f>+IF(X5&lt;&gt;0,+(Y5/X5)*100,0)</f>
        <v>-89.06824865224937</v>
      </c>
      <c r="AA5" s="16">
        <f>SUM(AA6:AA8)</f>
        <v>6100000</v>
      </c>
    </row>
    <row r="6" spans="1:27" ht="13.5">
      <c r="A6" s="5" t="s">
        <v>32</v>
      </c>
      <c r="B6" s="3"/>
      <c r="C6" s="19">
        <v>12583633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490260</v>
      </c>
      <c r="Y6" s="21">
        <v>-490260</v>
      </c>
      <c r="Z6" s="6">
        <v>-100</v>
      </c>
      <c r="AA6" s="28"/>
    </row>
    <row r="7" spans="1:27" ht="13.5">
      <c r="A7" s="5" t="s">
        <v>33</v>
      </c>
      <c r="B7" s="3"/>
      <c r="C7" s="22">
        <v>259843</v>
      </c>
      <c r="D7" s="22"/>
      <c r="E7" s="23">
        <v>850000</v>
      </c>
      <c r="F7" s="24">
        <v>850000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5484510</v>
      </c>
      <c r="Y7" s="24">
        <v>-5484510</v>
      </c>
      <c r="Z7" s="7">
        <v>-100</v>
      </c>
      <c r="AA7" s="29">
        <v>850000</v>
      </c>
    </row>
    <row r="8" spans="1:27" ht="13.5">
      <c r="A8" s="5" t="s">
        <v>34</v>
      </c>
      <c r="B8" s="3"/>
      <c r="C8" s="19">
        <v>4678750</v>
      </c>
      <c r="D8" s="19"/>
      <c r="E8" s="20">
        <v>5250000</v>
      </c>
      <c r="F8" s="21">
        <v>5250000</v>
      </c>
      <c r="G8" s="21"/>
      <c r="H8" s="21"/>
      <c r="I8" s="21">
        <v>653147</v>
      </c>
      <c r="J8" s="21">
        <v>653147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653147</v>
      </c>
      <c r="X8" s="21"/>
      <c r="Y8" s="21">
        <v>653147</v>
      </c>
      <c r="Z8" s="6"/>
      <c r="AA8" s="28">
        <v>5250000</v>
      </c>
    </row>
    <row r="9" spans="1:27" ht="13.5">
      <c r="A9" s="2" t="s">
        <v>35</v>
      </c>
      <c r="B9" s="3"/>
      <c r="C9" s="16">
        <f aca="true" t="shared" si="1" ref="C9:Y9">SUM(C10:C14)</f>
        <v>40824860</v>
      </c>
      <c r="D9" s="16">
        <f>SUM(D10:D14)</f>
        <v>0</v>
      </c>
      <c r="E9" s="17">
        <f t="shared" si="1"/>
        <v>66134225</v>
      </c>
      <c r="F9" s="18">
        <f t="shared" si="1"/>
        <v>66134225</v>
      </c>
      <c r="G9" s="18">
        <f t="shared" si="1"/>
        <v>79980</v>
      </c>
      <c r="H9" s="18">
        <f t="shared" si="1"/>
        <v>305257</v>
      </c>
      <c r="I9" s="18">
        <f t="shared" si="1"/>
        <v>5366423</v>
      </c>
      <c r="J9" s="18">
        <f t="shared" si="1"/>
        <v>5751660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5751660</v>
      </c>
      <c r="X9" s="18">
        <f t="shared" si="1"/>
        <v>2626500</v>
      </c>
      <c r="Y9" s="18">
        <f t="shared" si="1"/>
        <v>3125160</v>
      </c>
      <c r="Z9" s="4">
        <f>+IF(X9&lt;&gt;0,+(Y9/X9)*100,0)</f>
        <v>118.98572244431753</v>
      </c>
      <c r="AA9" s="30">
        <f>SUM(AA10:AA14)</f>
        <v>66134225</v>
      </c>
    </row>
    <row r="10" spans="1:27" ht="13.5">
      <c r="A10" s="5" t="s">
        <v>36</v>
      </c>
      <c r="B10" s="3"/>
      <c r="C10" s="19">
        <v>25005874</v>
      </c>
      <c r="D10" s="19"/>
      <c r="E10" s="20">
        <v>19771000</v>
      </c>
      <c r="F10" s="21">
        <v>19771000</v>
      </c>
      <c r="G10" s="21"/>
      <c r="H10" s="21"/>
      <c r="I10" s="21">
        <v>1018917</v>
      </c>
      <c r="J10" s="21">
        <v>1018917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1018917</v>
      </c>
      <c r="X10" s="21">
        <v>1032000</v>
      </c>
      <c r="Y10" s="21">
        <v>-13083</v>
      </c>
      <c r="Z10" s="6">
        <v>-1.27</v>
      </c>
      <c r="AA10" s="28">
        <v>19771000</v>
      </c>
    </row>
    <row r="11" spans="1:27" ht="13.5">
      <c r="A11" s="5" t="s">
        <v>37</v>
      </c>
      <c r="B11" s="3"/>
      <c r="C11" s="19">
        <v>15297213</v>
      </c>
      <c r="D11" s="19"/>
      <c r="E11" s="20">
        <v>43313225</v>
      </c>
      <c r="F11" s="21">
        <v>43313225</v>
      </c>
      <c r="G11" s="21">
        <v>79980</v>
      </c>
      <c r="H11" s="21">
        <v>305257</v>
      </c>
      <c r="I11" s="21">
        <v>4347506</v>
      </c>
      <c r="J11" s="21">
        <v>4732743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4732743</v>
      </c>
      <c r="X11" s="21">
        <v>1464510</v>
      </c>
      <c r="Y11" s="21">
        <v>3268233</v>
      </c>
      <c r="Z11" s="6">
        <v>223.16</v>
      </c>
      <c r="AA11" s="28">
        <v>43313225</v>
      </c>
    </row>
    <row r="12" spans="1:27" ht="13.5">
      <c r="A12" s="5" t="s">
        <v>38</v>
      </c>
      <c r="B12" s="3"/>
      <c r="C12" s="19">
        <v>496728</v>
      </c>
      <c r="D12" s="19"/>
      <c r="E12" s="20">
        <v>2100000</v>
      </c>
      <c r="F12" s="21">
        <v>2100000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129990</v>
      </c>
      <c r="Y12" s="21">
        <v>-129990</v>
      </c>
      <c r="Z12" s="6">
        <v>-100</v>
      </c>
      <c r="AA12" s="28">
        <v>2100000</v>
      </c>
    </row>
    <row r="13" spans="1:27" ht="13.5">
      <c r="A13" s="5" t="s">
        <v>39</v>
      </c>
      <c r="B13" s="3"/>
      <c r="C13" s="19">
        <v>25045</v>
      </c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>
        <v>950000</v>
      </c>
      <c r="F14" s="24">
        <v>950000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>
        <v>950000</v>
      </c>
    </row>
    <row r="15" spans="1:27" ht="13.5">
      <c r="A15" s="2" t="s">
        <v>41</v>
      </c>
      <c r="B15" s="8"/>
      <c r="C15" s="16">
        <f aca="true" t="shared" si="2" ref="C15:Y15">SUM(C16:C18)</f>
        <v>123856138</v>
      </c>
      <c r="D15" s="16">
        <f>SUM(D16:D18)</f>
        <v>0</v>
      </c>
      <c r="E15" s="17">
        <f t="shared" si="2"/>
        <v>220219000</v>
      </c>
      <c r="F15" s="18">
        <f t="shared" si="2"/>
        <v>220219000</v>
      </c>
      <c r="G15" s="18">
        <f t="shared" si="2"/>
        <v>0</v>
      </c>
      <c r="H15" s="18">
        <f t="shared" si="2"/>
        <v>10634878</v>
      </c>
      <c r="I15" s="18">
        <f t="shared" si="2"/>
        <v>12860557</v>
      </c>
      <c r="J15" s="18">
        <f t="shared" si="2"/>
        <v>23495435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23495435</v>
      </c>
      <c r="X15" s="18">
        <f t="shared" si="2"/>
        <v>103458480</v>
      </c>
      <c r="Y15" s="18">
        <f t="shared" si="2"/>
        <v>-79963045</v>
      </c>
      <c r="Z15" s="4">
        <f>+IF(X15&lt;&gt;0,+(Y15/X15)*100,0)</f>
        <v>-77.28998628241976</v>
      </c>
      <c r="AA15" s="30">
        <f>SUM(AA16:AA18)</f>
        <v>220219000</v>
      </c>
    </row>
    <row r="16" spans="1:27" ht="13.5">
      <c r="A16" s="5" t="s">
        <v>42</v>
      </c>
      <c r="B16" s="3"/>
      <c r="C16" s="19">
        <v>15102396</v>
      </c>
      <c r="D16" s="19"/>
      <c r="E16" s="20">
        <v>14500000</v>
      </c>
      <c r="F16" s="21">
        <v>14500000</v>
      </c>
      <c r="G16" s="21"/>
      <c r="H16" s="21">
        <v>1461267</v>
      </c>
      <c r="I16" s="21">
        <v>2359863</v>
      </c>
      <c r="J16" s="21">
        <v>3821130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3821130</v>
      </c>
      <c r="X16" s="21">
        <v>47165490</v>
      </c>
      <c r="Y16" s="21">
        <v>-43344360</v>
      </c>
      <c r="Z16" s="6">
        <v>-91.9</v>
      </c>
      <c r="AA16" s="28">
        <v>14500000</v>
      </c>
    </row>
    <row r="17" spans="1:27" ht="13.5">
      <c r="A17" s="5" t="s">
        <v>43</v>
      </c>
      <c r="B17" s="3"/>
      <c r="C17" s="19">
        <v>108753742</v>
      </c>
      <c r="D17" s="19"/>
      <c r="E17" s="20">
        <v>205719000</v>
      </c>
      <c r="F17" s="21">
        <v>205719000</v>
      </c>
      <c r="G17" s="21"/>
      <c r="H17" s="21">
        <v>9173611</v>
      </c>
      <c r="I17" s="21">
        <v>10500694</v>
      </c>
      <c r="J17" s="21">
        <v>19674305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19674305</v>
      </c>
      <c r="X17" s="21">
        <v>56292990</v>
      </c>
      <c r="Y17" s="21">
        <v>-36618685</v>
      </c>
      <c r="Z17" s="6">
        <v>-65.05</v>
      </c>
      <c r="AA17" s="28">
        <v>205719000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151076874</v>
      </c>
      <c r="D19" s="16">
        <f>SUM(D20:D23)</f>
        <v>0</v>
      </c>
      <c r="E19" s="17">
        <f t="shared" si="3"/>
        <v>305300775</v>
      </c>
      <c r="F19" s="18">
        <f t="shared" si="3"/>
        <v>305300775</v>
      </c>
      <c r="G19" s="18">
        <f t="shared" si="3"/>
        <v>1379206</v>
      </c>
      <c r="H19" s="18">
        <f t="shared" si="3"/>
        <v>5023419</v>
      </c>
      <c r="I19" s="18">
        <f t="shared" si="3"/>
        <v>9407707</v>
      </c>
      <c r="J19" s="18">
        <f t="shared" si="3"/>
        <v>15810332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15810332</v>
      </c>
      <c r="X19" s="18">
        <f t="shared" si="3"/>
        <v>43297530</v>
      </c>
      <c r="Y19" s="18">
        <f t="shared" si="3"/>
        <v>-27487198</v>
      </c>
      <c r="Z19" s="4">
        <f>+IF(X19&lt;&gt;0,+(Y19/X19)*100,0)</f>
        <v>-63.484448189076836</v>
      </c>
      <c r="AA19" s="30">
        <f>SUM(AA20:AA23)</f>
        <v>305300775</v>
      </c>
    </row>
    <row r="20" spans="1:27" ht="13.5">
      <c r="A20" s="5" t="s">
        <v>46</v>
      </c>
      <c r="B20" s="3"/>
      <c r="C20" s="19">
        <v>67924327</v>
      </c>
      <c r="D20" s="19"/>
      <c r="E20" s="20">
        <v>214780000</v>
      </c>
      <c r="F20" s="21">
        <v>214780000</v>
      </c>
      <c r="G20" s="21">
        <v>591109</v>
      </c>
      <c r="H20" s="21">
        <v>850285</v>
      </c>
      <c r="I20" s="21">
        <v>4184145</v>
      </c>
      <c r="J20" s="21">
        <v>5625539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5625539</v>
      </c>
      <c r="X20" s="21">
        <v>26944260</v>
      </c>
      <c r="Y20" s="21">
        <v>-21318721</v>
      </c>
      <c r="Z20" s="6">
        <v>-79.12</v>
      </c>
      <c r="AA20" s="28">
        <v>214780000</v>
      </c>
    </row>
    <row r="21" spans="1:27" ht="13.5">
      <c r="A21" s="5" t="s">
        <v>47</v>
      </c>
      <c r="B21" s="3"/>
      <c r="C21" s="19">
        <v>34956305</v>
      </c>
      <c r="D21" s="19"/>
      <c r="E21" s="20">
        <v>25992225</v>
      </c>
      <c r="F21" s="21">
        <v>25992225</v>
      </c>
      <c r="G21" s="21">
        <v>788097</v>
      </c>
      <c r="H21" s="21">
        <v>2481373</v>
      </c>
      <c r="I21" s="21">
        <v>1243891</v>
      </c>
      <c r="J21" s="21">
        <v>4513361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4513361</v>
      </c>
      <c r="X21" s="21">
        <v>9935760</v>
      </c>
      <c r="Y21" s="21">
        <v>-5422399</v>
      </c>
      <c r="Z21" s="6">
        <v>-54.57</v>
      </c>
      <c r="AA21" s="28">
        <v>25992225</v>
      </c>
    </row>
    <row r="22" spans="1:27" ht="13.5">
      <c r="A22" s="5" t="s">
        <v>48</v>
      </c>
      <c r="B22" s="3"/>
      <c r="C22" s="22">
        <v>43495573</v>
      </c>
      <c r="D22" s="22"/>
      <c r="E22" s="23">
        <v>51665000</v>
      </c>
      <c r="F22" s="24">
        <v>51665000</v>
      </c>
      <c r="G22" s="24"/>
      <c r="H22" s="24">
        <v>1467686</v>
      </c>
      <c r="I22" s="24">
        <v>3963271</v>
      </c>
      <c r="J22" s="24">
        <v>5430957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5430957</v>
      </c>
      <c r="X22" s="24">
        <v>3532260</v>
      </c>
      <c r="Y22" s="24">
        <v>1898697</v>
      </c>
      <c r="Z22" s="7">
        <v>53.75</v>
      </c>
      <c r="AA22" s="29">
        <v>51665000</v>
      </c>
    </row>
    <row r="23" spans="1:27" ht="13.5">
      <c r="A23" s="5" t="s">
        <v>49</v>
      </c>
      <c r="B23" s="3"/>
      <c r="C23" s="19">
        <v>4700669</v>
      </c>
      <c r="D23" s="19"/>
      <c r="E23" s="20">
        <v>12863550</v>
      </c>
      <c r="F23" s="21">
        <v>12863550</v>
      </c>
      <c r="G23" s="21"/>
      <c r="H23" s="21">
        <v>224075</v>
      </c>
      <c r="I23" s="21">
        <v>16400</v>
      </c>
      <c r="J23" s="21">
        <v>240475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240475</v>
      </c>
      <c r="X23" s="21">
        <v>2885250</v>
      </c>
      <c r="Y23" s="21">
        <v>-2644775</v>
      </c>
      <c r="Z23" s="6">
        <v>-91.67</v>
      </c>
      <c r="AA23" s="28">
        <v>12863550</v>
      </c>
    </row>
    <row r="24" spans="1:27" ht="13.5">
      <c r="A24" s="2" t="s">
        <v>50</v>
      </c>
      <c r="B24" s="8"/>
      <c r="C24" s="16">
        <v>17762888</v>
      </c>
      <c r="D24" s="16"/>
      <c r="E24" s="17"/>
      <c r="F24" s="18"/>
      <c r="G24" s="18"/>
      <c r="H24" s="18"/>
      <c r="I24" s="18">
        <v>1267829</v>
      </c>
      <c r="J24" s="18">
        <v>1267829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>
        <v>1267829</v>
      </c>
      <c r="X24" s="18">
        <v>8117010</v>
      </c>
      <c r="Y24" s="18">
        <v>-6849181</v>
      </c>
      <c r="Z24" s="4">
        <v>-84.38</v>
      </c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351042986</v>
      </c>
      <c r="D25" s="51">
        <f>+D5+D9+D15+D19+D24</f>
        <v>0</v>
      </c>
      <c r="E25" s="52">
        <f t="shared" si="4"/>
        <v>597754000</v>
      </c>
      <c r="F25" s="53">
        <f t="shared" si="4"/>
        <v>597754000</v>
      </c>
      <c r="G25" s="53">
        <f t="shared" si="4"/>
        <v>1459186</v>
      </c>
      <c r="H25" s="53">
        <f t="shared" si="4"/>
        <v>15963554</v>
      </c>
      <c r="I25" s="53">
        <f t="shared" si="4"/>
        <v>29555663</v>
      </c>
      <c r="J25" s="53">
        <f t="shared" si="4"/>
        <v>46978403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46978403</v>
      </c>
      <c r="X25" s="53">
        <f t="shared" si="4"/>
        <v>163474290</v>
      </c>
      <c r="Y25" s="53">
        <f t="shared" si="4"/>
        <v>-116495887</v>
      </c>
      <c r="Z25" s="54">
        <f>+IF(X25&lt;&gt;0,+(Y25/X25)*100,0)</f>
        <v>-71.2625129003466</v>
      </c>
      <c r="AA25" s="55">
        <f>+AA5+AA9+AA15+AA19+AA24</f>
        <v>597754000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194012799</v>
      </c>
      <c r="D28" s="19"/>
      <c r="E28" s="20">
        <v>367677000</v>
      </c>
      <c r="F28" s="21">
        <v>367677000</v>
      </c>
      <c r="G28" s="21">
        <v>1347386</v>
      </c>
      <c r="H28" s="21">
        <v>6563975</v>
      </c>
      <c r="I28" s="21">
        <v>22655668</v>
      </c>
      <c r="J28" s="21">
        <v>30567029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30567029</v>
      </c>
      <c r="X28" s="21"/>
      <c r="Y28" s="21">
        <v>30567029</v>
      </c>
      <c r="Z28" s="6"/>
      <c r="AA28" s="19">
        <v>367677000</v>
      </c>
    </row>
    <row r="29" spans="1:27" ht="13.5">
      <c r="A29" s="57" t="s">
        <v>55</v>
      </c>
      <c r="B29" s="3"/>
      <c r="C29" s="19">
        <v>51791714</v>
      </c>
      <c r="D29" s="19"/>
      <c r="E29" s="20">
        <v>9927000</v>
      </c>
      <c r="F29" s="21">
        <v>9927000</v>
      </c>
      <c r="G29" s="21">
        <v>111396</v>
      </c>
      <c r="H29" s="21">
        <v>505888</v>
      </c>
      <c r="I29" s="21">
        <v>3040178</v>
      </c>
      <c r="J29" s="21">
        <v>3657462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3657462</v>
      </c>
      <c r="X29" s="21"/>
      <c r="Y29" s="21">
        <v>3657462</v>
      </c>
      <c r="Z29" s="6"/>
      <c r="AA29" s="28">
        <v>9927000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>
        <v>282361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246086874</v>
      </c>
      <c r="D32" s="25">
        <f>SUM(D28:D31)</f>
        <v>0</v>
      </c>
      <c r="E32" s="26">
        <f t="shared" si="5"/>
        <v>377604000</v>
      </c>
      <c r="F32" s="27">
        <f t="shared" si="5"/>
        <v>377604000</v>
      </c>
      <c r="G32" s="27">
        <f t="shared" si="5"/>
        <v>1458782</v>
      </c>
      <c r="H32" s="27">
        <f t="shared" si="5"/>
        <v>7069863</v>
      </c>
      <c r="I32" s="27">
        <f t="shared" si="5"/>
        <v>25695846</v>
      </c>
      <c r="J32" s="27">
        <f t="shared" si="5"/>
        <v>34224491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34224491</v>
      </c>
      <c r="X32" s="27">
        <f t="shared" si="5"/>
        <v>0</v>
      </c>
      <c r="Y32" s="27">
        <f t="shared" si="5"/>
        <v>34224491</v>
      </c>
      <c r="Z32" s="13">
        <f>+IF(X32&lt;&gt;0,+(Y32/X32)*100,0)</f>
        <v>0</v>
      </c>
      <c r="AA32" s="31">
        <f>SUM(AA28:AA31)</f>
        <v>377604000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>
        <v>4134245</v>
      </c>
      <c r="D34" s="19"/>
      <c r="E34" s="20">
        <v>100000000</v>
      </c>
      <c r="F34" s="21">
        <v>100000000</v>
      </c>
      <c r="G34" s="21">
        <v>8</v>
      </c>
      <c r="H34" s="21">
        <v>10117</v>
      </c>
      <c r="I34" s="21">
        <v>52907</v>
      </c>
      <c r="J34" s="21">
        <v>63032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63032</v>
      </c>
      <c r="X34" s="21"/>
      <c r="Y34" s="21">
        <v>63032</v>
      </c>
      <c r="Z34" s="6"/>
      <c r="AA34" s="28">
        <v>100000000</v>
      </c>
    </row>
    <row r="35" spans="1:27" ht="13.5">
      <c r="A35" s="60" t="s">
        <v>63</v>
      </c>
      <c r="B35" s="3"/>
      <c r="C35" s="19">
        <v>100821869</v>
      </c>
      <c r="D35" s="19"/>
      <c r="E35" s="20">
        <v>120150000</v>
      </c>
      <c r="F35" s="21">
        <v>120150000</v>
      </c>
      <c r="G35" s="21">
        <v>396</v>
      </c>
      <c r="H35" s="21">
        <v>8883572</v>
      </c>
      <c r="I35" s="21">
        <v>3806909</v>
      </c>
      <c r="J35" s="21">
        <v>12690877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12690877</v>
      </c>
      <c r="X35" s="21"/>
      <c r="Y35" s="21">
        <v>12690877</v>
      </c>
      <c r="Z35" s="6"/>
      <c r="AA35" s="28">
        <v>120150000</v>
      </c>
    </row>
    <row r="36" spans="1:27" ht="13.5">
      <c r="A36" s="61" t="s">
        <v>64</v>
      </c>
      <c r="B36" s="10"/>
      <c r="C36" s="62">
        <f aca="true" t="shared" si="6" ref="C36:Y36">SUM(C32:C35)</f>
        <v>351042988</v>
      </c>
      <c r="D36" s="62">
        <f>SUM(D32:D35)</f>
        <v>0</v>
      </c>
      <c r="E36" s="63">
        <f t="shared" si="6"/>
        <v>597754000</v>
      </c>
      <c r="F36" s="64">
        <f t="shared" si="6"/>
        <v>597754000</v>
      </c>
      <c r="G36" s="64">
        <f t="shared" si="6"/>
        <v>1459186</v>
      </c>
      <c r="H36" s="64">
        <f t="shared" si="6"/>
        <v>15963552</v>
      </c>
      <c r="I36" s="64">
        <f t="shared" si="6"/>
        <v>29555662</v>
      </c>
      <c r="J36" s="64">
        <f t="shared" si="6"/>
        <v>46978400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46978400</v>
      </c>
      <c r="X36" s="64">
        <f t="shared" si="6"/>
        <v>0</v>
      </c>
      <c r="Y36" s="64">
        <f t="shared" si="6"/>
        <v>46978400</v>
      </c>
      <c r="Z36" s="65">
        <f>+IF(X36&lt;&gt;0,+(Y36/X36)*100,0)</f>
        <v>0</v>
      </c>
      <c r="AA36" s="66">
        <f>SUM(AA32:AA35)</f>
        <v>597754000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22426073</v>
      </c>
      <c r="D5" s="16">
        <f>SUM(D6:D8)</f>
        <v>0</v>
      </c>
      <c r="E5" s="17">
        <f t="shared" si="0"/>
        <v>500000</v>
      </c>
      <c r="F5" s="18">
        <f t="shared" si="0"/>
        <v>500000</v>
      </c>
      <c r="G5" s="18">
        <f t="shared" si="0"/>
        <v>900344</v>
      </c>
      <c r="H5" s="18">
        <f t="shared" si="0"/>
        <v>1288750</v>
      </c>
      <c r="I5" s="18">
        <f t="shared" si="0"/>
        <v>1724533</v>
      </c>
      <c r="J5" s="18">
        <f t="shared" si="0"/>
        <v>3913627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3913627</v>
      </c>
      <c r="X5" s="18">
        <f t="shared" si="0"/>
        <v>124998</v>
      </c>
      <c r="Y5" s="18">
        <f t="shared" si="0"/>
        <v>3788629</v>
      </c>
      <c r="Z5" s="4">
        <f>+IF(X5&lt;&gt;0,+(Y5/X5)*100,0)</f>
        <v>3030.9516952271233</v>
      </c>
      <c r="AA5" s="16">
        <f>SUM(AA6:AA8)</f>
        <v>500000</v>
      </c>
    </row>
    <row r="6" spans="1:27" ht="13.5">
      <c r="A6" s="5" t="s">
        <v>32</v>
      </c>
      <c r="B6" s="3"/>
      <c r="C6" s="19">
        <v>22426073</v>
      </c>
      <c r="D6" s="19"/>
      <c r="E6" s="20">
        <v>370000</v>
      </c>
      <c r="F6" s="21">
        <v>370000</v>
      </c>
      <c r="G6" s="21">
        <v>900344</v>
      </c>
      <c r="H6" s="21">
        <v>1288750</v>
      </c>
      <c r="I6" s="21">
        <v>1724533</v>
      </c>
      <c r="J6" s="21">
        <v>3913627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3913627</v>
      </c>
      <c r="X6" s="21">
        <v>92499</v>
      </c>
      <c r="Y6" s="21">
        <v>3821128</v>
      </c>
      <c r="Z6" s="6">
        <v>4130.99</v>
      </c>
      <c r="AA6" s="28">
        <v>370000</v>
      </c>
    </row>
    <row r="7" spans="1:27" ht="13.5">
      <c r="A7" s="5" t="s">
        <v>33</v>
      </c>
      <c r="B7" s="3"/>
      <c r="C7" s="22"/>
      <c r="D7" s="22"/>
      <c r="E7" s="23">
        <v>100000</v>
      </c>
      <c r="F7" s="24">
        <v>100000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24999</v>
      </c>
      <c r="Y7" s="24">
        <v>-24999</v>
      </c>
      <c r="Z7" s="7">
        <v>-100</v>
      </c>
      <c r="AA7" s="29">
        <v>100000</v>
      </c>
    </row>
    <row r="8" spans="1:27" ht="13.5">
      <c r="A8" s="5" t="s">
        <v>34</v>
      </c>
      <c r="B8" s="3"/>
      <c r="C8" s="19"/>
      <c r="D8" s="19"/>
      <c r="E8" s="20">
        <v>30000</v>
      </c>
      <c r="F8" s="21">
        <v>30000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7500</v>
      </c>
      <c r="Y8" s="21">
        <v>-7500</v>
      </c>
      <c r="Z8" s="6">
        <v>-100</v>
      </c>
      <c r="AA8" s="28">
        <v>30000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480000</v>
      </c>
      <c r="F9" s="18">
        <f t="shared" si="1"/>
        <v>480000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120000</v>
      </c>
      <c r="Y9" s="18">
        <f t="shared" si="1"/>
        <v>-120000</v>
      </c>
      <c r="Z9" s="4">
        <f>+IF(X9&lt;&gt;0,+(Y9/X9)*100,0)</f>
        <v>-100</v>
      </c>
      <c r="AA9" s="30">
        <f>SUM(AA10:AA14)</f>
        <v>480000</v>
      </c>
    </row>
    <row r="10" spans="1:27" ht="13.5">
      <c r="A10" s="5" t="s">
        <v>36</v>
      </c>
      <c r="B10" s="3"/>
      <c r="C10" s="19"/>
      <c r="D10" s="19"/>
      <c r="E10" s="20">
        <v>480000</v>
      </c>
      <c r="F10" s="21">
        <v>480000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120000</v>
      </c>
      <c r="Y10" s="21">
        <v>-120000</v>
      </c>
      <c r="Z10" s="6">
        <v>-100</v>
      </c>
      <c r="AA10" s="28">
        <v>480000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19140000</v>
      </c>
      <c r="F15" s="18">
        <f t="shared" si="2"/>
        <v>19140000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4785000</v>
      </c>
      <c r="Y15" s="18">
        <f t="shared" si="2"/>
        <v>-4785000</v>
      </c>
      <c r="Z15" s="4">
        <f>+IF(X15&lt;&gt;0,+(Y15/X15)*100,0)</f>
        <v>-100</v>
      </c>
      <c r="AA15" s="30">
        <f>SUM(AA16:AA18)</f>
        <v>19140000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19140000</v>
      </c>
      <c r="F17" s="21">
        <v>19140000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4785000</v>
      </c>
      <c r="Y17" s="21">
        <v>-4785000</v>
      </c>
      <c r="Z17" s="6">
        <v>-100</v>
      </c>
      <c r="AA17" s="28">
        <v>19140000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600000</v>
      </c>
      <c r="F19" s="18">
        <f t="shared" si="3"/>
        <v>600000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150000</v>
      </c>
      <c r="Y19" s="18">
        <f t="shared" si="3"/>
        <v>-150000</v>
      </c>
      <c r="Z19" s="4">
        <f>+IF(X19&lt;&gt;0,+(Y19/X19)*100,0)</f>
        <v>-100</v>
      </c>
      <c r="AA19" s="30">
        <f>SUM(AA20:AA23)</f>
        <v>600000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>
        <v>600000</v>
      </c>
      <c r="F23" s="21">
        <v>600000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150000</v>
      </c>
      <c r="Y23" s="21">
        <v>-150000</v>
      </c>
      <c r="Z23" s="6">
        <v>-100</v>
      </c>
      <c r="AA23" s="28">
        <v>600000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22426073</v>
      </c>
      <c r="D25" s="51">
        <f>+D5+D9+D15+D19+D24</f>
        <v>0</v>
      </c>
      <c r="E25" s="52">
        <f t="shared" si="4"/>
        <v>20720000</v>
      </c>
      <c r="F25" s="53">
        <f t="shared" si="4"/>
        <v>20720000</v>
      </c>
      <c r="G25" s="53">
        <f t="shared" si="4"/>
        <v>900344</v>
      </c>
      <c r="H25" s="53">
        <f t="shared" si="4"/>
        <v>1288750</v>
      </c>
      <c r="I25" s="53">
        <f t="shared" si="4"/>
        <v>1724533</v>
      </c>
      <c r="J25" s="53">
        <f t="shared" si="4"/>
        <v>3913627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3913627</v>
      </c>
      <c r="X25" s="53">
        <f t="shared" si="4"/>
        <v>5179998</v>
      </c>
      <c r="Y25" s="53">
        <f t="shared" si="4"/>
        <v>-1266371</v>
      </c>
      <c r="Z25" s="54">
        <f>+IF(X25&lt;&gt;0,+(Y25/X25)*100,0)</f>
        <v>-24.44732604143863</v>
      </c>
      <c r="AA25" s="55">
        <f>+AA5+AA9+AA15+AA19+AA24</f>
        <v>20720000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22426073</v>
      </c>
      <c r="D28" s="19"/>
      <c r="E28" s="20">
        <v>16251000</v>
      </c>
      <c r="F28" s="21">
        <v>16251000</v>
      </c>
      <c r="G28" s="21">
        <v>900344</v>
      </c>
      <c r="H28" s="21">
        <v>1288750</v>
      </c>
      <c r="I28" s="21">
        <v>1724533</v>
      </c>
      <c r="J28" s="21">
        <v>3913627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3913627</v>
      </c>
      <c r="X28" s="21"/>
      <c r="Y28" s="21">
        <v>3913627</v>
      </c>
      <c r="Z28" s="6"/>
      <c r="AA28" s="19">
        <v>16251000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22426073</v>
      </c>
      <c r="D32" s="25">
        <f>SUM(D28:D31)</f>
        <v>0</v>
      </c>
      <c r="E32" s="26">
        <f t="shared" si="5"/>
        <v>16251000</v>
      </c>
      <c r="F32" s="27">
        <f t="shared" si="5"/>
        <v>16251000</v>
      </c>
      <c r="G32" s="27">
        <f t="shared" si="5"/>
        <v>900344</v>
      </c>
      <c r="H32" s="27">
        <f t="shared" si="5"/>
        <v>1288750</v>
      </c>
      <c r="I32" s="27">
        <f t="shared" si="5"/>
        <v>1724533</v>
      </c>
      <c r="J32" s="27">
        <f t="shared" si="5"/>
        <v>3913627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3913627</v>
      </c>
      <c r="X32" s="27">
        <f t="shared" si="5"/>
        <v>0</v>
      </c>
      <c r="Y32" s="27">
        <f t="shared" si="5"/>
        <v>3913627</v>
      </c>
      <c r="Z32" s="13">
        <f>+IF(X32&lt;&gt;0,+(Y32/X32)*100,0)</f>
        <v>0</v>
      </c>
      <c r="AA32" s="31">
        <f>SUM(AA28:AA31)</f>
        <v>16251000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>
        <v>4469000</v>
      </c>
      <c r="F35" s="21">
        <v>4469000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4469000</v>
      </c>
    </row>
    <row r="36" spans="1:27" ht="13.5">
      <c r="A36" s="61" t="s">
        <v>64</v>
      </c>
      <c r="B36" s="10"/>
      <c r="C36" s="62">
        <f aca="true" t="shared" si="6" ref="C36:Y36">SUM(C32:C35)</f>
        <v>22426073</v>
      </c>
      <c r="D36" s="62">
        <f>SUM(D32:D35)</f>
        <v>0</v>
      </c>
      <c r="E36" s="63">
        <f t="shared" si="6"/>
        <v>20720000</v>
      </c>
      <c r="F36" s="64">
        <f t="shared" si="6"/>
        <v>20720000</v>
      </c>
      <c r="G36" s="64">
        <f t="shared" si="6"/>
        <v>900344</v>
      </c>
      <c r="H36" s="64">
        <f t="shared" si="6"/>
        <v>1288750</v>
      </c>
      <c r="I36" s="64">
        <f t="shared" si="6"/>
        <v>1724533</v>
      </c>
      <c r="J36" s="64">
        <f t="shared" si="6"/>
        <v>3913627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3913627</v>
      </c>
      <c r="X36" s="64">
        <f t="shared" si="6"/>
        <v>0</v>
      </c>
      <c r="Y36" s="64">
        <f t="shared" si="6"/>
        <v>3913627</v>
      </c>
      <c r="Z36" s="65">
        <f>+IF(X36&lt;&gt;0,+(Y36/X36)*100,0)</f>
        <v>0</v>
      </c>
      <c r="AA36" s="66">
        <f>SUM(AA32:AA35)</f>
        <v>20720000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176121</v>
      </c>
      <c r="D5" s="16">
        <f>SUM(D6:D8)</f>
        <v>0</v>
      </c>
      <c r="E5" s="17">
        <f t="shared" si="0"/>
        <v>52000</v>
      </c>
      <c r="F5" s="18">
        <f t="shared" si="0"/>
        <v>52000</v>
      </c>
      <c r="G5" s="18">
        <f t="shared" si="0"/>
        <v>0</v>
      </c>
      <c r="H5" s="18">
        <f t="shared" si="0"/>
        <v>1483</v>
      </c>
      <c r="I5" s="18">
        <f t="shared" si="0"/>
        <v>0</v>
      </c>
      <c r="J5" s="18">
        <f t="shared" si="0"/>
        <v>1483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1483</v>
      </c>
      <c r="X5" s="18">
        <f t="shared" si="0"/>
        <v>52000</v>
      </c>
      <c r="Y5" s="18">
        <f t="shared" si="0"/>
        <v>-50517</v>
      </c>
      <c r="Z5" s="4">
        <f>+IF(X5&lt;&gt;0,+(Y5/X5)*100,0)</f>
        <v>-97.14807692307691</v>
      </c>
      <c r="AA5" s="16">
        <f>SUM(AA6:AA8)</f>
        <v>52000</v>
      </c>
    </row>
    <row r="6" spans="1:27" ht="13.5">
      <c r="A6" s="5" t="s">
        <v>32</v>
      </c>
      <c r="B6" s="3"/>
      <c r="C6" s="19">
        <v>54440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38016</v>
      </c>
      <c r="D7" s="22"/>
      <c r="E7" s="23">
        <v>35000</v>
      </c>
      <c r="F7" s="24">
        <v>35000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35000</v>
      </c>
      <c r="Y7" s="24">
        <v>-35000</v>
      </c>
      <c r="Z7" s="7">
        <v>-100</v>
      </c>
      <c r="AA7" s="29">
        <v>35000</v>
      </c>
    </row>
    <row r="8" spans="1:27" ht="13.5">
      <c r="A8" s="5" t="s">
        <v>34</v>
      </c>
      <c r="B8" s="3"/>
      <c r="C8" s="19">
        <v>83665</v>
      </c>
      <c r="D8" s="19"/>
      <c r="E8" s="20">
        <v>17000</v>
      </c>
      <c r="F8" s="21">
        <v>17000</v>
      </c>
      <c r="G8" s="21"/>
      <c r="H8" s="21">
        <v>1483</v>
      </c>
      <c r="I8" s="21"/>
      <c r="J8" s="21">
        <v>1483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1483</v>
      </c>
      <c r="X8" s="21">
        <v>17000</v>
      </c>
      <c r="Y8" s="21">
        <v>-15517</v>
      </c>
      <c r="Z8" s="6">
        <v>-91.28</v>
      </c>
      <c r="AA8" s="28">
        <v>17000</v>
      </c>
    </row>
    <row r="9" spans="1:27" ht="13.5">
      <c r="A9" s="2" t="s">
        <v>35</v>
      </c>
      <c r="B9" s="3"/>
      <c r="C9" s="16">
        <f aca="true" t="shared" si="1" ref="C9:Y9">SUM(C10:C14)</f>
        <v>7941018</v>
      </c>
      <c r="D9" s="16">
        <f>SUM(D10:D14)</f>
        <v>0</v>
      </c>
      <c r="E9" s="17">
        <f t="shared" si="1"/>
        <v>2414000</v>
      </c>
      <c r="F9" s="18">
        <f t="shared" si="1"/>
        <v>2414000</v>
      </c>
      <c r="G9" s="18">
        <f t="shared" si="1"/>
        <v>596384</v>
      </c>
      <c r="H9" s="18">
        <f t="shared" si="1"/>
        <v>1210326</v>
      </c>
      <c r="I9" s="18">
        <f t="shared" si="1"/>
        <v>1135257</v>
      </c>
      <c r="J9" s="18">
        <f t="shared" si="1"/>
        <v>2941967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2941967</v>
      </c>
      <c r="X9" s="18">
        <f t="shared" si="1"/>
        <v>765000</v>
      </c>
      <c r="Y9" s="18">
        <f t="shared" si="1"/>
        <v>2176967</v>
      </c>
      <c r="Z9" s="4">
        <f>+IF(X9&lt;&gt;0,+(Y9/X9)*100,0)</f>
        <v>284.57084967320264</v>
      </c>
      <c r="AA9" s="30">
        <f>SUM(AA10:AA14)</f>
        <v>2414000</v>
      </c>
    </row>
    <row r="10" spans="1:27" ht="13.5">
      <c r="A10" s="5" t="s">
        <v>36</v>
      </c>
      <c r="B10" s="3"/>
      <c r="C10" s="19">
        <v>667770</v>
      </c>
      <c r="D10" s="19"/>
      <c r="E10" s="20">
        <v>15000</v>
      </c>
      <c r="F10" s="21">
        <v>15000</v>
      </c>
      <c r="G10" s="21">
        <v>210923</v>
      </c>
      <c r="H10" s="21">
        <v>71265</v>
      </c>
      <c r="I10" s="21">
        <v>243923</v>
      </c>
      <c r="J10" s="21">
        <v>526111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526111</v>
      </c>
      <c r="X10" s="21">
        <v>15000</v>
      </c>
      <c r="Y10" s="21">
        <v>511111</v>
      </c>
      <c r="Z10" s="6">
        <v>3407.41</v>
      </c>
      <c r="AA10" s="28">
        <v>15000</v>
      </c>
    </row>
    <row r="11" spans="1:27" ht="13.5">
      <c r="A11" s="5" t="s">
        <v>37</v>
      </c>
      <c r="B11" s="3"/>
      <c r="C11" s="19">
        <v>2469239</v>
      </c>
      <c r="D11" s="19"/>
      <c r="E11" s="20">
        <v>2300000</v>
      </c>
      <c r="F11" s="21">
        <v>2300000</v>
      </c>
      <c r="G11" s="21"/>
      <c r="H11" s="21"/>
      <c r="I11" s="21">
        <v>42544</v>
      </c>
      <c r="J11" s="21">
        <v>42544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42544</v>
      </c>
      <c r="X11" s="21">
        <v>750000</v>
      </c>
      <c r="Y11" s="21">
        <v>-707456</v>
      </c>
      <c r="Z11" s="6">
        <v>-94.33</v>
      </c>
      <c r="AA11" s="28">
        <v>2300000</v>
      </c>
    </row>
    <row r="12" spans="1:27" ht="13.5">
      <c r="A12" s="5" t="s">
        <v>38</v>
      </c>
      <c r="B12" s="3"/>
      <c r="C12" s="19">
        <v>4804009</v>
      </c>
      <c r="D12" s="19"/>
      <c r="E12" s="20">
        <v>99000</v>
      </c>
      <c r="F12" s="21">
        <v>99000</v>
      </c>
      <c r="G12" s="21">
        <v>385461</v>
      </c>
      <c r="H12" s="21">
        <v>1139061</v>
      </c>
      <c r="I12" s="21">
        <v>848790</v>
      </c>
      <c r="J12" s="21">
        <v>2373312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2373312</v>
      </c>
      <c r="X12" s="21"/>
      <c r="Y12" s="21">
        <v>2373312</v>
      </c>
      <c r="Z12" s="6"/>
      <c r="AA12" s="28">
        <v>99000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13022367</v>
      </c>
      <c r="D15" s="16">
        <f>SUM(D16:D18)</f>
        <v>0</v>
      </c>
      <c r="E15" s="17">
        <f t="shared" si="2"/>
        <v>19033050</v>
      </c>
      <c r="F15" s="18">
        <f t="shared" si="2"/>
        <v>19033050</v>
      </c>
      <c r="G15" s="18">
        <f t="shared" si="2"/>
        <v>1262489</v>
      </c>
      <c r="H15" s="18">
        <f t="shared" si="2"/>
        <v>1318793</v>
      </c>
      <c r="I15" s="18">
        <f t="shared" si="2"/>
        <v>979239</v>
      </c>
      <c r="J15" s="18">
        <f t="shared" si="2"/>
        <v>3560521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3560521</v>
      </c>
      <c r="X15" s="18">
        <f t="shared" si="2"/>
        <v>4921000</v>
      </c>
      <c r="Y15" s="18">
        <f t="shared" si="2"/>
        <v>-1360479</v>
      </c>
      <c r="Z15" s="4">
        <f>+IF(X15&lt;&gt;0,+(Y15/X15)*100,0)</f>
        <v>-27.646393009550906</v>
      </c>
      <c r="AA15" s="30">
        <f>SUM(AA16:AA18)</f>
        <v>19033050</v>
      </c>
    </row>
    <row r="16" spans="1:27" ht="13.5">
      <c r="A16" s="5" t="s">
        <v>42</v>
      </c>
      <c r="B16" s="3"/>
      <c r="C16" s="19">
        <v>57862</v>
      </c>
      <c r="D16" s="19"/>
      <c r="E16" s="20">
        <v>214700</v>
      </c>
      <c r="F16" s="21">
        <v>214700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215000</v>
      </c>
      <c r="Y16" s="21">
        <v>-215000</v>
      </c>
      <c r="Z16" s="6">
        <v>-100</v>
      </c>
      <c r="AA16" s="28">
        <v>214700</v>
      </c>
    </row>
    <row r="17" spans="1:27" ht="13.5">
      <c r="A17" s="5" t="s">
        <v>43</v>
      </c>
      <c r="B17" s="3"/>
      <c r="C17" s="19">
        <v>12964505</v>
      </c>
      <c r="D17" s="19"/>
      <c r="E17" s="20">
        <v>18818350</v>
      </c>
      <c r="F17" s="21">
        <v>18818350</v>
      </c>
      <c r="G17" s="21">
        <v>1262489</v>
      </c>
      <c r="H17" s="21">
        <v>1318793</v>
      </c>
      <c r="I17" s="21">
        <v>979239</v>
      </c>
      <c r="J17" s="21">
        <v>3560521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3560521</v>
      </c>
      <c r="X17" s="21">
        <v>4706000</v>
      </c>
      <c r="Y17" s="21">
        <v>-1145479</v>
      </c>
      <c r="Z17" s="6">
        <v>-24.34</v>
      </c>
      <c r="AA17" s="28">
        <v>18818350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1152926</v>
      </c>
      <c r="J19" s="18">
        <f t="shared" si="3"/>
        <v>1152926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1152926</v>
      </c>
      <c r="X19" s="18">
        <f t="shared" si="3"/>
        <v>0</v>
      </c>
      <c r="Y19" s="18">
        <f t="shared" si="3"/>
        <v>1152926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>
        <v>1152926</v>
      </c>
      <c r="J23" s="21">
        <v>1152926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1152926</v>
      </c>
      <c r="X23" s="21"/>
      <c r="Y23" s="21">
        <v>1152926</v>
      </c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21139506</v>
      </c>
      <c r="D25" s="51">
        <f>+D5+D9+D15+D19+D24</f>
        <v>0</v>
      </c>
      <c r="E25" s="52">
        <f t="shared" si="4"/>
        <v>21499050</v>
      </c>
      <c r="F25" s="53">
        <f t="shared" si="4"/>
        <v>21499050</v>
      </c>
      <c r="G25" s="53">
        <f t="shared" si="4"/>
        <v>1858873</v>
      </c>
      <c r="H25" s="53">
        <f t="shared" si="4"/>
        <v>2530602</v>
      </c>
      <c r="I25" s="53">
        <f t="shared" si="4"/>
        <v>3267422</v>
      </c>
      <c r="J25" s="53">
        <f t="shared" si="4"/>
        <v>7656897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7656897</v>
      </c>
      <c r="X25" s="53">
        <f t="shared" si="4"/>
        <v>5738000</v>
      </c>
      <c r="Y25" s="53">
        <f t="shared" si="4"/>
        <v>1918897</v>
      </c>
      <c r="Z25" s="54">
        <f>+IF(X25&lt;&gt;0,+(Y25/X25)*100,0)</f>
        <v>33.441913558731265</v>
      </c>
      <c r="AA25" s="55">
        <f>+AA5+AA9+AA15+AA19+AA24</f>
        <v>21499050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7881584</v>
      </c>
      <c r="D28" s="19"/>
      <c r="E28" s="20">
        <v>16618350</v>
      </c>
      <c r="F28" s="21">
        <v>16618350</v>
      </c>
      <c r="G28" s="21">
        <v>1473412</v>
      </c>
      <c r="H28" s="21">
        <v>1390058</v>
      </c>
      <c r="I28" s="21">
        <v>1000288</v>
      </c>
      <c r="J28" s="21">
        <v>3863758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3863758</v>
      </c>
      <c r="X28" s="21"/>
      <c r="Y28" s="21">
        <v>3863758</v>
      </c>
      <c r="Z28" s="6"/>
      <c r="AA28" s="19">
        <v>16618350</v>
      </c>
    </row>
    <row r="29" spans="1:27" ht="13.5">
      <c r="A29" s="57" t="s">
        <v>55</v>
      </c>
      <c r="B29" s="3"/>
      <c r="C29" s="19">
        <v>4667935</v>
      </c>
      <c r="D29" s="19"/>
      <c r="E29" s="20">
        <v>2250000</v>
      </c>
      <c r="F29" s="21">
        <v>2250000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2250000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12549519</v>
      </c>
      <c r="D32" s="25">
        <f>SUM(D28:D31)</f>
        <v>0</v>
      </c>
      <c r="E32" s="26">
        <f t="shared" si="5"/>
        <v>18868350</v>
      </c>
      <c r="F32" s="27">
        <f t="shared" si="5"/>
        <v>18868350</v>
      </c>
      <c r="G32" s="27">
        <f t="shared" si="5"/>
        <v>1473412</v>
      </c>
      <c r="H32" s="27">
        <f t="shared" si="5"/>
        <v>1390058</v>
      </c>
      <c r="I32" s="27">
        <f t="shared" si="5"/>
        <v>1000288</v>
      </c>
      <c r="J32" s="27">
        <f t="shared" si="5"/>
        <v>3863758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3863758</v>
      </c>
      <c r="X32" s="27">
        <f t="shared" si="5"/>
        <v>0</v>
      </c>
      <c r="Y32" s="27">
        <f t="shared" si="5"/>
        <v>3863758</v>
      </c>
      <c r="Z32" s="13">
        <f>+IF(X32&lt;&gt;0,+(Y32/X32)*100,0)</f>
        <v>0</v>
      </c>
      <c r="AA32" s="31">
        <f>SUM(AA28:AA31)</f>
        <v>18868350</v>
      </c>
    </row>
    <row r="33" spans="1:27" ht="13.5">
      <c r="A33" s="60" t="s">
        <v>59</v>
      </c>
      <c r="B33" s="3" t="s">
        <v>60</v>
      </c>
      <c r="C33" s="19">
        <v>51594</v>
      </c>
      <c r="D33" s="19"/>
      <c r="E33" s="20"/>
      <c r="F33" s="21"/>
      <c r="G33" s="21"/>
      <c r="H33" s="21"/>
      <c r="I33" s="21">
        <v>33689</v>
      </c>
      <c r="J33" s="21">
        <v>33689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33689</v>
      </c>
      <c r="X33" s="21"/>
      <c r="Y33" s="21">
        <v>33689</v>
      </c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8538393</v>
      </c>
      <c r="D35" s="19"/>
      <c r="E35" s="20">
        <v>2630700</v>
      </c>
      <c r="F35" s="21">
        <v>2630700</v>
      </c>
      <c r="G35" s="21">
        <v>385461</v>
      </c>
      <c r="H35" s="21">
        <v>1140544</v>
      </c>
      <c r="I35" s="21">
        <v>2233445</v>
      </c>
      <c r="J35" s="21">
        <v>3759450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3759450</v>
      </c>
      <c r="X35" s="21"/>
      <c r="Y35" s="21">
        <v>3759450</v>
      </c>
      <c r="Z35" s="6"/>
      <c r="AA35" s="28">
        <v>2630700</v>
      </c>
    </row>
    <row r="36" spans="1:27" ht="13.5">
      <c r="A36" s="61" t="s">
        <v>64</v>
      </c>
      <c r="B36" s="10"/>
      <c r="C36" s="62">
        <f aca="true" t="shared" si="6" ref="C36:Y36">SUM(C32:C35)</f>
        <v>21139506</v>
      </c>
      <c r="D36" s="62">
        <f>SUM(D32:D35)</f>
        <v>0</v>
      </c>
      <c r="E36" s="63">
        <f t="shared" si="6"/>
        <v>21499050</v>
      </c>
      <c r="F36" s="64">
        <f t="shared" si="6"/>
        <v>21499050</v>
      </c>
      <c r="G36" s="64">
        <f t="shared" si="6"/>
        <v>1858873</v>
      </c>
      <c r="H36" s="64">
        <f t="shared" si="6"/>
        <v>2530602</v>
      </c>
      <c r="I36" s="64">
        <f t="shared" si="6"/>
        <v>3267422</v>
      </c>
      <c r="J36" s="64">
        <f t="shared" si="6"/>
        <v>7656897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7656897</v>
      </c>
      <c r="X36" s="64">
        <f t="shared" si="6"/>
        <v>0</v>
      </c>
      <c r="Y36" s="64">
        <f t="shared" si="6"/>
        <v>7656897</v>
      </c>
      <c r="Z36" s="65">
        <f>+IF(X36&lt;&gt;0,+(Y36/X36)*100,0)</f>
        <v>0</v>
      </c>
      <c r="AA36" s="66">
        <f>SUM(AA32:AA35)</f>
        <v>21499050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2302917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1591244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711673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1644724</v>
      </c>
      <c r="I15" s="18">
        <f t="shared" si="2"/>
        <v>0</v>
      </c>
      <c r="J15" s="18">
        <f t="shared" si="2"/>
        <v>1644724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1644724</v>
      </c>
      <c r="X15" s="18">
        <f t="shared" si="2"/>
        <v>0</v>
      </c>
      <c r="Y15" s="18">
        <f t="shared" si="2"/>
        <v>1644724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>
        <v>1644724</v>
      </c>
      <c r="I17" s="21"/>
      <c r="J17" s="21">
        <v>1644724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1644724</v>
      </c>
      <c r="X17" s="21"/>
      <c r="Y17" s="21">
        <v>1644724</v>
      </c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141546858</v>
      </c>
      <c r="D19" s="16">
        <f>SUM(D20:D23)</f>
        <v>0</v>
      </c>
      <c r="E19" s="17">
        <f t="shared" si="3"/>
        <v>246108000</v>
      </c>
      <c r="F19" s="18">
        <f t="shared" si="3"/>
        <v>246108000</v>
      </c>
      <c r="G19" s="18">
        <f t="shared" si="3"/>
        <v>67438157</v>
      </c>
      <c r="H19" s="18">
        <f t="shared" si="3"/>
        <v>12112441</v>
      </c>
      <c r="I19" s="18">
        <f t="shared" si="3"/>
        <v>30216590</v>
      </c>
      <c r="J19" s="18">
        <f t="shared" si="3"/>
        <v>109767188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109767188</v>
      </c>
      <c r="X19" s="18">
        <f t="shared" si="3"/>
        <v>96344751</v>
      </c>
      <c r="Y19" s="18">
        <f t="shared" si="3"/>
        <v>13422437</v>
      </c>
      <c r="Z19" s="4">
        <f>+IF(X19&lt;&gt;0,+(Y19/X19)*100,0)</f>
        <v>13.931674388779106</v>
      </c>
      <c r="AA19" s="30">
        <f>SUM(AA20:AA23)</f>
        <v>246108000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141546858</v>
      </c>
      <c r="D21" s="19"/>
      <c r="E21" s="20">
        <v>246108000</v>
      </c>
      <c r="F21" s="21">
        <v>246108000</v>
      </c>
      <c r="G21" s="21">
        <v>67438157</v>
      </c>
      <c r="H21" s="21">
        <v>12112441</v>
      </c>
      <c r="I21" s="21">
        <v>30216590</v>
      </c>
      <c r="J21" s="21">
        <v>109767188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109767188</v>
      </c>
      <c r="X21" s="21">
        <v>96344751</v>
      </c>
      <c r="Y21" s="21">
        <v>13422437</v>
      </c>
      <c r="Z21" s="6">
        <v>13.93</v>
      </c>
      <c r="AA21" s="28">
        <v>246108000</v>
      </c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1500000</v>
      </c>
      <c r="Y24" s="18">
        <v>-1500000</v>
      </c>
      <c r="Z24" s="4">
        <v>-100</v>
      </c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143849775</v>
      </c>
      <c r="D25" s="51">
        <f>+D5+D9+D15+D19+D24</f>
        <v>0</v>
      </c>
      <c r="E25" s="52">
        <f t="shared" si="4"/>
        <v>246108000</v>
      </c>
      <c r="F25" s="53">
        <f t="shared" si="4"/>
        <v>246108000</v>
      </c>
      <c r="G25" s="53">
        <f t="shared" si="4"/>
        <v>67438157</v>
      </c>
      <c r="H25" s="53">
        <f t="shared" si="4"/>
        <v>13757165</v>
      </c>
      <c r="I25" s="53">
        <f t="shared" si="4"/>
        <v>30216590</v>
      </c>
      <c r="J25" s="53">
        <f t="shared" si="4"/>
        <v>111411912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111411912</v>
      </c>
      <c r="X25" s="53">
        <f t="shared" si="4"/>
        <v>97844751</v>
      </c>
      <c r="Y25" s="53">
        <f t="shared" si="4"/>
        <v>13567161</v>
      </c>
      <c r="Z25" s="54">
        <f>+IF(X25&lt;&gt;0,+(Y25/X25)*100,0)</f>
        <v>13.866007998732604</v>
      </c>
      <c r="AA25" s="55">
        <f>+AA5+AA9+AA15+AA19+AA24</f>
        <v>246108000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139552121</v>
      </c>
      <c r="D28" s="19"/>
      <c r="E28" s="20">
        <v>109993000</v>
      </c>
      <c r="F28" s="21">
        <v>109993000</v>
      </c>
      <c r="G28" s="21">
        <v>67438157</v>
      </c>
      <c r="H28" s="21">
        <v>9104889</v>
      </c>
      <c r="I28" s="21">
        <v>26395524</v>
      </c>
      <c r="J28" s="21">
        <v>102938570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102938570</v>
      </c>
      <c r="X28" s="21"/>
      <c r="Y28" s="21">
        <v>102938570</v>
      </c>
      <c r="Z28" s="6"/>
      <c r="AA28" s="19">
        <v>109993000</v>
      </c>
    </row>
    <row r="29" spans="1:27" ht="13.5">
      <c r="A29" s="57" t="s">
        <v>55</v>
      </c>
      <c r="B29" s="3"/>
      <c r="C29" s="19"/>
      <c r="D29" s="19"/>
      <c r="E29" s="20">
        <v>29104000</v>
      </c>
      <c r="F29" s="21">
        <v>29104000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29104000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139552121</v>
      </c>
      <c r="D32" s="25">
        <f>SUM(D28:D31)</f>
        <v>0</v>
      </c>
      <c r="E32" s="26">
        <f t="shared" si="5"/>
        <v>139097000</v>
      </c>
      <c r="F32" s="27">
        <f t="shared" si="5"/>
        <v>139097000</v>
      </c>
      <c r="G32" s="27">
        <f t="shared" si="5"/>
        <v>67438157</v>
      </c>
      <c r="H32" s="27">
        <f t="shared" si="5"/>
        <v>9104889</v>
      </c>
      <c r="I32" s="27">
        <f t="shared" si="5"/>
        <v>26395524</v>
      </c>
      <c r="J32" s="27">
        <f t="shared" si="5"/>
        <v>102938570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102938570</v>
      </c>
      <c r="X32" s="27">
        <f t="shared" si="5"/>
        <v>0</v>
      </c>
      <c r="Y32" s="27">
        <f t="shared" si="5"/>
        <v>102938570</v>
      </c>
      <c r="Z32" s="13">
        <f>+IF(X32&lt;&gt;0,+(Y32/X32)*100,0)</f>
        <v>0</v>
      </c>
      <c r="AA32" s="31">
        <f>SUM(AA28:AA31)</f>
        <v>139097000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>
        <v>4652276</v>
      </c>
      <c r="I33" s="21">
        <v>3821066</v>
      </c>
      <c r="J33" s="21">
        <v>8473342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8473342</v>
      </c>
      <c r="X33" s="21"/>
      <c r="Y33" s="21">
        <v>8473342</v>
      </c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>
        <v>57736000</v>
      </c>
      <c r="F34" s="21">
        <v>57736000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57736000</v>
      </c>
    </row>
    <row r="35" spans="1:27" ht="13.5">
      <c r="A35" s="60" t="s">
        <v>63</v>
      </c>
      <c r="B35" s="3"/>
      <c r="C35" s="19">
        <v>4297654</v>
      </c>
      <c r="D35" s="19"/>
      <c r="E35" s="20">
        <v>49275000</v>
      </c>
      <c r="F35" s="21">
        <v>49275000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49275000</v>
      </c>
    </row>
    <row r="36" spans="1:27" ht="13.5">
      <c r="A36" s="61" t="s">
        <v>64</v>
      </c>
      <c r="B36" s="10"/>
      <c r="C36" s="62">
        <f aca="true" t="shared" si="6" ref="C36:Y36">SUM(C32:C35)</f>
        <v>143849775</v>
      </c>
      <c r="D36" s="62">
        <f>SUM(D32:D35)</f>
        <v>0</v>
      </c>
      <c r="E36" s="63">
        <f t="shared" si="6"/>
        <v>246108000</v>
      </c>
      <c r="F36" s="64">
        <f t="shared" si="6"/>
        <v>246108000</v>
      </c>
      <c r="G36" s="64">
        <f t="shared" si="6"/>
        <v>67438157</v>
      </c>
      <c r="H36" s="64">
        <f t="shared" si="6"/>
        <v>13757165</v>
      </c>
      <c r="I36" s="64">
        <f t="shared" si="6"/>
        <v>30216590</v>
      </c>
      <c r="J36" s="64">
        <f t="shared" si="6"/>
        <v>111411912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111411912</v>
      </c>
      <c r="X36" s="64">
        <f t="shared" si="6"/>
        <v>0</v>
      </c>
      <c r="Y36" s="64">
        <f t="shared" si="6"/>
        <v>111411912</v>
      </c>
      <c r="Z36" s="65">
        <f>+IF(X36&lt;&gt;0,+(Y36/X36)*100,0)</f>
        <v>0</v>
      </c>
      <c r="AA36" s="66">
        <f>SUM(AA32:AA35)</f>
        <v>246108000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1580000</v>
      </c>
      <c r="F5" s="18">
        <f t="shared" si="0"/>
        <v>1580000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1080000</v>
      </c>
      <c r="Y5" s="18">
        <f t="shared" si="0"/>
        <v>-1080000</v>
      </c>
      <c r="Z5" s="4">
        <f>+IF(X5&lt;&gt;0,+(Y5/X5)*100,0)</f>
        <v>-100</v>
      </c>
      <c r="AA5" s="16">
        <f>SUM(AA6:AA8)</f>
        <v>1580000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>
        <v>1580000</v>
      </c>
      <c r="F8" s="21">
        <v>1580000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1080000</v>
      </c>
      <c r="Y8" s="21">
        <v>-1080000</v>
      </c>
      <c r="Z8" s="6">
        <v>-100</v>
      </c>
      <c r="AA8" s="28">
        <v>1580000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3500000</v>
      </c>
      <c r="F9" s="18">
        <f t="shared" si="1"/>
        <v>3500000</v>
      </c>
      <c r="G9" s="18">
        <f t="shared" si="1"/>
        <v>0</v>
      </c>
      <c r="H9" s="18">
        <f t="shared" si="1"/>
        <v>0</v>
      </c>
      <c r="I9" s="18">
        <f t="shared" si="1"/>
        <v>37728</v>
      </c>
      <c r="J9" s="18">
        <f t="shared" si="1"/>
        <v>37728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37728</v>
      </c>
      <c r="X9" s="18">
        <f t="shared" si="1"/>
        <v>3500000</v>
      </c>
      <c r="Y9" s="18">
        <f t="shared" si="1"/>
        <v>-3462272</v>
      </c>
      <c r="Z9" s="4">
        <f>+IF(X9&lt;&gt;0,+(Y9/X9)*100,0)</f>
        <v>-98.92205714285714</v>
      </c>
      <c r="AA9" s="30">
        <f>SUM(AA10:AA14)</f>
        <v>3500000</v>
      </c>
    </row>
    <row r="10" spans="1:27" ht="13.5">
      <c r="A10" s="5" t="s">
        <v>36</v>
      </c>
      <c r="B10" s="3"/>
      <c r="C10" s="19"/>
      <c r="D10" s="19"/>
      <c r="E10" s="20">
        <v>2000000</v>
      </c>
      <c r="F10" s="21">
        <v>2000000</v>
      </c>
      <c r="G10" s="21"/>
      <c r="H10" s="21"/>
      <c r="I10" s="21">
        <v>37728</v>
      </c>
      <c r="J10" s="21">
        <v>37728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37728</v>
      </c>
      <c r="X10" s="21">
        <v>2000000</v>
      </c>
      <c r="Y10" s="21">
        <v>-1962272</v>
      </c>
      <c r="Z10" s="6">
        <v>-98.11</v>
      </c>
      <c r="AA10" s="28">
        <v>2000000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>
        <v>1500000</v>
      </c>
      <c r="F13" s="21">
        <v>1500000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1500000</v>
      </c>
      <c r="Y13" s="21">
        <v>-1500000</v>
      </c>
      <c r="Z13" s="6">
        <v>-100</v>
      </c>
      <c r="AA13" s="28">
        <v>1500000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90319030</v>
      </c>
      <c r="F15" s="18">
        <f t="shared" si="2"/>
        <v>90319030</v>
      </c>
      <c r="G15" s="18">
        <f t="shared" si="2"/>
        <v>2123</v>
      </c>
      <c r="H15" s="18">
        <f t="shared" si="2"/>
        <v>5838141</v>
      </c>
      <c r="I15" s="18">
        <f t="shared" si="2"/>
        <v>1987465</v>
      </c>
      <c r="J15" s="18">
        <f t="shared" si="2"/>
        <v>7827729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7827729</v>
      </c>
      <c r="X15" s="18">
        <f t="shared" si="2"/>
        <v>22579749</v>
      </c>
      <c r="Y15" s="18">
        <f t="shared" si="2"/>
        <v>-14752020</v>
      </c>
      <c r="Z15" s="4">
        <f>+IF(X15&lt;&gt;0,+(Y15/X15)*100,0)</f>
        <v>-65.33296716451542</v>
      </c>
      <c r="AA15" s="30">
        <f>SUM(AA16:AA18)</f>
        <v>90319030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90319030</v>
      </c>
      <c r="F17" s="21">
        <v>90319030</v>
      </c>
      <c r="G17" s="21">
        <v>2123</v>
      </c>
      <c r="H17" s="21">
        <v>5838141</v>
      </c>
      <c r="I17" s="21">
        <v>1987465</v>
      </c>
      <c r="J17" s="21">
        <v>7827729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7827729</v>
      </c>
      <c r="X17" s="21">
        <v>22579749</v>
      </c>
      <c r="Y17" s="21">
        <v>-14752020</v>
      </c>
      <c r="Z17" s="6">
        <v>-65.33</v>
      </c>
      <c r="AA17" s="28">
        <v>90319030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16400000</v>
      </c>
      <c r="F19" s="18">
        <f t="shared" si="3"/>
        <v>16400000</v>
      </c>
      <c r="G19" s="18">
        <f t="shared" si="3"/>
        <v>4668</v>
      </c>
      <c r="H19" s="18">
        <f t="shared" si="3"/>
        <v>71440</v>
      </c>
      <c r="I19" s="18">
        <f t="shared" si="3"/>
        <v>0</v>
      </c>
      <c r="J19" s="18">
        <f t="shared" si="3"/>
        <v>76108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76108</v>
      </c>
      <c r="X19" s="18">
        <f t="shared" si="3"/>
        <v>3600000</v>
      </c>
      <c r="Y19" s="18">
        <f t="shared" si="3"/>
        <v>-3523892</v>
      </c>
      <c r="Z19" s="4">
        <f>+IF(X19&lt;&gt;0,+(Y19/X19)*100,0)</f>
        <v>-97.88588888888889</v>
      </c>
      <c r="AA19" s="30">
        <f>SUM(AA20:AA23)</f>
        <v>16400000</v>
      </c>
    </row>
    <row r="20" spans="1:27" ht="13.5">
      <c r="A20" s="5" t="s">
        <v>46</v>
      </c>
      <c r="B20" s="3"/>
      <c r="C20" s="19"/>
      <c r="D20" s="19"/>
      <c r="E20" s="20">
        <v>16400000</v>
      </c>
      <c r="F20" s="21">
        <v>16400000</v>
      </c>
      <c r="G20" s="21">
        <v>4668</v>
      </c>
      <c r="H20" s="21">
        <v>71440</v>
      </c>
      <c r="I20" s="21"/>
      <c r="J20" s="21">
        <v>76108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76108</v>
      </c>
      <c r="X20" s="21">
        <v>3600000</v>
      </c>
      <c r="Y20" s="21">
        <v>-3523892</v>
      </c>
      <c r="Z20" s="6">
        <v>-97.89</v>
      </c>
      <c r="AA20" s="28">
        <v>16400000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111799030</v>
      </c>
      <c r="F25" s="53">
        <f t="shared" si="4"/>
        <v>111799030</v>
      </c>
      <c r="G25" s="53">
        <f t="shared" si="4"/>
        <v>6791</v>
      </c>
      <c r="H25" s="53">
        <f t="shared" si="4"/>
        <v>5909581</v>
      </c>
      <c r="I25" s="53">
        <f t="shared" si="4"/>
        <v>2025193</v>
      </c>
      <c r="J25" s="53">
        <f t="shared" si="4"/>
        <v>7941565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7941565</v>
      </c>
      <c r="X25" s="53">
        <f t="shared" si="4"/>
        <v>30759749</v>
      </c>
      <c r="Y25" s="53">
        <f t="shared" si="4"/>
        <v>-22818184</v>
      </c>
      <c r="Z25" s="54">
        <f>+IF(X25&lt;&gt;0,+(Y25/X25)*100,0)</f>
        <v>-74.18195772663815</v>
      </c>
      <c r="AA25" s="55">
        <f>+AA5+AA9+AA15+AA19+AA24</f>
        <v>111799030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58150000</v>
      </c>
      <c r="F28" s="21">
        <v>58150000</v>
      </c>
      <c r="G28" s="21"/>
      <c r="H28" s="21">
        <v>5832988</v>
      </c>
      <c r="I28" s="21"/>
      <c r="J28" s="21">
        <v>5832988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5832988</v>
      </c>
      <c r="X28" s="21"/>
      <c r="Y28" s="21">
        <v>5832988</v>
      </c>
      <c r="Z28" s="6"/>
      <c r="AA28" s="19">
        <v>58150000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>
        <v>1286057</v>
      </c>
      <c r="J29" s="21">
        <v>1286057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1286057</v>
      </c>
      <c r="X29" s="21"/>
      <c r="Y29" s="21">
        <v>1286057</v>
      </c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58150000</v>
      </c>
      <c r="F32" s="27">
        <f t="shared" si="5"/>
        <v>58150000</v>
      </c>
      <c r="G32" s="27">
        <f t="shared" si="5"/>
        <v>0</v>
      </c>
      <c r="H32" s="27">
        <f t="shared" si="5"/>
        <v>5832988</v>
      </c>
      <c r="I32" s="27">
        <f t="shared" si="5"/>
        <v>1286057</v>
      </c>
      <c r="J32" s="27">
        <f t="shared" si="5"/>
        <v>7119045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7119045</v>
      </c>
      <c r="X32" s="27">
        <f t="shared" si="5"/>
        <v>0</v>
      </c>
      <c r="Y32" s="27">
        <f t="shared" si="5"/>
        <v>7119045</v>
      </c>
      <c r="Z32" s="13">
        <f>+IF(X32&lt;&gt;0,+(Y32/X32)*100,0)</f>
        <v>0</v>
      </c>
      <c r="AA32" s="31">
        <f>SUM(AA28:AA31)</f>
        <v>58150000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>
        <v>53649030</v>
      </c>
      <c r="F35" s="21">
        <v>53649030</v>
      </c>
      <c r="G35" s="21">
        <v>6791</v>
      </c>
      <c r="H35" s="21">
        <v>76593</v>
      </c>
      <c r="I35" s="21">
        <v>739136</v>
      </c>
      <c r="J35" s="21">
        <v>822520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822520</v>
      </c>
      <c r="X35" s="21"/>
      <c r="Y35" s="21">
        <v>822520</v>
      </c>
      <c r="Z35" s="6"/>
      <c r="AA35" s="28">
        <v>53649030</v>
      </c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111799030</v>
      </c>
      <c r="F36" s="64">
        <f t="shared" si="6"/>
        <v>111799030</v>
      </c>
      <c r="G36" s="64">
        <f t="shared" si="6"/>
        <v>6791</v>
      </c>
      <c r="H36" s="64">
        <f t="shared" si="6"/>
        <v>5909581</v>
      </c>
      <c r="I36" s="64">
        <f t="shared" si="6"/>
        <v>2025193</v>
      </c>
      <c r="J36" s="64">
        <f t="shared" si="6"/>
        <v>7941565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7941565</v>
      </c>
      <c r="X36" s="64">
        <f t="shared" si="6"/>
        <v>0</v>
      </c>
      <c r="Y36" s="64">
        <f t="shared" si="6"/>
        <v>7941565</v>
      </c>
      <c r="Z36" s="65">
        <f>+IF(X36&lt;&gt;0,+(Y36/X36)*100,0)</f>
        <v>0</v>
      </c>
      <c r="AA36" s="66">
        <f>SUM(AA32:AA35)</f>
        <v>111799030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1215796</v>
      </c>
      <c r="D5" s="16">
        <f>SUM(D6:D8)</f>
        <v>0</v>
      </c>
      <c r="E5" s="17">
        <f t="shared" si="0"/>
        <v>540000</v>
      </c>
      <c r="F5" s="18">
        <f t="shared" si="0"/>
        <v>540000</v>
      </c>
      <c r="G5" s="18">
        <f t="shared" si="0"/>
        <v>0</v>
      </c>
      <c r="H5" s="18">
        <f t="shared" si="0"/>
        <v>0</v>
      </c>
      <c r="I5" s="18">
        <f t="shared" si="0"/>
        <v>62939</v>
      </c>
      <c r="J5" s="18">
        <f t="shared" si="0"/>
        <v>62939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62939</v>
      </c>
      <c r="X5" s="18">
        <f t="shared" si="0"/>
        <v>418000</v>
      </c>
      <c r="Y5" s="18">
        <f t="shared" si="0"/>
        <v>-355061</v>
      </c>
      <c r="Z5" s="4">
        <f>+IF(X5&lt;&gt;0,+(Y5/X5)*100,0)</f>
        <v>-84.94282296650718</v>
      </c>
      <c r="AA5" s="16">
        <f>SUM(AA6:AA8)</f>
        <v>540000</v>
      </c>
    </row>
    <row r="6" spans="1:27" ht="13.5">
      <c r="A6" s="5" t="s">
        <v>32</v>
      </c>
      <c r="B6" s="3"/>
      <c r="C6" s="19">
        <v>21382</v>
      </c>
      <c r="D6" s="19"/>
      <c r="E6" s="20">
        <v>49000</v>
      </c>
      <c r="F6" s="21">
        <v>49000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24000</v>
      </c>
      <c r="Y6" s="21">
        <v>-24000</v>
      </c>
      <c r="Z6" s="6">
        <v>-100</v>
      </c>
      <c r="AA6" s="28">
        <v>49000</v>
      </c>
    </row>
    <row r="7" spans="1:27" ht="13.5">
      <c r="A7" s="5" t="s">
        <v>33</v>
      </c>
      <c r="B7" s="3"/>
      <c r="C7" s="22">
        <v>303043</v>
      </c>
      <c r="D7" s="22"/>
      <c r="E7" s="23">
        <v>430000</v>
      </c>
      <c r="F7" s="24">
        <v>430000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370000</v>
      </c>
      <c r="Y7" s="24">
        <v>-370000</v>
      </c>
      <c r="Z7" s="7">
        <v>-100</v>
      </c>
      <c r="AA7" s="29">
        <v>430000</v>
      </c>
    </row>
    <row r="8" spans="1:27" ht="13.5">
      <c r="A8" s="5" t="s">
        <v>34</v>
      </c>
      <c r="B8" s="3"/>
      <c r="C8" s="19">
        <v>891371</v>
      </c>
      <c r="D8" s="19"/>
      <c r="E8" s="20">
        <v>61000</v>
      </c>
      <c r="F8" s="21">
        <v>61000</v>
      </c>
      <c r="G8" s="21"/>
      <c r="H8" s="21"/>
      <c r="I8" s="21">
        <v>62939</v>
      </c>
      <c r="J8" s="21">
        <v>62939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62939</v>
      </c>
      <c r="X8" s="21">
        <v>24000</v>
      </c>
      <c r="Y8" s="21">
        <v>38939</v>
      </c>
      <c r="Z8" s="6">
        <v>162.25</v>
      </c>
      <c r="AA8" s="28">
        <v>61000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22418296</v>
      </c>
      <c r="D15" s="16">
        <f>SUM(D16:D18)</f>
        <v>0</v>
      </c>
      <c r="E15" s="17">
        <f t="shared" si="2"/>
        <v>43500000</v>
      </c>
      <c r="F15" s="18">
        <f t="shared" si="2"/>
        <v>43500000</v>
      </c>
      <c r="G15" s="18">
        <f t="shared" si="2"/>
        <v>5505546</v>
      </c>
      <c r="H15" s="18">
        <f t="shared" si="2"/>
        <v>249624</v>
      </c>
      <c r="I15" s="18">
        <f t="shared" si="2"/>
        <v>2852958</v>
      </c>
      <c r="J15" s="18">
        <f t="shared" si="2"/>
        <v>8608128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8608128</v>
      </c>
      <c r="X15" s="18">
        <f t="shared" si="2"/>
        <v>7262000</v>
      </c>
      <c r="Y15" s="18">
        <f t="shared" si="2"/>
        <v>1346128</v>
      </c>
      <c r="Z15" s="4">
        <f>+IF(X15&lt;&gt;0,+(Y15/X15)*100,0)</f>
        <v>18.53660148719361</v>
      </c>
      <c r="AA15" s="30">
        <f>SUM(AA16:AA18)</f>
        <v>43500000</v>
      </c>
    </row>
    <row r="16" spans="1:27" ht="13.5">
      <c r="A16" s="5" t="s">
        <v>42</v>
      </c>
      <c r="B16" s="3"/>
      <c r="C16" s="19"/>
      <c r="D16" s="19"/>
      <c r="E16" s="20">
        <v>24000</v>
      </c>
      <c r="F16" s="21">
        <v>24000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12000</v>
      </c>
      <c r="Y16" s="21">
        <v>-12000</v>
      </c>
      <c r="Z16" s="6">
        <v>-100</v>
      </c>
      <c r="AA16" s="28">
        <v>24000</v>
      </c>
    </row>
    <row r="17" spans="1:27" ht="13.5">
      <c r="A17" s="5" t="s">
        <v>43</v>
      </c>
      <c r="B17" s="3"/>
      <c r="C17" s="19">
        <v>22418296</v>
      </c>
      <c r="D17" s="19"/>
      <c r="E17" s="20">
        <v>43476000</v>
      </c>
      <c r="F17" s="21">
        <v>43476000</v>
      </c>
      <c r="G17" s="21">
        <v>5505546</v>
      </c>
      <c r="H17" s="21">
        <v>249624</v>
      </c>
      <c r="I17" s="21">
        <v>2852958</v>
      </c>
      <c r="J17" s="21">
        <v>8608128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8608128</v>
      </c>
      <c r="X17" s="21">
        <v>7250000</v>
      </c>
      <c r="Y17" s="21">
        <v>1358128</v>
      </c>
      <c r="Z17" s="6">
        <v>18.73</v>
      </c>
      <c r="AA17" s="28">
        <v>43476000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23634092</v>
      </c>
      <c r="D25" s="51">
        <f>+D5+D9+D15+D19+D24</f>
        <v>0</v>
      </c>
      <c r="E25" s="52">
        <f t="shared" si="4"/>
        <v>44040000</v>
      </c>
      <c r="F25" s="53">
        <f t="shared" si="4"/>
        <v>44040000</v>
      </c>
      <c r="G25" s="53">
        <f t="shared" si="4"/>
        <v>5505546</v>
      </c>
      <c r="H25" s="53">
        <f t="shared" si="4"/>
        <v>249624</v>
      </c>
      <c r="I25" s="53">
        <f t="shared" si="4"/>
        <v>2915897</v>
      </c>
      <c r="J25" s="53">
        <f t="shared" si="4"/>
        <v>8671067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8671067</v>
      </c>
      <c r="X25" s="53">
        <f t="shared" si="4"/>
        <v>7680000</v>
      </c>
      <c r="Y25" s="53">
        <f t="shared" si="4"/>
        <v>991067</v>
      </c>
      <c r="Z25" s="54">
        <f>+IF(X25&lt;&gt;0,+(Y25/X25)*100,0)</f>
        <v>12.904518229166667</v>
      </c>
      <c r="AA25" s="55">
        <f>+AA5+AA9+AA15+AA19+AA24</f>
        <v>44040000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20444596</v>
      </c>
      <c r="D28" s="19"/>
      <c r="E28" s="20">
        <v>21401000</v>
      </c>
      <c r="F28" s="21">
        <v>21401000</v>
      </c>
      <c r="G28" s="21">
        <v>4923665</v>
      </c>
      <c r="H28" s="21">
        <v>165740</v>
      </c>
      <c r="I28" s="21">
        <v>2758689</v>
      </c>
      <c r="J28" s="21">
        <v>7848094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7848094</v>
      </c>
      <c r="X28" s="21"/>
      <c r="Y28" s="21">
        <v>7848094</v>
      </c>
      <c r="Z28" s="6"/>
      <c r="AA28" s="19">
        <v>21401000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20444596</v>
      </c>
      <c r="D32" s="25">
        <f>SUM(D28:D31)</f>
        <v>0</v>
      </c>
      <c r="E32" s="26">
        <f t="shared" si="5"/>
        <v>21401000</v>
      </c>
      <c r="F32" s="27">
        <f t="shared" si="5"/>
        <v>21401000</v>
      </c>
      <c r="G32" s="27">
        <f t="shared" si="5"/>
        <v>4923665</v>
      </c>
      <c r="H32" s="27">
        <f t="shared" si="5"/>
        <v>165740</v>
      </c>
      <c r="I32" s="27">
        <f t="shared" si="5"/>
        <v>2758689</v>
      </c>
      <c r="J32" s="27">
        <f t="shared" si="5"/>
        <v>7848094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7848094</v>
      </c>
      <c r="X32" s="27">
        <f t="shared" si="5"/>
        <v>0</v>
      </c>
      <c r="Y32" s="27">
        <f t="shared" si="5"/>
        <v>7848094</v>
      </c>
      <c r="Z32" s="13">
        <f>+IF(X32&lt;&gt;0,+(Y32/X32)*100,0)</f>
        <v>0</v>
      </c>
      <c r="AA32" s="31">
        <f>SUM(AA28:AA31)</f>
        <v>21401000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3189496</v>
      </c>
      <c r="D35" s="19"/>
      <c r="E35" s="20">
        <v>22639000</v>
      </c>
      <c r="F35" s="21">
        <v>22639000</v>
      </c>
      <c r="G35" s="21">
        <v>581881</v>
      </c>
      <c r="H35" s="21">
        <v>83884</v>
      </c>
      <c r="I35" s="21">
        <v>157208</v>
      </c>
      <c r="J35" s="21">
        <v>822973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822973</v>
      </c>
      <c r="X35" s="21"/>
      <c r="Y35" s="21">
        <v>822973</v>
      </c>
      <c r="Z35" s="6"/>
      <c r="AA35" s="28">
        <v>22639000</v>
      </c>
    </row>
    <row r="36" spans="1:27" ht="13.5">
      <c r="A36" s="61" t="s">
        <v>64</v>
      </c>
      <c r="B36" s="10"/>
      <c r="C36" s="62">
        <f aca="true" t="shared" si="6" ref="C36:Y36">SUM(C32:C35)</f>
        <v>23634092</v>
      </c>
      <c r="D36" s="62">
        <f>SUM(D32:D35)</f>
        <v>0</v>
      </c>
      <c r="E36" s="63">
        <f t="shared" si="6"/>
        <v>44040000</v>
      </c>
      <c r="F36" s="64">
        <f t="shared" si="6"/>
        <v>44040000</v>
      </c>
      <c r="G36" s="64">
        <f t="shared" si="6"/>
        <v>5505546</v>
      </c>
      <c r="H36" s="64">
        <f t="shared" si="6"/>
        <v>249624</v>
      </c>
      <c r="I36" s="64">
        <f t="shared" si="6"/>
        <v>2915897</v>
      </c>
      <c r="J36" s="64">
        <f t="shared" si="6"/>
        <v>8671067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8671067</v>
      </c>
      <c r="X36" s="64">
        <f t="shared" si="6"/>
        <v>0</v>
      </c>
      <c r="Y36" s="64">
        <f t="shared" si="6"/>
        <v>8671067</v>
      </c>
      <c r="Z36" s="65">
        <f>+IF(X36&lt;&gt;0,+(Y36/X36)*100,0)</f>
        <v>0</v>
      </c>
      <c r="AA36" s="66">
        <f>SUM(AA32:AA35)</f>
        <v>44040000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25979009</v>
      </c>
      <c r="D5" s="16">
        <f>SUM(D6:D8)</f>
        <v>0</v>
      </c>
      <c r="E5" s="17">
        <f t="shared" si="0"/>
        <v>1632500</v>
      </c>
      <c r="F5" s="18">
        <f t="shared" si="0"/>
        <v>1632500</v>
      </c>
      <c r="G5" s="18">
        <f t="shared" si="0"/>
        <v>0</v>
      </c>
      <c r="H5" s="18">
        <f t="shared" si="0"/>
        <v>14900</v>
      </c>
      <c r="I5" s="18">
        <f t="shared" si="0"/>
        <v>0</v>
      </c>
      <c r="J5" s="18">
        <f t="shared" si="0"/>
        <v>14900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14900</v>
      </c>
      <c r="X5" s="18">
        <f t="shared" si="0"/>
        <v>245730</v>
      </c>
      <c r="Y5" s="18">
        <f t="shared" si="0"/>
        <v>-230830</v>
      </c>
      <c r="Z5" s="4">
        <f>+IF(X5&lt;&gt;0,+(Y5/X5)*100,0)</f>
        <v>-93.93643429780654</v>
      </c>
      <c r="AA5" s="16">
        <f>SUM(AA6:AA8)</f>
        <v>1632500</v>
      </c>
    </row>
    <row r="6" spans="1:27" ht="13.5">
      <c r="A6" s="5" t="s">
        <v>32</v>
      </c>
      <c r="B6" s="3"/>
      <c r="C6" s="19">
        <v>25979009</v>
      </c>
      <c r="D6" s="19"/>
      <c r="E6" s="20"/>
      <c r="F6" s="21"/>
      <c r="G6" s="21"/>
      <c r="H6" s="21">
        <v>14900</v>
      </c>
      <c r="I6" s="21"/>
      <c r="J6" s="21">
        <v>14900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14900</v>
      </c>
      <c r="X6" s="21"/>
      <c r="Y6" s="21">
        <v>14900</v>
      </c>
      <c r="Z6" s="6"/>
      <c r="AA6" s="28"/>
    </row>
    <row r="7" spans="1:27" ht="13.5">
      <c r="A7" s="5" t="s">
        <v>33</v>
      </c>
      <c r="B7" s="3"/>
      <c r="C7" s="22"/>
      <c r="D7" s="22"/>
      <c r="E7" s="23">
        <v>158000</v>
      </c>
      <c r="F7" s="24">
        <v>158000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14490</v>
      </c>
      <c r="Y7" s="24">
        <v>-14490</v>
      </c>
      <c r="Z7" s="7">
        <v>-100</v>
      </c>
      <c r="AA7" s="29">
        <v>158000</v>
      </c>
    </row>
    <row r="8" spans="1:27" ht="13.5">
      <c r="A8" s="5" t="s">
        <v>34</v>
      </c>
      <c r="B8" s="3"/>
      <c r="C8" s="19"/>
      <c r="D8" s="19"/>
      <c r="E8" s="20">
        <v>1474500</v>
      </c>
      <c r="F8" s="21">
        <v>1474500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231240</v>
      </c>
      <c r="Y8" s="21">
        <v>-231240</v>
      </c>
      <c r="Z8" s="6">
        <v>-100</v>
      </c>
      <c r="AA8" s="28">
        <v>1474500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3406000</v>
      </c>
      <c r="F9" s="18">
        <f t="shared" si="1"/>
        <v>3406000</v>
      </c>
      <c r="G9" s="18">
        <f t="shared" si="1"/>
        <v>795369</v>
      </c>
      <c r="H9" s="18">
        <f t="shared" si="1"/>
        <v>1637143</v>
      </c>
      <c r="I9" s="18">
        <f t="shared" si="1"/>
        <v>1914557</v>
      </c>
      <c r="J9" s="18">
        <f t="shared" si="1"/>
        <v>4347069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4347069</v>
      </c>
      <c r="X9" s="18">
        <f t="shared" si="1"/>
        <v>851490</v>
      </c>
      <c r="Y9" s="18">
        <f t="shared" si="1"/>
        <v>3495579</v>
      </c>
      <c r="Z9" s="4">
        <f>+IF(X9&lt;&gt;0,+(Y9/X9)*100,0)</f>
        <v>410.5249621252158</v>
      </c>
      <c r="AA9" s="30">
        <f>SUM(AA10:AA14)</f>
        <v>3406000</v>
      </c>
    </row>
    <row r="10" spans="1:27" ht="13.5">
      <c r="A10" s="5" t="s">
        <v>36</v>
      </c>
      <c r="B10" s="3"/>
      <c r="C10" s="19"/>
      <c r="D10" s="19"/>
      <c r="E10" s="20">
        <v>3406000</v>
      </c>
      <c r="F10" s="21">
        <v>3406000</v>
      </c>
      <c r="G10" s="21">
        <v>795369</v>
      </c>
      <c r="H10" s="21">
        <v>1637143</v>
      </c>
      <c r="I10" s="21">
        <v>1914557</v>
      </c>
      <c r="J10" s="21">
        <v>4347069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4347069</v>
      </c>
      <c r="X10" s="21">
        <v>851490</v>
      </c>
      <c r="Y10" s="21">
        <v>3495579</v>
      </c>
      <c r="Z10" s="6">
        <v>410.52</v>
      </c>
      <c r="AA10" s="28">
        <v>3406000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18060780</v>
      </c>
      <c r="F15" s="18">
        <f t="shared" si="2"/>
        <v>18060780</v>
      </c>
      <c r="G15" s="18">
        <f t="shared" si="2"/>
        <v>968206</v>
      </c>
      <c r="H15" s="18">
        <f t="shared" si="2"/>
        <v>1471640</v>
      </c>
      <c r="I15" s="18">
        <f t="shared" si="2"/>
        <v>1319137</v>
      </c>
      <c r="J15" s="18">
        <f t="shared" si="2"/>
        <v>3758983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3758983</v>
      </c>
      <c r="X15" s="18">
        <f t="shared" si="2"/>
        <v>4515240</v>
      </c>
      <c r="Y15" s="18">
        <f t="shared" si="2"/>
        <v>-756257</v>
      </c>
      <c r="Z15" s="4">
        <f>+IF(X15&lt;&gt;0,+(Y15/X15)*100,0)</f>
        <v>-16.74898787218398</v>
      </c>
      <c r="AA15" s="30">
        <f>SUM(AA16:AA18)</f>
        <v>18060780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>
        <v>1085198</v>
      </c>
      <c r="I16" s="21"/>
      <c r="J16" s="21">
        <v>1085198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1085198</v>
      </c>
      <c r="X16" s="21"/>
      <c r="Y16" s="21">
        <v>1085198</v>
      </c>
      <c r="Z16" s="6"/>
      <c r="AA16" s="28"/>
    </row>
    <row r="17" spans="1:27" ht="13.5">
      <c r="A17" s="5" t="s">
        <v>43</v>
      </c>
      <c r="B17" s="3"/>
      <c r="C17" s="19"/>
      <c r="D17" s="19"/>
      <c r="E17" s="20">
        <v>18060780</v>
      </c>
      <c r="F17" s="21">
        <v>18060780</v>
      </c>
      <c r="G17" s="21">
        <v>968206</v>
      </c>
      <c r="H17" s="21">
        <v>386442</v>
      </c>
      <c r="I17" s="21">
        <v>1319137</v>
      </c>
      <c r="J17" s="21">
        <v>2673785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2673785</v>
      </c>
      <c r="X17" s="21">
        <v>4515240</v>
      </c>
      <c r="Y17" s="21">
        <v>-1841455</v>
      </c>
      <c r="Z17" s="6">
        <v>-40.78</v>
      </c>
      <c r="AA17" s="28">
        <v>18060780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12400000</v>
      </c>
      <c r="F19" s="18">
        <f t="shared" si="3"/>
        <v>12400000</v>
      </c>
      <c r="G19" s="18">
        <f t="shared" si="3"/>
        <v>0</v>
      </c>
      <c r="H19" s="18">
        <f t="shared" si="3"/>
        <v>123600</v>
      </c>
      <c r="I19" s="18">
        <f t="shared" si="3"/>
        <v>1656928</v>
      </c>
      <c r="J19" s="18">
        <f t="shared" si="3"/>
        <v>1780528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1780528</v>
      </c>
      <c r="X19" s="18">
        <f t="shared" si="3"/>
        <v>3099990</v>
      </c>
      <c r="Y19" s="18">
        <f t="shared" si="3"/>
        <v>-1319462</v>
      </c>
      <c r="Z19" s="4">
        <f>+IF(X19&lt;&gt;0,+(Y19/X19)*100,0)</f>
        <v>-42.563427623960074</v>
      </c>
      <c r="AA19" s="30">
        <f>SUM(AA20:AA23)</f>
        <v>12400000</v>
      </c>
    </row>
    <row r="20" spans="1:27" ht="13.5">
      <c r="A20" s="5" t="s">
        <v>46</v>
      </c>
      <c r="B20" s="3"/>
      <c r="C20" s="19"/>
      <c r="D20" s="19"/>
      <c r="E20" s="20">
        <v>12400000</v>
      </c>
      <c r="F20" s="21">
        <v>12400000</v>
      </c>
      <c r="G20" s="21"/>
      <c r="H20" s="21">
        <v>123600</v>
      </c>
      <c r="I20" s="21">
        <v>1656928</v>
      </c>
      <c r="J20" s="21">
        <v>1780528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1780528</v>
      </c>
      <c r="X20" s="21">
        <v>3099990</v>
      </c>
      <c r="Y20" s="21">
        <v>-1319462</v>
      </c>
      <c r="Z20" s="6">
        <v>-42.56</v>
      </c>
      <c r="AA20" s="28">
        <v>12400000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>
        <v>65871</v>
      </c>
      <c r="J24" s="18">
        <v>65871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>
        <v>65871</v>
      </c>
      <c r="X24" s="18"/>
      <c r="Y24" s="18">
        <v>65871</v>
      </c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25979009</v>
      </c>
      <c r="D25" s="51">
        <f>+D5+D9+D15+D19+D24</f>
        <v>0</v>
      </c>
      <c r="E25" s="52">
        <f t="shared" si="4"/>
        <v>35499280</v>
      </c>
      <c r="F25" s="53">
        <f t="shared" si="4"/>
        <v>35499280</v>
      </c>
      <c r="G25" s="53">
        <f t="shared" si="4"/>
        <v>1763575</v>
      </c>
      <c r="H25" s="53">
        <f t="shared" si="4"/>
        <v>3247283</v>
      </c>
      <c r="I25" s="53">
        <f t="shared" si="4"/>
        <v>4956493</v>
      </c>
      <c r="J25" s="53">
        <f t="shared" si="4"/>
        <v>9967351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9967351</v>
      </c>
      <c r="X25" s="53">
        <f t="shared" si="4"/>
        <v>8712450</v>
      </c>
      <c r="Y25" s="53">
        <f t="shared" si="4"/>
        <v>1254901</v>
      </c>
      <c r="Z25" s="54">
        <f>+IF(X25&lt;&gt;0,+(Y25/X25)*100,0)</f>
        <v>14.403537466499092</v>
      </c>
      <c r="AA25" s="55">
        <f>+AA5+AA9+AA15+AA19+AA24</f>
        <v>35499280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10389659</v>
      </c>
      <c r="D28" s="19"/>
      <c r="E28" s="20">
        <v>28715000</v>
      </c>
      <c r="F28" s="21">
        <v>28715000</v>
      </c>
      <c r="G28" s="21">
        <v>1763575</v>
      </c>
      <c r="H28" s="21">
        <v>3179884</v>
      </c>
      <c r="I28" s="21">
        <v>4956493</v>
      </c>
      <c r="J28" s="21">
        <v>9899952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9899952</v>
      </c>
      <c r="X28" s="21"/>
      <c r="Y28" s="21">
        <v>9899952</v>
      </c>
      <c r="Z28" s="6"/>
      <c r="AA28" s="19">
        <v>28715000</v>
      </c>
    </row>
    <row r="29" spans="1:27" ht="13.5">
      <c r="A29" s="57" t="s">
        <v>55</v>
      </c>
      <c r="B29" s="3"/>
      <c r="C29" s="19"/>
      <c r="D29" s="19"/>
      <c r="E29" s="20">
        <v>550000</v>
      </c>
      <c r="F29" s="21">
        <v>550000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550000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10389659</v>
      </c>
      <c r="D32" s="25">
        <f>SUM(D28:D31)</f>
        <v>0</v>
      </c>
      <c r="E32" s="26">
        <f t="shared" si="5"/>
        <v>29265000</v>
      </c>
      <c r="F32" s="27">
        <f t="shared" si="5"/>
        <v>29265000</v>
      </c>
      <c r="G32" s="27">
        <f t="shared" si="5"/>
        <v>1763575</v>
      </c>
      <c r="H32" s="27">
        <f t="shared" si="5"/>
        <v>3179884</v>
      </c>
      <c r="I32" s="27">
        <f t="shared" si="5"/>
        <v>4956493</v>
      </c>
      <c r="J32" s="27">
        <f t="shared" si="5"/>
        <v>9899952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9899952</v>
      </c>
      <c r="X32" s="27">
        <f t="shared" si="5"/>
        <v>0</v>
      </c>
      <c r="Y32" s="27">
        <f t="shared" si="5"/>
        <v>9899952</v>
      </c>
      <c r="Z32" s="13">
        <f>+IF(X32&lt;&gt;0,+(Y32/X32)*100,0)</f>
        <v>0</v>
      </c>
      <c r="AA32" s="31">
        <f>SUM(AA28:AA31)</f>
        <v>29265000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>
        <v>11539350</v>
      </c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4050000</v>
      </c>
      <c r="D35" s="19"/>
      <c r="E35" s="20">
        <v>6234280</v>
      </c>
      <c r="F35" s="21">
        <v>6234280</v>
      </c>
      <c r="G35" s="21"/>
      <c r="H35" s="21">
        <v>67399</v>
      </c>
      <c r="I35" s="21"/>
      <c r="J35" s="21">
        <v>67399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67399</v>
      </c>
      <c r="X35" s="21"/>
      <c r="Y35" s="21">
        <v>67399</v>
      </c>
      <c r="Z35" s="6"/>
      <c r="AA35" s="28">
        <v>6234280</v>
      </c>
    </row>
    <row r="36" spans="1:27" ht="13.5">
      <c r="A36" s="61" t="s">
        <v>64</v>
      </c>
      <c r="B36" s="10"/>
      <c r="C36" s="62">
        <f aca="true" t="shared" si="6" ref="C36:Y36">SUM(C32:C35)</f>
        <v>25979009</v>
      </c>
      <c r="D36" s="62">
        <f>SUM(D32:D35)</f>
        <v>0</v>
      </c>
      <c r="E36" s="63">
        <f t="shared" si="6"/>
        <v>35499280</v>
      </c>
      <c r="F36" s="64">
        <f t="shared" si="6"/>
        <v>35499280</v>
      </c>
      <c r="G36" s="64">
        <f t="shared" si="6"/>
        <v>1763575</v>
      </c>
      <c r="H36" s="64">
        <f t="shared" si="6"/>
        <v>3247283</v>
      </c>
      <c r="I36" s="64">
        <f t="shared" si="6"/>
        <v>4956493</v>
      </c>
      <c r="J36" s="64">
        <f t="shared" si="6"/>
        <v>9967351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9967351</v>
      </c>
      <c r="X36" s="64">
        <f t="shared" si="6"/>
        <v>0</v>
      </c>
      <c r="Y36" s="64">
        <f t="shared" si="6"/>
        <v>9967351</v>
      </c>
      <c r="Z36" s="65">
        <f>+IF(X36&lt;&gt;0,+(Y36/X36)*100,0)</f>
        <v>0</v>
      </c>
      <c r="AA36" s="66">
        <f>SUM(AA32:AA35)</f>
        <v>35499280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333000</v>
      </c>
      <c r="F5" s="18">
        <f t="shared" si="0"/>
        <v>333000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333000</v>
      </c>
      <c r="Y5" s="18">
        <f t="shared" si="0"/>
        <v>-333000</v>
      </c>
      <c r="Z5" s="4">
        <f>+IF(X5&lt;&gt;0,+(Y5/X5)*100,0)</f>
        <v>-100</v>
      </c>
      <c r="AA5" s="16">
        <f>SUM(AA6:AA8)</f>
        <v>333000</v>
      </c>
    </row>
    <row r="6" spans="1:27" ht="13.5">
      <c r="A6" s="5" t="s">
        <v>32</v>
      </c>
      <c r="B6" s="3"/>
      <c r="C6" s="19"/>
      <c r="D6" s="19"/>
      <c r="E6" s="20">
        <v>210000</v>
      </c>
      <c r="F6" s="21">
        <v>210000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210000</v>
      </c>
      <c r="Y6" s="21">
        <v>-210000</v>
      </c>
      <c r="Z6" s="6">
        <v>-100</v>
      </c>
      <c r="AA6" s="28">
        <v>210000</v>
      </c>
    </row>
    <row r="7" spans="1:27" ht="13.5">
      <c r="A7" s="5" t="s">
        <v>33</v>
      </c>
      <c r="B7" s="3"/>
      <c r="C7" s="22"/>
      <c r="D7" s="22"/>
      <c r="E7" s="23">
        <v>23000</v>
      </c>
      <c r="F7" s="24">
        <v>23000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23000</v>
      </c>
      <c r="Y7" s="24">
        <v>-23000</v>
      </c>
      <c r="Z7" s="7">
        <v>-100</v>
      </c>
      <c r="AA7" s="29">
        <v>23000</v>
      </c>
    </row>
    <row r="8" spans="1:27" ht="13.5">
      <c r="A8" s="5" t="s">
        <v>34</v>
      </c>
      <c r="B8" s="3"/>
      <c r="C8" s="19"/>
      <c r="D8" s="19"/>
      <c r="E8" s="20">
        <v>100000</v>
      </c>
      <c r="F8" s="21">
        <v>100000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100000</v>
      </c>
      <c r="Y8" s="21">
        <v>-100000</v>
      </c>
      <c r="Z8" s="6">
        <v>-100</v>
      </c>
      <c r="AA8" s="28">
        <v>100000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19525641</v>
      </c>
      <c r="D15" s="16">
        <f>SUM(D16:D18)</f>
        <v>0</v>
      </c>
      <c r="E15" s="17">
        <f t="shared" si="2"/>
        <v>17400000</v>
      </c>
      <c r="F15" s="18">
        <f t="shared" si="2"/>
        <v>17400000</v>
      </c>
      <c r="G15" s="18">
        <f t="shared" si="2"/>
        <v>342349</v>
      </c>
      <c r="H15" s="18">
        <f t="shared" si="2"/>
        <v>0</v>
      </c>
      <c r="I15" s="18">
        <f t="shared" si="2"/>
        <v>906593</v>
      </c>
      <c r="J15" s="18">
        <f t="shared" si="2"/>
        <v>1248942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1248942</v>
      </c>
      <c r="X15" s="18">
        <f t="shared" si="2"/>
        <v>4350000</v>
      </c>
      <c r="Y15" s="18">
        <f t="shared" si="2"/>
        <v>-3101058</v>
      </c>
      <c r="Z15" s="4">
        <f>+IF(X15&lt;&gt;0,+(Y15/X15)*100,0)</f>
        <v>-71.2886896551724</v>
      </c>
      <c r="AA15" s="30">
        <f>SUM(AA16:AA18)</f>
        <v>17400000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4350000</v>
      </c>
      <c r="Y16" s="21">
        <v>-4350000</v>
      </c>
      <c r="Z16" s="6">
        <v>-100</v>
      </c>
      <c r="AA16" s="28"/>
    </row>
    <row r="17" spans="1:27" ht="13.5">
      <c r="A17" s="5" t="s">
        <v>43</v>
      </c>
      <c r="B17" s="3"/>
      <c r="C17" s="19">
        <v>19525641</v>
      </c>
      <c r="D17" s="19"/>
      <c r="E17" s="20">
        <v>17400000</v>
      </c>
      <c r="F17" s="21">
        <v>17400000</v>
      </c>
      <c r="G17" s="21">
        <v>342349</v>
      </c>
      <c r="H17" s="21"/>
      <c r="I17" s="21">
        <v>906593</v>
      </c>
      <c r="J17" s="21">
        <v>1248942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1248942</v>
      </c>
      <c r="X17" s="21"/>
      <c r="Y17" s="21">
        <v>1248942</v>
      </c>
      <c r="Z17" s="6"/>
      <c r="AA17" s="28">
        <v>17400000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19525641</v>
      </c>
      <c r="D25" s="51">
        <f>+D5+D9+D15+D19+D24</f>
        <v>0</v>
      </c>
      <c r="E25" s="52">
        <f t="shared" si="4"/>
        <v>17733000</v>
      </c>
      <c r="F25" s="53">
        <f t="shared" si="4"/>
        <v>17733000</v>
      </c>
      <c r="G25" s="53">
        <f t="shared" si="4"/>
        <v>342349</v>
      </c>
      <c r="H25" s="53">
        <f t="shared" si="4"/>
        <v>0</v>
      </c>
      <c r="I25" s="53">
        <f t="shared" si="4"/>
        <v>906593</v>
      </c>
      <c r="J25" s="53">
        <f t="shared" si="4"/>
        <v>1248942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1248942</v>
      </c>
      <c r="X25" s="53">
        <f t="shared" si="4"/>
        <v>4683000</v>
      </c>
      <c r="Y25" s="53">
        <f t="shared" si="4"/>
        <v>-3434058</v>
      </c>
      <c r="Z25" s="54">
        <f>+IF(X25&lt;&gt;0,+(Y25/X25)*100,0)</f>
        <v>-73.33030108904548</v>
      </c>
      <c r="AA25" s="55">
        <f>+AA5+AA9+AA15+AA19+AA24</f>
        <v>17733000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19525641</v>
      </c>
      <c r="D28" s="19"/>
      <c r="E28" s="20">
        <v>17733000</v>
      </c>
      <c r="F28" s="21">
        <v>17733000</v>
      </c>
      <c r="G28" s="21">
        <v>342349</v>
      </c>
      <c r="H28" s="21"/>
      <c r="I28" s="21">
        <v>906593</v>
      </c>
      <c r="J28" s="21">
        <v>1248942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1248942</v>
      </c>
      <c r="X28" s="21"/>
      <c r="Y28" s="21">
        <v>1248942</v>
      </c>
      <c r="Z28" s="6"/>
      <c r="AA28" s="19">
        <v>17733000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19525641</v>
      </c>
      <c r="D32" s="25">
        <f>SUM(D28:D31)</f>
        <v>0</v>
      </c>
      <c r="E32" s="26">
        <f t="shared" si="5"/>
        <v>17733000</v>
      </c>
      <c r="F32" s="27">
        <f t="shared" si="5"/>
        <v>17733000</v>
      </c>
      <c r="G32" s="27">
        <f t="shared" si="5"/>
        <v>342349</v>
      </c>
      <c r="H32" s="27">
        <f t="shared" si="5"/>
        <v>0</v>
      </c>
      <c r="I32" s="27">
        <f t="shared" si="5"/>
        <v>906593</v>
      </c>
      <c r="J32" s="27">
        <f t="shared" si="5"/>
        <v>1248942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1248942</v>
      </c>
      <c r="X32" s="27">
        <f t="shared" si="5"/>
        <v>0</v>
      </c>
      <c r="Y32" s="27">
        <f t="shared" si="5"/>
        <v>1248942</v>
      </c>
      <c r="Z32" s="13">
        <f>+IF(X32&lt;&gt;0,+(Y32/X32)*100,0)</f>
        <v>0</v>
      </c>
      <c r="AA32" s="31">
        <f>SUM(AA28:AA31)</f>
        <v>17733000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1" t="s">
        <v>64</v>
      </c>
      <c r="B36" s="10"/>
      <c r="C36" s="62">
        <f aca="true" t="shared" si="6" ref="C36:Y36">SUM(C32:C35)</f>
        <v>19525641</v>
      </c>
      <c r="D36" s="62">
        <f>SUM(D32:D35)</f>
        <v>0</v>
      </c>
      <c r="E36" s="63">
        <f t="shared" si="6"/>
        <v>17733000</v>
      </c>
      <c r="F36" s="64">
        <f t="shared" si="6"/>
        <v>17733000</v>
      </c>
      <c r="G36" s="64">
        <f t="shared" si="6"/>
        <v>342349</v>
      </c>
      <c r="H36" s="64">
        <f t="shared" si="6"/>
        <v>0</v>
      </c>
      <c r="I36" s="64">
        <f t="shared" si="6"/>
        <v>906593</v>
      </c>
      <c r="J36" s="64">
        <f t="shared" si="6"/>
        <v>1248942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1248942</v>
      </c>
      <c r="X36" s="64">
        <f t="shared" si="6"/>
        <v>0</v>
      </c>
      <c r="Y36" s="64">
        <f t="shared" si="6"/>
        <v>1248942</v>
      </c>
      <c r="Z36" s="65">
        <f>+IF(X36&lt;&gt;0,+(Y36/X36)*100,0)</f>
        <v>0</v>
      </c>
      <c r="AA36" s="66">
        <f>SUM(AA32:AA35)</f>
        <v>17733000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175531038</v>
      </c>
      <c r="D5" s="16">
        <f>SUM(D6:D8)</f>
        <v>0</v>
      </c>
      <c r="E5" s="17">
        <f t="shared" si="0"/>
        <v>8400000</v>
      </c>
      <c r="F5" s="18">
        <f t="shared" si="0"/>
        <v>8400000</v>
      </c>
      <c r="G5" s="18">
        <f t="shared" si="0"/>
        <v>7505399</v>
      </c>
      <c r="H5" s="18">
        <f t="shared" si="0"/>
        <v>0</v>
      </c>
      <c r="I5" s="18">
        <f t="shared" si="0"/>
        <v>0</v>
      </c>
      <c r="J5" s="18">
        <f t="shared" si="0"/>
        <v>7505399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7505399</v>
      </c>
      <c r="X5" s="18">
        <f t="shared" si="0"/>
        <v>7900000</v>
      </c>
      <c r="Y5" s="18">
        <f t="shared" si="0"/>
        <v>-394601</v>
      </c>
      <c r="Z5" s="4">
        <f>+IF(X5&lt;&gt;0,+(Y5/X5)*100,0)</f>
        <v>-4.994949367088608</v>
      </c>
      <c r="AA5" s="16">
        <f>SUM(AA6:AA8)</f>
        <v>8400000</v>
      </c>
    </row>
    <row r="6" spans="1:27" ht="13.5">
      <c r="A6" s="5" t="s">
        <v>32</v>
      </c>
      <c r="B6" s="3"/>
      <c r="C6" s="19">
        <v>175531038</v>
      </c>
      <c r="D6" s="19"/>
      <c r="E6" s="20">
        <v>8000000</v>
      </c>
      <c r="F6" s="21">
        <v>8000000</v>
      </c>
      <c r="G6" s="21">
        <v>7500000</v>
      </c>
      <c r="H6" s="21"/>
      <c r="I6" s="21"/>
      <c r="J6" s="21">
        <v>7500000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7500000</v>
      </c>
      <c r="X6" s="21">
        <v>7500000</v>
      </c>
      <c r="Y6" s="21"/>
      <c r="Z6" s="6"/>
      <c r="AA6" s="28">
        <v>8000000</v>
      </c>
    </row>
    <row r="7" spans="1:27" ht="13.5">
      <c r="A7" s="5" t="s">
        <v>33</v>
      </c>
      <c r="B7" s="3"/>
      <c r="C7" s="22"/>
      <c r="D7" s="22"/>
      <c r="E7" s="23">
        <v>400000</v>
      </c>
      <c r="F7" s="24">
        <v>400000</v>
      </c>
      <c r="G7" s="24">
        <v>5399</v>
      </c>
      <c r="H7" s="24"/>
      <c r="I7" s="24"/>
      <c r="J7" s="24">
        <v>5399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5399</v>
      </c>
      <c r="X7" s="24">
        <v>400000</v>
      </c>
      <c r="Y7" s="24">
        <v>-394601</v>
      </c>
      <c r="Z7" s="7">
        <v>-98.65</v>
      </c>
      <c r="AA7" s="29">
        <v>400000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1000000</v>
      </c>
      <c r="F9" s="18">
        <f t="shared" si="1"/>
        <v>1000000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400000</v>
      </c>
      <c r="Y9" s="18">
        <f t="shared" si="1"/>
        <v>-400000</v>
      </c>
      <c r="Z9" s="4">
        <f>+IF(X9&lt;&gt;0,+(Y9/X9)*100,0)</f>
        <v>-100</v>
      </c>
      <c r="AA9" s="30">
        <f>SUM(AA10:AA14)</f>
        <v>1000000</v>
      </c>
    </row>
    <row r="10" spans="1:27" ht="13.5">
      <c r="A10" s="5" t="s">
        <v>36</v>
      </c>
      <c r="B10" s="3"/>
      <c r="C10" s="19"/>
      <c r="D10" s="19"/>
      <c r="E10" s="20">
        <v>1000000</v>
      </c>
      <c r="F10" s="21">
        <v>1000000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400000</v>
      </c>
      <c r="Y10" s="21">
        <v>-400000</v>
      </c>
      <c r="Z10" s="6">
        <v>-100</v>
      </c>
      <c r="AA10" s="28">
        <v>1000000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39012352</v>
      </c>
      <c r="F15" s="18">
        <f t="shared" si="2"/>
        <v>39012352</v>
      </c>
      <c r="G15" s="18">
        <f t="shared" si="2"/>
        <v>1907949</v>
      </c>
      <c r="H15" s="18">
        <f t="shared" si="2"/>
        <v>3693552</v>
      </c>
      <c r="I15" s="18">
        <f t="shared" si="2"/>
        <v>4449891</v>
      </c>
      <c r="J15" s="18">
        <f t="shared" si="2"/>
        <v>10051392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10051392</v>
      </c>
      <c r="X15" s="18">
        <f t="shared" si="2"/>
        <v>5700000</v>
      </c>
      <c r="Y15" s="18">
        <f t="shared" si="2"/>
        <v>4351392</v>
      </c>
      <c r="Z15" s="4">
        <f>+IF(X15&lt;&gt;0,+(Y15/X15)*100,0)</f>
        <v>76.34021052631579</v>
      </c>
      <c r="AA15" s="30">
        <f>SUM(AA16:AA18)</f>
        <v>39012352</v>
      </c>
    </row>
    <row r="16" spans="1:27" ht="13.5">
      <c r="A16" s="5" t="s">
        <v>42</v>
      </c>
      <c r="B16" s="3"/>
      <c r="C16" s="19"/>
      <c r="D16" s="19"/>
      <c r="E16" s="20">
        <v>39012352</v>
      </c>
      <c r="F16" s="21">
        <v>39012352</v>
      </c>
      <c r="G16" s="21">
        <v>1907949</v>
      </c>
      <c r="H16" s="21">
        <v>3693552</v>
      </c>
      <c r="I16" s="21">
        <v>4449891</v>
      </c>
      <c r="J16" s="21">
        <v>10051392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10051392</v>
      </c>
      <c r="X16" s="21">
        <v>5700000</v>
      </c>
      <c r="Y16" s="21">
        <v>4351392</v>
      </c>
      <c r="Z16" s="6">
        <v>76.34</v>
      </c>
      <c r="AA16" s="28">
        <v>39012352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175531038</v>
      </c>
      <c r="D25" s="51">
        <f>+D5+D9+D15+D19+D24</f>
        <v>0</v>
      </c>
      <c r="E25" s="52">
        <f t="shared" si="4"/>
        <v>48412352</v>
      </c>
      <c r="F25" s="53">
        <f t="shared" si="4"/>
        <v>48412352</v>
      </c>
      <c r="G25" s="53">
        <f t="shared" si="4"/>
        <v>9413348</v>
      </c>
      <c r="H25" s="53">
        <f t="shared" si="4"/>
        <v>3693552</v>
      </c>
      <c r="I25" s="53">
        <f t="shared" si="4"/>
        <v>4449891</v>
      </c>
      <c r="J25" s="53">
        <f t="shared" si="4"/>
        <v>17556791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17556791</v>
      </c>
      <c r="X25" s="53">
        <f t="shared" si="4"/>
        <v>14000000</v>
      </c>
      <c r="Y25" s="53">
        <f t="shared" si="4"/>
        <v>3556791</v>
      </c>
      <c r="Z25" s="54">
        <f>+IF(X25&lt;&gt;0,+(Y25/X25)*100,0)</f>
        <v>25.40565</v>
      </c>
      <c r="AA25" s="55">
        <f>+AA5+AA9+AA15+AA19+AA24</f>
        <v>48412352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47645300</v>
      </c>
      <c r="D28" s="19"/>
      <c r="E28" s="20">
        <v>32537000</v>
      </c>
      <c r="F28" s="21">
        <v>32537000</v>
      </c>
      <c r="G28" s="21">
        <v>829691</v>
      </c>
      <c r="H28" s="21">
        <v>2649826</v>
      </c>
      <c r="I28" s="21">
        <v>4000276</v>
      </c>
      <c r="J28" s="21">
        <v>7479793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7479793</v>
      </c>
      <c r="X28" s="21"/>
      <c r="Y28" s="21">
        <v>7479793</v>
      </c>
      <c r="Z28" s="6"/>
      <c r="AA28" s="19">
        <v>32537000</v>
      </c>
    </row>
    <row r="29" spans="1:27" ht="13.5">
      <c r="A29" s="57" t="s">
        <v>55</v>
      </c>
      <c r="B29" s="3"/>
      <c r="C29" s="19">
        <v>47077896</v>
      </c>
      <c r="D29" s="19"/>
      <c r="E29" s="20"/>
      <c r="F29" s="21"/>
      <c r="G29" s="21">
        <v>1078258</v>
      </c>
      <c r="H29" s="21">
        <v>664106</v>
      </c>
      <c r="I29" s="21">
        <v>134941</v>
      </c>
      <c r="J29" s="21">
        <v>1877305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1877305</v>
      </c>
      <c r="X29" s="21"/>
      <c r="Y29" s="21">
        <v>1877305</v>
      </c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94723196</v>
      </c>
      <c r="D32" s="25">
        <f>SUM(D28:D31)</f>
        <v>0</v>
      </c>
      <c r="E32" s="26">
        <f t="shared" si="5"/>
        <v>32537000</v>
      </c>
      <c r="F32" s="27">
        <f t="shared" si="5"/>
        <v>32537000</v>
      </c>
      <c r="G32" s="27">
        <f t="shared" si="5"/>
        <v>1907949</v>
      </c>
      <c r="H32" s="27">
        <f t="shared" si="5"/>
        <v>3313932</v>
      </c>
      <c r="I32" s="27">
        <f t="shared" si="5"/>
        <v>4135217</v>
      </c>
      <c r="J32" s="27">
        <f t="shared" si="5"/>
        <v>9357098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9357098</v>
      </c>
      <c r="X32" s="27">
        <f t="shared" si="5"/>
        <v>0</v>
      </c>
      <c r="Y32" s="27">
        <f t="shared" si="5"/>
        <v>9357098</v>
      </c>
      <c r="Z32" s="13">
        <f>+IF(X32&lt;&gt;0,+(Y32/X32)*100,0)</f>
        <v>0</v>
      </c>
      <c r="AA32" s="31">
        <f>SUM(AA28:AA31)</f>
        <v>32537000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80807842</v>
      </c>
      <c r="D35" s="19"/>
      <c r="E35" s="20">
        <v>15875352</v>
      </c>
      <c r="F35" s="21">
        <v>15875352</v>
      </c>
      <c r="G35" s="21">
        <v>7505399</v>
      </c>
      <c r="H35" s="21">
        <v>379620</v>
      </c>
      <c r="I35" s="21">
        <v>314674</v>
      </c>
      <c r="J35" s="21">
        <v>8199693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8199693</v>
      </c>
      <c r="X35" s="21"/>
      <c r="Y35" s="21">
        <v>8199693</v>
      </c>
      <c r="Z35" s="6"/>
      <c r="AA35" s="28">
        <v>15875352</v>
      </c>
    </row>
    <row r="36" spans="1:27" ht="13.5">
      <c r="A36" s="61" t="s">
        <v>64</v>
      </c>
      <c r="B36" s="10"/>
      <c r="C36" s="62">
        <f aca="true" t="shared" si="6" ref="C36:Y36">SUM(C32:C35)</f>
        <v>175531038</v>
      </c>
      <c r="D36" s="62">
        <f>SUM(D32:D35)</f>
        <v>0</v>
      </c>
      <c r="E36" s="63">
        <f t="shared" si="6"/>
        <v>48412352</v>
      </c>
      <c r="F36" s="64">
        <f t="shared" si="6"/>
        <v>48412352</v>
      </c>
      <c r="G36" s="64">
        <f t="shared" si="6"/>
        <v>9413348</v>
      </c>
      <c r="H36" s="64">
        <f t="shared" si="6"/>
        <v>3693552</v>
      </c>
      <c r="I36" s="64">
        <f t="shared" si="6"/>
        <v>4449891</v>
      </c>
      <c r="J36" s="64">
        <f t="shared" si="6"/>
        <v>17556791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17556791</v>
      </c>
      <c r="X36" s="64">
        <f t="shared" si="6"/>
        <v>0</v>
      </c>
      <c r="Y36" s="64">
        <f t="shared" si="6"/>
        <v>17556791</v>
      </c>
      <c r="Z36" s="65">
        <f>+IF(X36&lt;&gt;0,+(Y36/X36)*100,0)</f>
        <v>0</v>
      </c>
      <c r="AA36" s="66">
        <f>SUM(AA32:AA35)</f>
        <v>48412352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23801270</v>
      </c>
      <c r="D5" s="16">
        <f>SUM(D6:D8)</f>
        <v>0</v>
      </c>
      <c r="E5" s="17">
        <f t="shared" si="0"/>
        <v>2720000</v>
      </c>
      <c r="F5" s="18">
        <f t="shared" si="0"/>
        <v>2720000</v>
      </c>
      <c r="G5" s="18">
        <f t="shared" si="0"/>
        <v>1803300</v>
      </c>
      <c r="H5" s="18">
        <f t="shared" si="0"/>
        <v>109977</v>
      </c>
      <c r="I5" s="18">
        <f t="shared" si="0"/>
        <v>74838</v>
      </c>
      <c r="J5" s="18">
        <f t="shared" si="0"/>
        <v>1988115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1988115</v>
      </c>
      <c r="X5" s="18">
        <f t="shared" si="0"/>
        <v>2020000</v>
      </c>
      <c r="Y5" s="18">
        <f t="shared" si="0"/>
        <v>-31885</v>
      </c>
      <c r="Z5" s="4">
        <f>+IF(X5&lt;&gt;0,+(Y5/X5)*100,0)</f>
        <v>-1.5784653465346534</v>
      </c>
      <c r="AA5" s="16">
        <f>SUM(AA6:AA8)</f>
        <v>2720000</v>
      </c>
    </row>
    <row r="6" spans="1:27" ht="13.5">
      <c r="A6" s="5" t="s">
        <v>32</v>
      </c>
      <c r="B6" s="3"/>
      <c r="C6" s="19"/>
      <c r="D6" s="19"/>
      <c r="E6" s="20">
        <v>1660000</v>
      </c>
      <c r="F6" s="21">
        <v>1660000</v>
      </c>
      <c r="G6" s="21">
        <v>1803300</v>
      </c>
      <c r="H6" s="21"/>
      <c r="I6" s="21"/>
      <c r="J6" s="21">
        <v>1803300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1803300</v>
      </c>
      <c r="X6" s="21">
        <v>1540000</v>
      </c>
      <c r="Y6" s="21">
        <v>263300</v>
      </c>
      <c r="Z6" s="6">
        <v>17.1</v>
      </c>
      <c r="AA6" s="28">
        <v>1660000</v>
      </c>
    </row>
    <row r="7" spans="1:27" ht="13.5">
      <c r="A7" s="5" t="s">
        <v>33</v>
      </c>
      <c r="B7" s="3"/>
      <c r="C7" s="22">
        <v>3445601</v>
      </c>
      <c r="D7" s="22"/>
      <c r="E7" s="23">
        <v>180000</v>
      </c>
      <c r="F7" s="24">
        <v>180000</v>
      </c>
      <c r="G7" s="24"/>
      <c r="H7" s="24"/>
      <c r="I7" s="24">
        <v>26279</v>
      </c>
      <c r="J7" s="24">
        <v>26279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26279</v>
      </c>
      <c r="X7" s="24">
        <v>30000</v>
      </c>
      <c r="Y7" s="24">
        <v>-3721</v>
      </c>
      <c r="Z7" s="7">
        <v>-12.4</v>
      </c>
      <c r="AA7" s="29">
        <v>180000</v>
      </c>
    </row>
    <row r="8" spans="1:27" ht="13.5">
      <c r="A8" s="5" t="s">
        <v>34</v>
      </c>
      <c r="B8" s="3"/>
      <c r="C8" s="19">
        <v>20355669</v>
      </c>
      <c r="D8" s="19"/>
      <c r="E8" s="20">
        <v>880000</v>
      </c>
      <c r="F8" s="21">
        <v>880000</v>
      </c>
      <c r="G8" s="21"/>
      <c r="H8" s="21">
        <v>109977</v>
      </c>
      <c r="I8" s="21">
        <v>48559</v>
      </c>
      <c r="J8" s="21">
        <v>158536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158536</v>
      </c>
      <c r="X8" s="21">
        <v>450000</v>
      </c>
      <c r="Y8" s="21">
        <v>-291464</v>
      </c>
      <c r="Z8" s="6">
        <v>-64.77</v>
      </c>
      <c r="AA8" s="28">
        <v>880000</v>
      </c>
    </row>
    <row r="9" spans="1:27" ht="13.5">
      <c r="A9" s="2" t="s">
        <v>35</v>
      </c>
      <c r="B9" s="3"/>
      <c r="C9" s="16">
        <f aca="true" t="shared" si="1" ref="C9:Y9">SUM(C10:C14)</f>
        <v>22737315</v>
      </c>
      <c r="D9" s="16">
        <f>SUM(D10:D14)</f>
        <v>0</v>
      </c>
      <c r="E9" s="17">
        <f t="shared" si="1"/>
        <v>10374893</v>
      </c>
      <c r="F9" s="18">
        <f t="shared" si="1"/>
        <v>10374893</v>
      </c>
      <c r="G9" s="18">
        <f t="shared" si="1"/>
        <v>1511488</v>
      </c>
      <c r="H9" s="18">
        <f t="shared" si="1"/>
        <v>127479</v>
      </c>
      <c r="I9" s="18">
        <f t="shared" si="1"/>
        <v>942375</v>
      </c>
      <c r="J9" s="18">
        <f t="shared" si="1"/>
        <v>2581342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2581342</v>
      </c>
      <c r="X9" s="18">
        <f t="shared" si="1"/>
        <v>2750000</v>
      </c>
      <c r="Y9" s="18">
        <f t="shared" si="1"/>
        <v>-168658</v>
      </c>
      <c r="Z9" s="4">
        <f>+IF(X9&lt;&gt;0,+(Y9/X9)*100,0)</f>
        <v>-6.133018181818182</v>
      </c>
      <c r="AA9" s="30">
        <f>SUM(AA10:AA14)</f>
        <v>10374893</v>
      </c>
    </row>
    <row r="10" spans="1:27" ht="13.5">
      <c r="A10" s="5" t="s">
        <v>36</v>
      </c>
      <c r="B10" s="3"/>
      <c r="C10" s="19">
        <v>22737315</v>
      </c>
      <c r="D10" s="19"/>
      <c r="E10" s="20">
        <v>10374893</v>
      </c>
      <c r="F10" s="21">
        <v>10374893</v>
      </c>
      <c r="G10" s="21">
        <v>1511488</v>
      </c>
      <c r="H10" s="21">
        <v>127479</v>
      </c>
      <c r="I10" s="21">
        <v>942375</v>
      </c>
      <c r="J10" s="21">
        <v>2581342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2581342</v>
      </c>
      <c r="X10" s="21">
        <v>2750000</v>
      </c>
      <c r="Y10" s="21">
        <v>-168658</v>
      </c>
      <c r="Z10" s="6">
        <v>-6.13</v>
      </c>
      <c r="AA10" s="28">
        <v>10374893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165966032</v>
      </c>
      <c r="D15" s="16">
        <f>SUM(D16:D18)</f>
        <v>0</v>
      </c>
      <c r="E15" s="17">
        <f t="shared" si="2"/>
        <v>15879702</v>
      </c>
      <c r="F15" s="18">
        <f t="shared" si="2"/>
        <v>15879702</v>
      </c>
      <c r="G15" s="18">
        <f t="shared" si="2"/>
        <v>278641</v>
      </c>
      <c r="H15" s="18">
        <f t="shared" si="2"/>
        <v>551650</v>
      </c>
      <c r="I15" s="18">
        <f t="shared" si="2"/>
        <v>242127</v>
      </c>
      <c r="J15" s="18">
        <f t="shared" si="2"/>
        <v>1072418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1072418</v>
      </c>
      <c r="X15" s="18">
        <f t="shared" si="2"/>
        <v>7101711</v>
      </c>
      <c r="Y15" s="18">
        <f t="shared" si="2"/>
        <v>-6029293</v>
      </c>
      <c r="Z15" s="4">
        <f>+IF(X15&lt;&gt;0,+(Y15/X15)*100,0)</f>
        <v>-84.89916021646052</v>
      </c>
      <c r="AA15" s="30">
        <f>SUM(AA16:AA18)</f>
        <v>15879702</v>
      </c>
    </row>
    <row r="16" spans="1:27" ht="13.5">
      <c r="A16" s="5" t="s">
        <v>42</v>
      </c>
      <c r="B16" s="3"/>
      <c r="C16" s="19">
        <v>165966032</v>
      </c>
      <c r="D16" s="19"/>
      <c r="E16" s="20">
        <v>2862595</v>
      </c>
      <c r="F16" s="21">
        <v>2862595</v>
      </c>
      <c r="G16" s="21"/>
      <c r="H16" s="21">
        <v>72465</v>
      </c>
      <c r="I16" s="21"/>
      <c r="J16" s="21">
        <v>72465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72465</v>
      </c>
      <c r="X16" s="21">
        <v>2500000</v>
      </c>
      <c r="Y16" s="21">
        <v>-2427535</v>
      </c>
      <c r="Z16" s="6">
        <v>-97.1</v>
      </c>
      <c r="AA16" s="28">
        <v>2862595</v>
      </c>
    </row>
    <row r="17" spans="1:27" ht="13.5">
      <c r="A17" s="5" t="s">
        <v>43</v>
      </c>
      <c r="B17" s="3"/>
      <c r="C17" s="19"/>
      <c r="D17" s="19"/>
      <c r="E17" s="20">
        <v>13017107</v>
      </c>
      <c r="F17" s="21">
        <v>13017107</v>
      </c>
      <c r="G17" s="21">
        <v>278641</v>
      </c>
      <c r="H17" s="21">
        <v>479185</v>
      </c>
      <c r="I17" s="21">
        <v>242127</v>
      </c>
      <c r="J17" s="21">
        <v>999953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999953</v>
      </c>
      <c r="X17" s="21">
        <v>4601711</v>
      </c>
      <c r="Y17" s="21">
        <v>-3601758</v>
      </c>
      <c r="Z17" s="6">
        <v>-78.27</v>
      </c>
      <c r="AA17" s="28">
        <v>13017107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212504617</v>
      </c>
      <c r="D25" s="51">
        <f>+D5+D9+D15+D19+D24</f>
        <v>0</v>
      </c>
      <c r="E25" s="52">
        <f t="shared" si="4"/>
        <v>28974595</v>
      </c>
      <c r="F25" s="53">
        <f t="shared" si="4"/>
        <v>28974595</v>
      </c>
      <c r="G25" s="53">
        <f t="shared" si="4"/>
        <v>3593429</v>
      </c>
      <c r="H25" s="53">
        <f t="shared" si="4"/>
        <v>789106</v>
      </c>
      <c r="I25" s="53">
        <f t="shared" si="4"/>
        <v>1259340</v>
      </c>
      <c r="J25" s="53">
        <f t="shared" si="4"/>
        <v>5641875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5641875</v>
      </c>
      <c r="X25" s="53">
        <f t="shared" si="4"/>
        <v>11871711</v>
      </c>
      <c r="Y25" s="53">
        <f t="shared" si="4"/>
        <v>-6229836</v>
      </c>
      <c r="Z25" s="54">
        <f>+IF(X25&lt;&gt;0,+(Y25/X25)*100,0)</f>
        <v>-52.47631112313971</v>
      </c>
      <c r="AA25" s="55">
        <f>+AA5+AA9+AA15+AA19+AA24</f>
        <v>28974595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185298894</v>
      </c>
      <c r="D28" s="19"/>
      <c r="E28" s="20">
        <v>22787000</v>
      </c>
      <c r="F28" s="21">
        <v>22787000</v>
      </c>
      <c r="G28" s="21">
        <v>1790129</v>
      </c>
      <c r="H28" s="21">
        <v>606664</v>
      </c>
      <c r="I28" s="21">
        <v>1184502</v>
      </c>
      <c r="J28" s="21">
        <v>3581295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3581295</v>
      </c>
      <c r="X28" s="21"/>
      <c r="Y28" s="21">
        <v>3581295</v>
      </c>
      <c r="Z28" s="6"/>
      <c r="AA28" s="19">
        <v>22787000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185298894</v>
      </c>
      <c r="D32" s="25">
        <f>SUM(D28:D31)</f>
        <v>0</v>
      </c>
      <c r="E32" s="26">
        <f t="shared" si="5"/>
        <v>22787000</v>
      </c>
      <c r="F32" s="27">
        <f t="shared" si="5"/>
        <v>22787000</v>
      </c>
      <c r="G32" s="27">
        <f t="shared" si="5"/>
        <v>1790129</v>
      </c>
      <c r="H32" s="27">
        <f t="shared" si="5"/>
        <v>606664</v>
      </c>
      <c r="I32" s="27">
        <f t="shared" si="5"/>
        <v>1184502</v>
      </c>
      <c r="J32" s="27">
        <f t="shared" si="5"/>
        <v>3581295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3581295</v>
      </c>
      <c r="X32" s="27">
        <f t="shared" si="5"/>
        <v>0</v>
      </c>
      <c r="Y32" s="27">
        <f t="shared" si="5"/>
        <v>3581295</v>
      </c>
      <c r="Z32" s="13">
        <f>+IF(X32&lt;&gt;0,+(Y32/X32)*100,0)</f>
        <v>0</v>
      </c>
      <c r="AA32" s="31">
        <f>SUM(AA28:AA31)</f>
        <v>22787000</v>
      </c>
    </row>
    <row r="33" spans="1:27" ht="13.5">
      <c r="A33" s="60" t="s">
        <v>59</v>
      </c>
      <c r="B33" s="3" t="s">
        <v>60</v>
      </c>
      <c r="C33" s="19">
        <v>27205723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>
        <v>6187595</v>
      </c>
      <c r="F35" s="21">
        <v>6187595</v>
      </c>
      <c r="G35" s="21">
        <v>1803300</v>
      </c>
      <c r="H35" s="21">
        <v>182442</v>
      </c>
      <c r="I35" s="21">
        <v>74838</v>
      </c>
      <c r="J35" s="21">
        <v>2060580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2060580</v>
      </c>
      <c r="X35" s="21"/>
      <c r="Y35" s="21">
        <v>2060580</v>
      </c>
      <c r="Z35" s="6"/>
      <c r="AA35" s="28">
        <v>6187595</v>
      </c>
    </row>
    <row r="36" spans="1:27" ht="13.5">
      <c r="A36" s="61" t="s">
        <v>64</v>
      </c>
      <c r="B36" s="10"/>
      <c r="C36" s="62">
        <f aca="true" t="shared" si="6" ref="C36:Y36">SUM(C32:C35)</f>
        <v>212504617</v>
      </c>
      <c r="D36" s="62">
        <f>SUM(D32:D35)</f>
        <v>0</v>
      </c>
      <c r="E36" s="63">
        <f t="shared" si="6"/>
        <v>28974595</v>
      </c>
      <c r="F36" s="64">
        <f t="shared" si="6"/>
        <v>28974595</v>
      </c>
      <c r="G36" s="64">
        <f t="shared" si="6"/>
        <v>3593429</v>
      </c>
      <c r="H36" s="64">
        <f t="shared" si="6"/>
        <v>789106</v>
      </c>
      <c r="I36" s="64">
        <f t="shared" si="6"/>
        <v>1259340</v>
      </c>
      <c r="J36" s="64">
        <f t="shared" si="6"/>
        <v>5641875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5641875</v>
      </c>
      <c r="X36" s="64">
        <f t="shared" si="6"/>
        <v>0</v>
      </c>
      <c r="Y36" s="64">
        <f t="shared" si="6"/>
        <v>5641875</v>
      </c>
      <c r="Z36" s="65">
        <f>+IF(X36&lt;&gt;0,+(Y36/X36)*100,0)</f>
        <v>0</v>
      </c>
      <c r="AA36" s="66">
        <f>SUM(AA32:AA35)</f>
        <v>28974595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3025047147</v>
      </c>
      <c r="D5" s="16">
        <f>SUM(D6:D8)</f>
        <v>0</v>
      </c>
      <c r="E5" s="17">
        <f t="shared" si="0"/>
        <v>4310000</v>
      </c>
      <c r="F5" s="18">
        <f t="shared" si="0"/>
        <v>4310000</v>
      </c>
      <c r="G5" s="18">
        <f t="shared" si="0"/>
        <v>1230215</v>
      </c>
      <c r="H5" s="18">
        <f t="shared" si="0"/>
        <v>882840</v>
      </c>
      <c r="I5" s="18">
        <f t="shared" si="0"/>
        <v>674032</v>
      </c>
      <c r="J5" s="18">
        <f t="shared" si="0"/>
        <v>2787087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2787087</v>
      </c>
      <c r="X5" s="18">
        <f t="shared" si="0"/>
        <v>1512000</v>
      </c>
      <c r="Y5" s="18">
        <f t="shared" si="0"/>
        <v>1275087</v>
      </c>
      <c r="Z5" s="4">
        <f>+IF(X5&lt;&gt;0,+(Y5/X5)*100,0)</f>
        <v>84.33115079365079</v>
      </c>
      <c r="AA5" s="16">
        <f>SUM(AA6:AA8)</f>
        <v>4310000</v>
      </c>
    </row>
    <row r="6" spans="1:27" ht="13.5">
      <c r="A6" s="5" t="s">
        <v>32</v>
      </c>
      <c r="B6" s="3"/>
      <c r="C6" s="19">
        <v>3025047147</v>
      </c>
      <c r="D6" s="19"/>
      <c r="E6" s="20">
        <v>2210000</v>
      </c>
      <c r="F6" s="21">
        <v>2210000</v>
      </c>
      <c r="G6" s="21">
        <v>464651</v>
      </c>
      <c r="H6" s="21">
        <v>232876</v>
      </c>
      <c r="I6" s="21"/>
      <c r="J6" s="21">
        <v>697527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697527</v>
      </c>
      <c r="X6" s="21">
        <v>862000</v>
      </c>
      <c r="Y6" s="21">
        <v>-164473</v>
      </c>
      <c r="Z6" s="6">
        <v>-19.08</v>
      </c>
      <c r="AA6" s="28">
        <v>2210000</v>
      </c>
    </row>
    <row r="7" spans="1:27" ht="13.5">
      <c r="A7" s="5" t="s">
        <v>33</v>
      </c>
      <c r="B7" s="3"/>
      <c r="C7" s="22"/>
      <c r="D7" s="22"/>
      <c r="E7" s="23">
        <v>600000</v>
      </c>
      <c r="F7" s="24">
        <v>600000</v>
      </c>
      <c r="G7" s="24">
        <v>588168</v>
      </c>
      <c r="H7" s="24">
        <v>6517</v>
      </c>
      <c r="I7" s="24">
        <v>30689</v>
      </c>
      <c r="J7" s="24">
        <v>625374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625374</v>
      </c>
      <c r="X7" s="24">
        <v>150000</v>
      </c>
      <c r="Y7" s="24">
        <v>475374</v>
      </c>
      <c r="Z7" s="7">
        <v>316.92</v>
      </c>
      <c r="AA7" s="29">
        <v>600000</v>
      </c>
    </row>
    <row r="8" spans="1:27" ht="13.5">
      <c r="A8" s="5" t="s">
        <v>34</v>
      </c>
      <c r="B8" s="3"/>
      <c r="C8" s="19"/>
      <c r="D8" s="19"/>
      <c r="E8" s="20">
        <v>1500000</v>
      </c>
      <c r="F8" s="21">
        <v>1500000</v>
      </c>
      <c r="G8" s="21">
        <v>177396</v>
      </c>
      <c r="H8" s="21">
        <v>643447</v>
      </c>
      <c r="I8" s="21">
        <v>643343</v>
      </c>
      <c r="J8" s="21">
        <v>1464186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1464186</v>
      </c>
      <c r="X8" s="21">
        <v>500000</v>
      </c>
      <c r="Y8" s="21">
        <v>964186</v>
      </c>
      <c r="Z8" s="6">
        <v>192.84</v>
      </c>
      <c r="AA8" s="28">
        <v>1500000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17586000</v>
      </c>
      <c r="F9" s="18">
        <f t="shared" si="1"/>
        <v>17586000</v>
      </c>
      <c r="G9" s="18">
        <f t="shared" si="1"/>
        <v>0</v>
      </c>
      <c r="H9" s="18">
        <f t="shared" si="1"/>
        <v>1196041</v>
      </c>
      <c r="I9" s="18">
        <f t="shared" si="1"/>
        <v>7263</v>
      </c>
      <c r="J9" s="18">
        <f t="shared" si="1"/>
        <v>1203304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1203304</v>
      </c>
      <c r="X9" s="18">
        <f t="shared" si="1"/>
        <v>467000</v>
      </c>
      <c r="Y9" s="18">
        <f t="shared" si="1"/>
        <v>736304</v>
      </c>
      <c r="Z9" s="4">
        <f>+IF(X9&lt;&gt;0,+(Y9/X9)*100,0)</f>
        <v>157.66680942184155</v>
      </c>
      <c r="AA9" s="30">
        <f>SUM(AA10:AA14)</f>
        <v>17586000</v>
      </c>
    </row>
    <row r="10" spans="1:27" ht="13.5">
      <c r="A10" s="5" t="s">
        <v>36</v>
      </c>
      <c r="B10" s="3"/>
      <c r="C10" s="19"/>
      <c r="D10" s="19"/>
      <c r="E10" s="20">
        <v>17586000</v>
      </c>
      <c r="F10" s="21">
        <v>17586000</v>
      </c>
      <c r="G10" s="21"/>
      <c r="H10" s="21">
        <v>1196041</v>
      </c>
      <c r="I10" s="21">
        <v>7263</v>
      </c>
      <c r="J10" s="21">
        <v>1203304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1203304</v>
      </c>
      <c r="X10" s="21">
        <v>467000</v>
      </c>
      <c r="Y10" s="21">
        <v>736304</v>
      </c>
      <c r="Z10" s="6">
        <v>157.67</v>
      </c>
      <c r="AA10" s="28">
        <v>17586000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2315000</v>
      </c>
      <c r="F15" s="18">
        <f t="shared" si="2"/>
        <v>2315000</v>
      </c>
      <c r="G15" s="18">
        <f t="shared" si="2"/>
        <v>355992</v>
      </c>
      <c r="H15" s="18">
        <f t="shared" si="2"/>
        <v>248000</v>
      </c>
      <c r="I15" s="18">
        <f t="shared" si="2"/>
        <v>0</v>
      </c>
      <c r="J15" s="18">
        <f t="shared" si="2"/>
        <v>603992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603992</v>
      </c>
      <c r="X15" s="18">
        <f t="shared" si="2"/>
        <v>420908</v>
      </c>
      <c r="Y15" s="18">
        <f t="shared" si="2"/>
        <v>183084</v>
      </c>
      <c r="Z15" s="4">
        <f>+IF(X15&lt;&gt;0,+(Y15/X15)*100,0)</f>
        <v>43.49739135393008</v>
      </c>
      <c r="AA15" s="30">
        <f>SUM(AA16:AA18)</f>
        <v>2315000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>
        <v>355992</v>
      </c>
      <c r="H16" s="21"/>
      <c r="I16" s="21"/>
      <c r="J16" s="21">
        <v>355992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355992</v>
      </c>
      <c r="X16" s="21"/>
      <c r="Y16" s="21">
        <v>355992</v>
      </c>
      <c r="Z16" s="6"/>
      <c r="AA16" s="28"/>
    </row>
    <row r="17" spans="1:27" ht="13.5">
      <c r="A17" s="5" t="s">
        <v>43</v>
      </c>
      <c r="B17" s="3"/>
      <c r="C17" s="19"/>
      <c r="D17" s="19"/>
      <c r="E17" s="20">
        <v>2315000</v>
      </c>
      <c r="F17" s="21">
        <v>2315000</v>
      </c>
      <c r="G17" s="21"/>
      <c r="H17" s="21">
        <v>248000</v>
      </c>
      <c r="I17" s="21"/>
      <c r="J17" s="21">
        <v>248000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248000</v>
      </c>
      <c r="X17" s="21">
        <v>420908</v>
      </c>
      <c r="Y17" s="21">
        <v>-172908</v>
      </c>
      <c r="Z17" s="6">
        <v>-41.08</v>
      </c>
      <c r="AA17" s="28">
        <v>2315000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253263642</v>
      </c>
      <c r="F19" s="18">
        <f t="shared" si="3"/>
        <v>253263642</v>
      </c>
      <c r="G19" s="18">
        <f t="shared" si="3"/>
        <v>6550294</v>
      </c>
      <c r="H19" s="18">
        <f t="shared" si="3"/>
        <v>30393562</v>
      </c>
      <c r="I19" s="18">
        <f t="shared" si="3"/>
        <v>29222727</v>
      </c>
      <c r="J19" s="18">
        <f t="shared" si="3"/>
        <v>66166583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66166583</v>
      </c>
      <c r="X19" s="18">
        <f t="shared" si="3"/>
        <v>63315000</v>
      </c>
      <c r="Y19" s="18">
        <f t="shared" si="3"/>
        <v>2851583</v>
      </c>
      <c r="Z19" s="4">
        <f>+IF(X19&lt;&gt;0,+(Y19/X19)*100,0)</f>
        <v>4.503803206191266</v>
      </c>
      <c r="AA19" s="30">
        <f>SUM(AA20:AA23)</f>
        <v>253263642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>
        <v>253263642</v>
      </c>
      <c r="F21" s="21">
        <v>253263642</v>
      </c>
      <c r="G21" s="21">
        <v>6550294</v>
      </c>
      <c r="H21" s="21">
        <v>30393562</v>
      </c>
      <c r="I21" s="21">
        <v>29222727</v>
      </c>
      <c r="J21" s="21">
        <v>66166583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66166583</v>
      </c>
      <c r="X21" s="21">
        <v>63315000</v>
      </c>
      <c r="Y21" s="21">
        <v>2851583</v>
      </c>
      <c r="Z21" s="6">
        <v>4.5</v>
      </c>
      <c r="AA21" s="28">
        <v>253263642</v>
      </c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3025047147</v>
      </c>
      <c r="D25" s="51">
        <f>+D5+D9+D15+D19+D24</f>
        <v>0</v>
      </c>
      <c r="E25" s="52">
        <f t="shared" si="4"/>
        <v>277474642</v>
      </c>
      <c r="F25" s="53">
        <f t="shared" si="4"/>
        <v>277474642</v>
      </c>
      <c r="G25" s="53">
        <f t="shared" si="4"/>
        <v>8136501</v>
      </c>
      <c r="H25" s="53">
        <f t="shared" si="4"/>
        <v>32720443</v>
      </c>
      <c r="I25" s="53">
        <f t="shared" si="4"/>
        <v>29904022</v>
      </c>
      <c r="J25" s="53">
        <f t="shared" si="4"/>
        <v>70760966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70760966</v>
      </c>
      <c r="X25" s="53">
        <f t="shared" si="4"/>
        <v>65714908</v>
      </c>
      <c r="Y25" s="53">
        <f t="shared" si="4"/>
        <v>5046058</v>
      </c>
      <c r="Z25" s="54">
        <f>+IF(X25&lt;&gt;0,+(Y25/X25)*100,0)</f>
        <v>7.678711198986994</v>
      </c>
      <c r="AA25" s="55">
        <f>+AA5+AA9+AA15+AA19+AA24</f>
        <v>277474642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671863279</v>
      </c>
      <c r="D28" s="19"/>
      <c r="E28" s="20">
        <v>209225000</v>
      </c>
      <c r="F28" s="21">
        <v>209225000</v>
      </c>
      <c r="G28" s="21">
        <v>6550294</v>
      </c>
      <c r="H28" s="21">
        <v>24012890</v>
      </c>
      <c r="I28" s="21">
        <v>22135788</v>
      </c>
      <c r="J28" s="21">
        <v>52698972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52698972</v>
      </c>
      <c r="X28" s="21"/>
      <c r="Y28" s="21">
        <v>52698972</v>
      </c>
      <c r="Z28" s="6"/>
      <c r="AA28" s="19">
        <v>209225000</v>
      </c>
    </row>
    <row r="29" spans="1:27" ht="13.5">
      <c r="A29" s="57" t="s">
        <v>55</v>
      </c>
      <c r="B29" s="3"/>
      <c r="C29" s="19">
        <v>44924551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716787830</v>
      </c>
      <c r="D32" s="25">
        <f>SUM(D28:D31)</f>
        <v>0</v>
      </c>
      <c r="E32" s="26">
        <f t="shared" si="5"/>
        <v>209225000</v>
      </c>
      <c r="F32" s="27">
        <f t="shared" si="5"/>
        <v>209225000</v>
      </c>
      <c r="G32" s="27">
        <f t="shared" si="5"/>
        <v>6550294</v>
      </c>
      <c r="H32" s="27">
        <f t="shared" si="5"/>
        <v>24012890</v>
      </c>
      <c r="I32" s="27">
        <f t="shared" si="5"/>
        <v>22135788</v>
      </c>
      <c r="J32" s="27">
        <f t="shared" si="5"/>
        <v>52698972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52698972</v>
      </c>
      <c r="X32" s="27">
        <f t="shared" si="5"/>
        <v>0</v>
      </c>
      <c r="Y32" s="27">
        <f t="shared" si="5"/>
        <v>52698972</v>
      </c>
      <c r="Z32" s="13">
        <f>+IF(X32&lt;&gt;0,+(Y32/X32)*100,0)</f>
        <v>0</v>
      </c>
      <c r="AA32" s="31">
        <f>SUM(AA28:AA31)</f>
        <v>209225000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>
        <v>4036629</v>
      </c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2304222688</v>
      </c>
      <c r="D35" s="19"/>
      <c r="E35" s="20">
        <v>68249642</v>
      </c>
      <c r="F35" s="21">
        <v>68249642</v>
      </c>
      <c r="G35" s="21">
        <v>1586207</v>
      </c>
      <c r="H35" s="21">
        <v>8707553</v>
      </c>
      <c r="I35" s="21">
        <v>7768234</v>
      </c>
      <c r="J35" s="21">
        <v>18061994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18061994</v>
      </c>
      <c r="X35" s="21"/>
      <c r="Y35" s="21">
        <v>18061994</v>
      </c>
      <c r="Z35" s="6"/>
      <c r="AA35" s="28">
        <v>68249642</v>
      </c>
    </row>
    <row r="36" spans="1:27" ht="13.5">
      <c r="A36" s="61" t="s">
        <v>64</v>
      </c>
      <c r="B36" s="10"/>
      <c r="C36" s="62">
        <f aca="true" t="shared" si="6" ref="C36:Y36">SUM(C32:C35)</f>
        <v>3025047147</v>
      </c>
      <c r="D36" s="62">
        <f>SUM(D32:D35)</f>
        <v>0</v>
      </c>
      <c r="E36" s="63">
        <f t="shared" si="6"/>
        <v>277474642</v>
      </c>
      <c r="F36" s="64">
        <f t="shared" si="6"/>
        <v>277474642</v>
      </c>
      <c r="G36" s="64">
        <f t="shared" si="6"/>
        <v>8136501</v>
      </c>
      <c r="H36" s="64">
        <f t="shared" si="6"/>
        <v>32720443</v>
      </c>
      <c r="I36" s="64">
        <f t="shared" si="6"/>
        <v>29904022</v>
      </c>
      <c r="J36" s="64">
        <f t="shared" si="6"/>
        <v>70760966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70760966</v>
      </c>
      <c r="X36" s="64">
        <f t="shared" si="6"/>
        <v>0</v>
      </c>
      <c r="Y36" s="64">
        <f t="shared" si="6"/>
        <v>70760966</v>
      </c>
      <c r="Z36" s="65">
        <f>+IF(X36&lt;&gt;0,+(Y36/X36)*100,0)</f>
        <v>0</v>
      </c>
      <c r="AA36" s="66">
        <f>SUM(AA32:AA35)</f>
        <v>277474642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17916024</v>
      </c>
      <c r="D5" s="16">
        <f>SUM(D6:D8)</f>
        <v>0</v>
      </c>
      <c r="E5" s="17">
        <f t="shared" si="0"/>
        <v>40500</v>
      </c>
      <c r="F5" s="18">
        <f t="shared" si="0"/>
        <v>40500</v>
      </c>
      <c r="G5" s="18">
        <f t="shared" si="0"/>
        <v>0</v>
      </c>
      <c r="H5" s="18">
        <f t="shared" si="0"/>
        <v>1080</v>
      </c>
      <c r="I5" s="18">
        <f t="shared" si="0"/>
        <v>1012</v>
      </c>
      <c r="J5" s="18">
        <f t="shared" si="0"/>
        <v>2092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2092</v>
      </c>
      <c r="X5" s="18">
        <f t="shared" si="0"/>
        <v>0</v>
      </c>
      <c r="Y5" s="18">
        <f t="shared" si="0"/>
        <v>2092</v>
      </c>
      <c r="Z5" s="4">
        <f>+IF(X5&lt;&gt;0,+(Y5/X5)*100,0)</f>
        <v>0</v>
      </c>
      <c r="AA5" s="16">
        <f>SUM(AA6:AA8)</f>
        <v>40500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17916024</v>
      </c>
      <c r="D7" s="22"/>
      <c r="E7" s="23">
        <v>40500</v>
      </c>
      <c r="F7" s="24">
        <v>40500</v>
      </c>
      <c r="G7" s="24"/>
      <c r="H7" s="24">
        <v>1080</v>
      </c>
      <c r="I7" s="24">
        <v>1012</v>
      </c>
      <c r="J7" s="24">
        <v>2092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2092</v>
      </c>
      <c r="X7" s="24"/>
      <c r="Y7" s="24">
        <v>2092</v>
      </c>
      <c r="Z7" s="7"/>
      <c r="AA7" s="29">
        <v>40500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3220150</v>
      </c>
      <c r="F9" s="18">
        <f t="shared" si="1"/>
        <v>3220150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147474</v>
      </c>
      <c r="Y9" s="18">
        <f t="shared" si="1"/>
        <v>-147474</v>
      </c>
      <c r="Z9" s="4">
        <f>+IF(X9&lt;&gt;0,+(Y9/X9)*100,0)</f>
        <v>-100</v>
      </c>
      <c r="AA9" s="30">
        <f>SUM(AA10:AA14)</f>
        <v>3220150</v>
      </c>
    </row>
    <row r="10" spans="1:27" ht="13.5">
      <c r="A10" s="5" t="s">
        <v>36</v>
      </c>
      <c r="B10" s="3"/>
      <c r="C10" s="19"/>
      <c r="D10" s="19"/>
      <c r="E10" s="20">
        <v>500000</v>
      </c>
      <c r="F10" s="21">
        <v>500000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>
        <v>500000</v>
      </c>
    </row>
    <row r="11" spans="1:27" ht="13.5">
      <c r="A11" s="5" t="s">
        <v>37</v>
      </c>
      <c r="B11" s="3"/>
      <c r="C11" s="19"/>
      <c r="D11" s="19"/>
      <c r="E11" s="20">
        <v>2155000</v>
      </c>
      <c r="F11" s="21">
        <v>2155000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>
        <v>2155000</v>
      </c>
    </row>
    <row r="12" spans="1:27" ht="13.5">
      <c r="A12" s="5" t="s">
        <v>38</v>
      </c>
      <c r="B12" s="3"/>
      <c r="C12" s="19"/>
      <c r="D12" s="19"/>
      <c r="E12" s="20">
        <v>565150</v>
      </c>
      <c r="F12" s="21">
        <v>565150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147474</v>
      </c>
      <c r="Y12" s="21">
        <v>-147474</v>
      </c>
      <c r="Z12" s="6">
        <v>-100</v>
      </c>
      <c r="AA12" s="28">
        <v>565150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24647176</v>
      </c>
      <c r="F15" s="18">
        <f t="shared" si="2"/>
        <v>24647176</v>
      </c>
      <c r="G15" s="18">
        <f t="shared" si="2"/>
        <v>2490645</v>
      </c>
      <c r="H15" s="18">
        <f t="shared" si="2"/>
        <v>2016094</v>
      </c>
      <c r="I15" s="18">
        <f t="shared" si="2"/>
        <v>740022</v>
      </c>
      <c r="J15" s="18">
        <f t="shared" si="2"/>
        <v>5246761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5246761</v>
      </c>
      <c r="X15" s="18">
        <f t="shared" si="2"/>
        <v>6224461</v>
      </c>
      <c r="Y15" s="18">
        <f t="shared" si="2"/>
        <v>-977700</v>
      </c>
      <c r="Z15" s="4">
        <f>+IF(X15&lt;&gt;0,+(Y15/X15)*100,0)</f>
        <v>-15.707384141373847</v>
      </c>
      <c r="AA15" s="30">
        <f>SUM(AA16:AA18)</f>
        <v>24647176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24647176</v>
      </c>
      <c r="F17" s="21">
        <v>24647176</v>
      </c>
      <c r="G17" s="21">
        <v>2490645</v>
      </c>
      <c r="H17" s="21">
        <v>2016094</v>
      </c>
      <c r="I17" s="21">
        <v>740022</v>
      </c>
      <c r="J17" s="21">
        <v>5246761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5246761</v>
      </c>
      <c r="X17" s="21">
        <v>6224461</v>
      </c>
      <c r="Y17" s="21">
        <v>-977700</v>
      </c>
      <c r="Z17" s="6">
        <v>-15.71</v>
      </c>
      <c r="AA17" s="28">
        <v>24647176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8255000</v>
      </c>
      <c r="F19" s="18">
        <f t="shared" si="3"/>
        <v>8255000</v>
      </c>
      <c r="G19" s="18">
        <f t="shared" si="3"/>
        <v>4054</v>
      </c>
      <c r="H19" s="18">
        <f t="shared" si="3"/>
        <v>1607</v>
      </c>
      <c r="I19" s="18">
        <f t="shared" si="3"/>
        <v>4783</v>
      </c>
      <c r="J19" s="18">
        <f t="shared" si="3"/>
        <v>10444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10444</v>
      </c>
      <c r="X19" s="18">
        <f t="shared" si="3"/>
        <v>1566783</v>
      </c>
      <c r="Y19" s="18">
        <f t="shared" si="3"/>
        <v>-1556339</v>
      </c>
      <c r="Z19" s="4">
        <f>+IF(X19&lt;&gt;0,+(Y19/X19)*100,0)</f>
        <v>-99.33341119989176</v>
      </c>
      <c r="AA19" s="30">
        <f>SUM(AA20:AA23)</f>
        <v>8255000</v>
      </c>
    </row>
    <row r="20" spans="1:27" ht="13.5">
      <c r="A20" s="5" t="s">
        <v>46</v>
      </c>
      <c r="B20" s="3"/>
      <c r="C20" s="19"/>
      <c r="D20" s="19"/>
      <c r="E20" s="20">
        <v>8255000</v>
      </c>
      <c r="F20" s="21">
        <v>8255000</v>
      </c>
      <c r="G20" s="21">
        <v>4054</v>
      </c>
      <c r="H20" s="21"/>
      <c r="I20" s="21">
        <v>4783</v>
      </c>
      <c r="J20" s="21">
        <v>8837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8837</v>
      </c>
      <c r="X20" s="21">
        <v>1566783</v>
      </c>
      <c r="Y20" s="21">
        <v>-1557946</v>
      </c>
      <c r="Z20" s="6">
        <v>-99.44</v>
      </c>
      <c r="AA20" s="28">
        <v>8255000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>
        <v>1607</v>
      </c>
      <c r="I21" s="21"/>
      <c r="J21" s="21">
        <v>1607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1607</v>
      </c>
      <c r="X21" s="21"/>
      <c r="Y21" s="21">
        <v>1607</v>
      </c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17916024</v>
      </c>
      <c r="D25" s="51">
        <f>+D5+D9+D15+D19+D24</f>
        <v>0</v>
      </c>
      <c r="E25" s="52">
        <f t="shared" si="4"/>
        <v>36162826</v>
      </c>
      <c r="F25" s="53">
        <f t="shared" si="4"/>
        <v>36162826</v>
      </c>
      <c r="G25" s="53">
        <f t="shared" si="4"/>
        <v>2494699</v>
      </c>
      <c r="H25" s="53">
        <f t="shared" si="4"/>
        <v>2018781</v>
      </c>
      <c r="I25" s="53">
        <f t="shared" si="4"/>
        <v>745817</v>
      </c>
      <c r="J25" s="53">
        <f t="shared" si="4"/>
        <v>5259297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5259297</v>
      </c>
      <c r="X25" s="53">
        <f t="shared" si="4"/>
        <v>7938718</v>
      </c>
      <c r="Y25" s="53">
        <f t="shared" si="4"/>
        <v>-2679421</v>
      </c>
      <c r="Z25" s="54">
        <f>+IF(X25&lt;&gt;0,+(Y25/X25)*100,0)</f>
        <v>-33.75130594133713</v>
      </c>
      <c r="AA25" s="55">
        <f>+AA5+AA9+AA15+AA19+AA24</f>
        <v>36162826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13311000</v>
      </c>
      <c r="D28" s="19"/>
      <c r="E28" s="20">
        <v>14383000</v>
      </c>
      <c r="F28" s="21">
        <v>14383000</v>
      </c>
      <c r="G28" s="21">
        <v>1606249</v>
      </c>
      <c r="H28" s="21"/>
      <c r="I28" s="21">
        <v>611524</v>
      </c>
      <c r="J28" s="21">
        <v>2217773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2217773</v>
      </c>
      <c r="X28" s="21"/>
      <c r="Y28" s="21">
        <v>2217773</v>
      </c>
      <c r="Z28" s="6"/>
      <c r="AA28" s="19">
        <v>14383000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>
        <v>12151385</v>
      </c>
      <c r="F31" s="21">
        <v>12151385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>
        <v>12151385</v>
      </c>
    </row>
    <row r="32" spans="1:27" ht="13.5">
      <c r="A32" s="59" t="s">
        <v>58</v>
      </c>
      <c r="B32" s="3"/>
      <c r="C32" s="25">
        <f aca="true" t="shared" si="5" ref="C32:Y32">SUM(C28:C31)</f>
        <v>13311000</v>
      </c>
      <c r="D32" s="25">
        <f>SUM(D28:D31)</f>
        <v>0</v>
      </c>
      <c r="E32" s="26">
        <f t="shared" si="5"/>
        <v>26534385</v>
      </c>
      <c r="F32" s="27">
        <f t="shared" si="5"/>
        <v>26534385</v>
      </c>
      <c r="G32" s="27">
        <f t="shared" si="5"/>
        <v>1606249</v>
      </c>
      <c r="H32" s="27">
        <f t="shared" si="5"/>
        <v>0</v>
      </c>
      <c r="I32" s="27">
        <f t="shared" si="5"/>
        <v>611524</v>
      </c>
      <c r="J32" s="27">
        <f t="shared" si="5"/>
        <v>2217773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2217773</v>
      </c>
      <c r="X32" s="27">
        <f t="shared" si="5"/>
        <v>0</v>
      </c>
      <c r="Y32" s="27">
        <f t="shared" si="5"/>
        <v>2217773</v>
      </c>
      <c r="Z32" s="13">
        <f>+IF(X32&lt;&gt;0,+(Y32/X32)*100,0)</f>
        <v>0</v>
      </c>
      <c r="AA32" s="31">
        <f>SUM(AA28:AA31)</f>
        <v>26534385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4605024</v>
      </c>
      <c r="D35" s="19"/>
      <c r="E35" s="20">
        <v>9628441</v>
      </c>
      <c r="F35" s="21">
        <v>9628441</v>
      </c>
      <c r="G35" s="21">
        <v>888450</v>
      </c>
      <c r="H35" s="21">
        <v>2018781</v>
      </c>
      <c r="I35" s="21">
        <v>134293</v>
      </c>
      <c r="J35" s="21">
        <v>3041524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3041524</v>
      </c>
      <c r="X35" s="21"/>
      <c r="Y35" s="21">
        <v>3041524</v>
      </c>
      <c r="Z35" s="6"/>
      <c r="AA35" s="28">
        <v>9628441</v>
      </c>
    </row>
    <row r="36" spans="1:27" ht="13.5">
      <c r="A36" s="61" t="s">
        <v>64</v>
      </c>
      <c r="B36" s="10"/>
      <c r="C36" s="62">
        <f aca="true" t="shared" si="6" ref="C36:Y36">SUM(C32:C35)</f>
        <v>17916024</v>
      </c>
      <c r="D36" s="62">
        <f>SUM(D32:D35)</f>
        <v>0</v>
      </c>
      <c r="E36" s="63">
        <f t="shared" si="6"/>
        <v>36162826</v>
      </c>
      <c r="F36" s="64">
        <f t="shared" si="6"/>
        <v>36162826</v>
      </c>
      <c r="G36" s="64">
        <f t="shared" si="6"/>
        <v>2494699</v>
      </c>
      <c r="H36" s="64">
        <f t="shared" si="6"/>
        <v>2018781</v>
      </c>
      <c r="I36" s="64">
        <f t="shared" si="6"/>
        <v>745817</v>
      </c>
      <c r="J36" s="64">
        <f t="shared" si="6"/>
        <v>5259297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5259297</v>
      </c>
      <c r="X36" s="64">
        <f t="shared" si="6"/>
        <v>0</v>
      </c>
      <c r="Y36" s="64">
        <f t="shared" si="6"/>
        <v>5259297</v>
      </c>
      <c r="Z36" s="65">
        <f>+IF(X36&lt;&gt;0,+(Y36/X36)*100,0)</f>
        <v>0</v>
      </c>
      <c r="AA36" s="66">
        <f>SUM(AA32:AA35)</f>
        <v>36162826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1624000</v>
      </c>
      <c r="F5" s="18">
        <f t="shared" si="0"/>
        <v>1624000</v>
      </c>
      <c r="G5" s="18">
        <f t="shared" si="0"/>
        <v>428410</v>
      </c>
      <c r="H5" s="18">
        <f t="shared" si="0"/>
        <v>6588960</v>
      </c>
      <c r="I5" s="18">
        <f t="shared" si="0"/>
        <v>2706141</v>
      </c>
      <c r="J5" s="18">
        <f t="shared" si="0"/>
        <v>9723511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9723511</v>
      </c>
      <c r="X5" s="18">
        <f t="shared" si="0"/>
        <v>409320</v>
      </c>
      <c r="Y5" s="18">
        <f t="shared" si="0"/>
        <v>9314191</v>
      </c>
      <c r="Z5" s="4">
        <f>+IF(X5&lt;&gt;0,+(Y5/X5)*100,0)</f>
        <v>2275.5279487931202</v>
      </c>
      <c r="AA5" s="16">
        <f>SUM(AA6:AA8)</f>
        <v>1624000</v>
      </c>
    </row>
    <row r="6" spans="1:27" ht="13.5">
      <c r="A6" s="5" t="s">
        <v>32</v>
      </c>
      <c r="B6" s="3"/>
      <c r="C6" s="19"/>
      <c r="D6" s="19"/>
      <c r="E6" s="20">
        <v>465000</v>
      </c>
      <c r="F6" s="21">
        <v>465000</v>
      </c>
      <c r="G6" s="21">
        <v>428410</v>
      </c>
      <c r="H6" s="21">
        <v>6588960</v>
      </c>
      <c r="I6" s="21">
        <v>2706141</v>
      </c>
      <c r="J6" s="21">
        <v>9723511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9723511</v>
      </c>
      <c r="X6" s="21">
        <v>400000</v>
      </c>
      <c r="Y6" s="21">
        <v>9323511</v>
      </c>
      <c r="Z6" s="6">
        <v>2330.88</v>
      </c>
      <c r="AA6" s="28">
        <v>465000</v>
      </c>
    </row>
    <row r="7" spans="1:27" ht="13.5">
      <c r="A7" s="5" t="s">
        <v>33</v>
      </c>
      <c r="B7" s="3"/>
      <c r="C7" s="22"/>
      <c r="D7" s="22"/>
      <c r="E7" s="23">
        <v>9000</v>
      </c>
      <c r="F7" s="24">
        <v>9000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9320</v>
      </c>
      <c r="Y7" s="24">
        <v>-9320</v>
      </c>
      <c r="Z7" s="7">
        <v>-100</v>
      </c>
      <c r="AA7" s="29">
        <v>9000</v>
      </c>
    </row>
    <row r="8" spans="1:27" ht="13.5">
      <c r="A8" s="5" t="s">
        <v>34</v>
      </c>
      <c r="B8" s="3"/>
      <c r="C8" s="19"/>
      <c r="D8" s="19"/>
      <c r="E8" s="20">
        <v>1150000</v>
      </c>
      <c r="F8" s="21">
        <v>1150000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>
        <v>1150000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10578000</v>
      </c>
      <c r="F9" s="18">
        <f t="shared" si="1"/>
        <v>10578000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5255000</v>
      </c>
      <c r="Y9" s="18">
        <f t="shared" si="1"/>
        <v>-5255000</v>
      </c>
      <c r="Z9" s="4">
        <f>+IF(X9&lt;&gt;0,+(Y9/X9)*100,0)</f>
        <v>-100</v>
      </c>
      <c r="AA9" s="30">
        <f>SUM(AA10:AA14)</f>
        <v>10578000</v>
      </c>
    </row>
    <row r="10" spans="1:27" ht="13.5">
      <c r="A10" s="5" t="s">
        <v>36</v>
      </c>
      <c r="B10" s="3"/>
      <c r="C10" s="19"/>
      <c r="D10" s="19"/>
      <c r="E10" s="20">
        <v>5478000</v>
      </c>
      <c r="F10" s="21">
        <v>5478000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280000</v>
      </c>
      <c r="Y10" s="21">
        <v>-280000</v>
      </c>
      <c r="Z10" s="6">
        <v>-100</v>
      </c>
      <c r="AA10" s="28">
        <v>5478000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>
        <v>5100000</v>
      </c>
      <c r="F12" s="21">
        <v>5100000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4975000</v>
      </c>
      <c r="Y12" s="21">
        <v>-4975000</v>
      </c>
      <c r="Z12" s="6">
        <v>-100</v>
      </c>
      <c r="AA12" s="28">
        <v>5100000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2400000</v>
      </c>
      <c r="F15" s="18">
        <f t="shared" si="2"/>
        <v>2400000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400000</v>
      </c>
      <c r="Y15" s="18">
        <f t="shared" si="2"/>
        <v>-400000</v>
      </c>
      <c r="Z15" s="4">
        <f>+IF(X15&lt;&gt;0,+(Y15/X15)*100,0)</f>
        <v>-100</v>
      </c>
      <c r="AA15" s="30">
        <f>SUM(AA16:AA18)</f>
        <v>2400000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>
        <v>2400000</v>
      </c>
      <c r="F18" s="21">
        <v>2400000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400000</v>
      </c>
      <c r="Y18" s="21">
        <v>-400000</v>
      </c>
      <c r="Z18" s="6">
        <v>-100</v>
      </c>
      <c r="AA18" s="28">
        <v>2400000</v>
      </c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238000</v>
      </c>
      <c r="F19" s="18">
        <f t="shared" si="3"/>
        <v>238000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237500</v>
      </c>
      <c r="Y19" s="18">
        <f t="shared" si="3"/>
        <v>-237500</v>
      </c>
      <c r="Z19" s="4">
        <f>+IF(X19&lt;&gt;0,+(Y19/X19)*100,0)</f>
        <v>-100</v>
      </c>
      <c r="AA19" s="30">
        <f>SUM(AA20:AA23)</f>
        <v>238000</v>
      </c>
    </row>
    <row r="20" spans="1:27" ht="13.5">
      <c r="A20" s="5" t="s">
        <v>46</v>
      </c>
      <c r="B20" s="3"/>
      <c r="C20" s="19"/>
      <c r="D20" s="19"/>
      <c r="E20" s="20">
        <v>200000</v>
      </c>
      <c r="F20" s="21">
        <v>200000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200000</v>
      </c>
      <c r="Y20" s="21">
        <v>-200000</v>
      </c>
      <c r="Z20" s="6">
        <v>-100</v>
      </c>
      <c r="AA20" s="28">
        <v>200000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>
        <v>38000</v>
      </c>
      <c r="F23" s="21">
        <v>38000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37500</v>
      </c>
      <c r="Y23" s="21">
        <v>-37500</v>
      </c>
      <c r="Z23" s="6">
        <v>-100</v>
      </c>
      <c r="AA23" s="28">
        <v>38000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14840000</v>
      </c>
      <c r="F25" s="53">
        <f t="shared" si="4"/>
        <v>14840000</v>
      </c>
      <c r="G25" s="53">
        <f t="shared" si="4"/>
        <v>428410</v>
      </c>
      <c r="H25" s="53">
        <f t="shared" si="4"/>
        <v>6588960</v>
      </c>
      <c r="I25" s="53">
        <f t="shared" si="4"/>
        <v>2706141</v>
      </c>
      <c r="J25" s="53">
        <f t="shared" si="4"/>
        <v>9723511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9723511</v>
      </c>
      <c r="X25" s="53">
        <f t="shared" si="4"/>
        <v>6301820</v>
      </c>
      <c r="Y25" s="53">
        <f t="shared" si="4"/>
        <v>3421691</v>
      </c>
      <c r="Z25" s="54">
        <f>+IF(X25&lt;&gt;0,+(Y25/X25)*100,0)</f>
        <v>54.29686979317086</v>
      </c>
      <c r="AA25" s="55">
        <f>+AA5+AA9+AA15+AA19+AA24</f>
        <v>14840000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14840000</v>
      </c>
      <c r="F28" s="21">
        <v>14840000</v>
      </c>
      <c r="G28" s="21">
        <v>428410</v>
      </c>
      <c r="H28" s="21">
        <v>6417235</v>
      </c>
      <c r="I28" s="21">
        <v>2195323</v>
      </c>
      <c r="J28" s="21">
        <v>9040968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9040968</v>
      </c>
      <c r="X28" s="21"/>
      <c r="Y28" s="21">
        <v>9040968</v>
      </c>
      <c r="Z28" s="6"/>
      <c r="AA28" s="19">
        <v>14840000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>
        <v>150042</v>
      </c>
      <c r="I29" s="21"/>
      <c r="J29" s="21">
        <v>150042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150042</v>
      </c>
      <c r="X29" s="21"/>
      <c r="Y29" s="21">
        <v>150042</v>
      </c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14840000</v>
      </c>
      <c r="F32" s="27">
        <f t="shared" si="5"/>
        <v>14840000</v>
      </c>
      <c r="G32" s="27">
        <f t="shared" si="5"/>
        <v>428410</v>
      </c>
      <c r="H32" s="27">
        <f t="shared" si="5"/>
        <v>6567277</v>
      </c>
      <c r="I32" s="27">
        <f t="shared" si="5"/>
        <v>2195323</v>
      </c>
      <c r="J32" s="27">
        <f t="shared" si="5"/>
        <v>9191010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9191010</v>
      </c>
      <c r="X32" s="27">
        <f t="shared" si="5"/>
        <v>0</v>
      </c>
      <c r="Y32" s="27">
        <f t="shared" si="5"/>
        <v>9191010</v>
      </c>
      <c r="Z32" s="13">
        <f>+IF(X32&lt;&gt;0,+(Y32/X32)*100,0)</f>
        <v>0</v>
      </c>
      <c r="AA32" s="31">
        <f>SUM(AA28:AA31)</f>
        <v>14840000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/>
      <c r="F35" s="21"/>
      <c r="G35" s="21"/>
      <c r="H35" s="21">
        <v>21683</v>
      </c>
      <c r="I35" s="21">
        <v>510818</v>
      </c>
      <c r="J35" s="21">
        <v>532501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532501</v>
      </c>
      <c r="X35" s="21"/>
      <c r="Y35" s="21">
        <v>532501</v>
      </c>
      <c r="Z35" s="6"/>
      <c r="AA35" s="28"/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14840000</v>
      </c>
      <c r="F36" s="64">
        <f t="shared" si="6"/>
        <v>14840000</v>
      </c>
      <c r="G36" s="64">
        <f t="shared" si="6"/>
        <v>428410</v>
      </c>
      <c r="H36" s="64">
        <f t="shared" si="6"/>
        <v>6588960</v>
      </c>
      <c r="I36" s="64">
        <f t="shared" si="6"/>
        <v>2706141</v>
      </c>
      <c r="J36" s="64">
        <f t="shared" si="6"/>
        <v>9723511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9723511</v>
      </c>
      <c r="X36" s="64">
        <f t="shared" si="6"/>
        <v>0</v>
      </c>
      <c r="Y36" s="64">
        <f t="shared" si="6"/>
        <v>9723511</v>
      </c>
      <c r="Z36" s="65">
        <f>+IF(X36&lt;&gt;0,+(Y36/X36)*100,0)</f>
        <v>0</v>
      </c>
      <c r="AA36" s="66">
        <f>SUM(AA32:AA35)</f>
        <v>14840000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36513000</v>
      </c>
      <c r="F15" s="18">
        <f t="shared" si="2"/>
        <v>36513000</v>
      </c>
      <c r="G15" s="18">
        <f t="shared" si="2"/>
        <v>782972</v>
      </c>
      <c r="H15" s="18">
        <f t="shared" si="2"/>
        <v>1033688</v>
      </c>
      <c r="I15" s="18">
        <f t="shared" si="2"/>
        <v>3834070</v>
      </c>
      <c r="J15" s="18">
        <f t="shared" si="2"/>
        <v>5650730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5650730</v>
      </c>
      <c r="X15" s="18">
        <f t="shared" si="2"/>
        <v>0</v>
      </c>
      <c r="Y15" s="18">
        <f t="shared" si="2"/>
        <v>5650730</v>
      </c>
      <c r="Z15" s="4">
        <f>+IF(X15&lt;&gt;0,+(Y15/X15)*100,0)</f>
        <v>0</v>
      </c>
      <c r="AA15" s="30">
        <f>SUM(AA16:AA18)</f>
        <v>36513000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36513000</v>
      </c>
      <c r="F17" s="21">
        <v>36513000</v>
      </c>
      <c r="G17" s="21">
        <v>782972</v>
      </c>
      <c r="H17" s="21">
        <v>1033688</v>
      </c>
      <c r="I17" s="21">
        <v>3834070</v>
      </c>
      <c r="J17" s="21">
        <v>5650730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5650730</v>
      </c>
      <c r="X17" s="21"/>
      <c r="Y17" s="21">
        <v>5650730</v>
      </c>
      <c r="Z17" s="6"/>
      <c r="AA17" s="28">
        <v>36513000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>
        <v>9150000</v>
      </c>
      <c r="F24" s="18">
        <v>9150000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>
        <v>9150000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45663000</v>
      </c>
      <c r="F25" s="53">
        <f t="shared" si="4"/>
        <v>45663000</v>
      </c>
      <c r="G25" s="53">
        <f t="shared" si="4"/>
        <v>782972</v>
      </c>
      <c r="H25" s="53">
        <f t="shared" si="4"/>
        <v>1033688</v>
      </c>
      <c r="I25" s="53">
        <f t="shared" si="4"/>
        <v>3834070</v>
      </c>
      <c r="J25" s="53">
        <f t="shared" si="4"/>
        <v>5650730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5650730</v>
      </c>
      <c r="X25" s="53">
        <f t="shared" si="4"/>
        <v>0</v>
      </c>
      <c r="Y25" s="53">
        <f t="shared" si="4"/>
        <v>5650730</v>
      </c>
      <c r="Z25" s="54">
        <f>+IF(X25&lt;&gt;0,+(Y25/X25)*100,0)</f>
        <v>0</v>
      </c>
      <c r="AA25" s="55">
        <f>+AA5+AA9+AA15+AA19+AA24</f>
        <v>45663000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36513000</v>
      </c>
      <c r="F28" s="21">
        <v>36513000</v>
      </c>
      <c r="G28" s="21">
        <v>782972</v>
      </c>
      <c r="H28" s="21">
        <v>1033688</v>
      </c>
      <c r="I28" s="21">
        <v>3834070</v>
      </c>
      <c r="J28" s="21">
        <v>5650730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5650730</v>
      </c>
      <c r="X28" s="21"/>
      <c r="Y28" s="21">
        <v>5650730</v>
      </c>
      <c r="Z28" s="6"/>
      <c r="AA28" s="19">
        <v>36513000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36513000</v>
      </c>
      <c r="F32" s="27">
        <f t="shared" si="5"/>
        <v>36513000</v>
      </c>
      <c r="G32" s="27">
        <f t="shared" si="5"/>
        <v>782972</v>
      </c>
      <c r="H32" s="27">
        <f t="shared" si="5"/>
        <v>1033688</v>
      </c>
      <c r="I32" s="27">
        <f t="shared" si="5"/>
        <v>3834070</v>
      </c>
      <c r="J32" s="27">
        <f t="shared" si="5"/>
        <v>5650730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5650730</v>
      </c>
      <c r="X32" s="27">
        <f t="shared" si="5"/>
        <v>0</v>
      </c>
      <c r="Y32" s="27">
        <f t="shared" si="5"/>
        <v>5650730</v>
      </c>
      <c r="Z32" s="13">
        <f>+IF(X32&lt;&gt;0,+(Y32/X32)*100,0)</f>
        <v>0</v>
      </c>
      <c r="AA32" s="31">
        <f>SUM(AA28:AA31)</f>
        <v>36513000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>
        <v>9150000</v>
      </c>
      <c r="F35" s="21">
        <v>9150000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9150000</v>
      </c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45663000</v>
      </c>
      <c r="F36" s="64">
        <f t="shared" si="6"/>
        <v>45663000</v>
      </c>
      <c r="G36" s="64">
        <f t="shared" si="6"/>
        <v>782972</v>
      </c>
      <c r="H36" s="64">
        <f t="shared" si="6"/>
        <v>1033688</v>
      </c>
      <c r="I36" s="64">
        <f t="shared" si="6"/>
        <v>3834070</v>
      </c>
      <c r="J36" s="64">
        <f t="shared" si="6"/>
        <v>5650730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5650730</v>
      </c>
      <c r="X36" s="64">
        <f t="shared" si="6"/>
        <v>0</v>
      </c>
      <c r="Y36" s="64">
        <f t="shared" si="6"/>
        <v>5650730</v>
      </c>
      <c r="Z36" s="65">
        <f>+IF(X36&lt;&gt;0,+(Y36/X36)*100,0)</f>
        <v>0</v>
      </c>
      <c r="AA36" s="66">
        <f>SUM(AA32:AA35)</f>
        <v>45663000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816550</v>
      </c>
      <c r="D5" s="16">
        <f>SUM(D6:D8)</f>
        <v>0</v>
      </c>
      <c r="E5" s="17">
        <f t="shared" si="0"/>
        <v>2640000</v>
      </c>
      <c r="F5" s="18">
        <f t="shared" si="0"/>
        <v>2640000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660000</v>
      </c>
      <c r="Y5" s="18">
        <f t="shared" si="0"/>
        <v>-660000</v>
      </c>
      <c r="Z5" s="4">
        <f>+IF(X5&lt;&gt;0,+(Y5/X5)*100,0)</f>
        <v>-100</v>
      </c>
      <c r="AA5" s="16">
        <f>SUM(AA6:AA8)</f>
        <v>2640000</v>
      </c>
    </row>
    <row r="6" spans="1:27" ht="13.5">
      <c r="A6" s="5" t="s">
        <v>32</v>
      </c>
      <c r="B6" s="3"/>
      <c r="C6" s="19">
        <v>248938</v>
      </c>
      <c r="D6" s="19"/>
      <c r="E6" s="20">
        <v>50000</v>
      </c>
      <c r="F6" s="21">
        <v>50000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12000</v>
      </c>
      <c r="Y6" s="21">
        <v>-12000</v>
      </c>
      <c r="Z6" s="6">
        <v>-100</v>
      </c>
      <c r="AA6" s="28">
        <v>50000</v>
      </c>
    </row>
    <row r="7" spans="1:27" ht="13.5">
      <c r="A7" s="5" t="s">
        <v>33</v>
      </c>
      <c r="B7" s="3"/>
      <c r="C7" s="22">
        <v>21335</v>
      </c>
      <c r="D7" s="22"/>
      <c r="E7" s="23">
        <v>2543000</v>
      </c>
      <c r="F7" s="24">
        <v>2543000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636000</v>
      </c>
      <c r="Y7" s="24">
        <v>-636000</v>
      </c>
      <c r="Z7" s="7">
        <v>-100</v>
      </c>
      <c r="AA7" s="29">
        <v>2543000</v>
      </c>
    </row>
    <row r="8" spans="1:27" ht="13.5">
      <c r="A8" s="5" t="s">
        <v>34</v>
      </c>
      <c r="B8" s="3"/>
      <c r="C8" s="19">
        <v>546277</v>
      </c>
      <c r="D8" s="19"/>
      <c r="E8" s="20">
        <v>47000</v>
      </c>
      <c r="F8" s="21">
        <v>47000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12000</v>
      </c>
      <c r="Y8" s="21">
        <v>-12000</v>
      </c>
      <c r="Z8" s="6">
        <v>-100</v>
      </c>
      <c r="AA8" s="28">
        <v>47000</v>
      </c>
    </row>
    <row r="9" spans="1:27" ht="13.5">
      <c r="A9" s="2" t="s">
        <v>35</v>
      </c>
      <c r="B9" s="3"/>
      <c r="C9" s="16">
        <f aca="true" t="shared" si="1" ref="C9:Y9">SUM(C10:C14)</f>
        <v>4798669</v>
      </c>
      <c r="D9" s="16">
        <f>SUM(D10:D14)</f>
        <v>0</v>
      </c>
      <c r="E9" s="17">
        <f t="shared" si="1"/>
        <v>4819000</v>
      </c>
      <c r="F9" s="18">
        <f t="shared" si="1"/>
        <v>4819000</v>
      </c>
      <c r="G9" s="18">
        <f t="shared" si="1"/>
        <v>0</v>
      </c>
      <c r="H9" s="18">
        <f t="shared" si="1"/>
        <v>0</v>
      </c>
      <c r="I9" s="18">
        <f t="shared" si="1"/>
        <v>1403</v>
      </c>
      <c r="J9" s="18">
        <f t="shared" si="1"/>
        <v>1403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1403</v>
      </c>
      <c r="X9" s="18">
        <f t="shared" si="1"/>
        <v>1206000</v>
      </c>
      <c r="Y9" s="18">
        <f t="shared" si="1"/>
        <v>-1204597</v>
      </c>
      <c r="Z9" s="4">
        <f>+IF(X9&lt;&gt;0,+(Y9/X9)*100,0)</f>
        <v>-99.88366500829187</v>
      </c>
      <c r="AA9" s="30">
        <f>SUM(AA10:AA14)</f>
        <v>4819000</v>
      </c>
    </row>
    <row r="10" spans="1:27" ht="13.5">
      <c r="A10" s="5" t="s">
        <v>36</v>
      </c>
      <c r="B10" s="3"/>
      <c r="C10" s="19">
        <v>1134981</v>
      </c>
      <c r="D10" s="19"/>
      <c r="E10" s="20">
        <v>3889000</v>
      </c>
      <c r="F10" s="21">
        <v>3889000</v>
      </c>
      <c r="G10" s="21"/>
      <c r="H10" s="21"/>
      <c r="I10" s="21">
        <v>1403</v>
      </c>
      <c r="J10" s="21">
        <v>1403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1403</v>
      </c>
      <c r="X10" s="21">
        <v>972000</v>
      </c>
      <c r="Y10" s="21">
        <v>-970597</v>
      </c>
      <c r="Z10" s="6">
        <v>-99.86</v>
      </c>
      <c r="AA10" s="28">
        <v>3889000</v>
      </c>
    </row>
    <row r="11" spans="1:27" ht="13.5">
      <c r="A11" s="5" t="s">
        <v>37</v>
      </c>
      <c r="B11" s="3"/>
      <c r="C11" s="19">
        <v>2096077</v>
      </c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1567611</v>
      </c>
      <c r="D12" s="19"/>
      <c r="E12" s="20">
        <v>930000</v>
      </c>
      <c r="F12" s="21">
        <v>930000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234000</v>
      </c>
      <c r="Y12" s="21">
        <v>-234000</v>
      </c>
      <c r="Z12" s="6">
        <v>-100</v>
      </c>
      <c r="AA12" s="28">
        <v>930000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21855459</v>
      </c>
      <c r="D15" s="16">
        <f>SUM(D16:D18)</f>
        <v>0</v>
      </c>
      <c r="E15" s="17">
        <f t="shared" si="2"/>
        <v>30752000</v>
      </c>
      <c r="F15" s="18">
        <f t="shared" si="2"/>
        <v>30752000</v>
      </c>
      <c r="G15" s="18">
        <f t="shared" si="2"/>
        <v>0</v>
      </c>
      <c r="H15" s="18">
        <f t="shared" si="2"/>
        <v>2616916</v>
      </c>
      <c r="I15" s="18">
        <f t="shared" si="2"/>
        <v>0</v>
      </c>
      <c r="J15" s="18">
        <f t="shared" si="2"/>
        <v>2616916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2616916</v>
      </c>
      <c r="X15" s="18">
        <f t="shared" si="2"/>
        <v>7689000</v>
      </c>
      <c r="Y15" s="18">
        <f t="shared" si="2"/>
        <v>-5072084</v>
      </c>
      <c r="Z15" s="4">
        <f>+IF(X15&lt;&gt;0,+(Y15/X15)*100,0)</f>
        <v>-65.96545714657303</v>
      </c>
      <c r="AA15" s="30">
        <f>SUM(AA16:AA18)</f>
        <v>30752000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21855459</v>
      </c>
      <c r="D17" s="19"/>
      <c r="E17" s="20">
        <v>30752000</v>
      </c>
      <c r="F17" s="21">
        <v>30752000</v>
      </c>
      <c r="G17" s="21"/>
      <c r="H17" s="21">
        <v>2616916</v>
      </c>
      <c r="I17" s="21"/>
      <c r="J17" s="21">
        <v>2616916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2616916</v>
      </c>
      <c r="X17" s="21">
        <v>7689000</v>
      </c>
      <c r="Y17" s="21">
        <v>-5072084</v>
      </c>
      <c r="Z17" s="6">
        <v>-65.97</v>
      </c>
      <c r="AA17" s="28">
        <v>30752000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2864326</v>
      </c>
      <c r="D19" s="16">
        <f>SUM(D20:D23)</f>
        <v>0</v>
      </c>
      <c r="E19" s="17">
        <f t="shared" si="3"/>
        <v>14705000</v>
      </c>
      <c r="F19" s="18">
        <f t="shared" si="3"/>
        <v>14705000</v>
      </c>
      <c r="G19" s="18">
        <f t="shared" si="3"/>
        <v>52803</v>
      </c>
      <c r="H19" s="18">
        <f t="shared" si="3"/>
        <v>2082461</v>
      </c>
      <c r="I19" s="18">
        <f t="shared" si="3"/>
        <v>296492</v>
      </c>
      <c r="J19" s="18">
        <f t="shared" si="3"/>
        <v>2431756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2431756</v>
      </c>
      <c r="X19" s="18">
        <f t="shared" si="3"/>
        <v>3675000</v>
      </c>
      <c r="Y19" s="18">
        <f t="shared" si="3"/>
        <v>-1243244</v>
      </c>
      <c r="Z19" s="4">
        <f>+IF(X19&lt;&gt;0,+(Y19/X19)*100,0)</f>
        <v>-33.82976870748299</v>
      </c>
      <c r="AA19" s="30">
        <f>SUM(AA20:AA23)</f>
        <v>14705000</v>
      </c>
    </row>
    <row r="20" spans="1:27" ht="13.5">
      <c r="A20" s="5" t="s">
        <v>46</v>
      </c>
      <c r="B20" s="3"/>
      <c r="C20" s="19">
        <v>2864326</v>
      </c>
      <c r="D20" s="19"/>
      <c r="E20" s="20">
        <v>14705000</v>
      </c>
      <c r="F20" s="21">
        <v>14705000</v>
      </c>
      <c r="G20" s="21">
        <v>52803</v>
      </c>
      <c r="H20" s="21">
        <v>2082461</v>
      </c>
      <c r="I20" s="21">
        <v>296492</v>
      </c>
      <c r="J20" s="21">
        <v>2431756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2431756</v>
      </c>
      <c r="X20" s="21">
        <v>3675000</v>
      </c>
      <c r="Y20" s="21">
        <v>-1243244</v>
      </c>
      <c r="Z20" s="6">
        <v>-33.83</v>
      </c>
      <c r="AA20" s="28">
        <v>14705000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30335004</v>
      </c>
      <c r="D25" s="51">
        <f>+D5+D9+D15+D19+D24</f>
        <v>0</v>
      </c>
      <c r="E25" s="52">
        <f t="shared" si="4"/>
        <v>52916000</v>
      </c>
      <c r="F25" s="53">
        <f t="shared" si="4"/>
        <v>52916000</v>
      </c>
      <c r="G25" s="53">
        <f t="shared" si="4"/>
        <v>52803</v>
      </c>
      <c r="H25" s="53">
        <f t="shared" si="4"/>
        <v>4699377</v>
      </c>
      <c r="I25" s="53">
        <f t="shared" si="4"/>
        <v>297895</v>
      </c>
      <c r="J25" s="53">
        <f t="shared" si="4"/>
        <v>5050075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5050075</v>
      </c>
      <c r="X25" s="53">
        <f t="shared" si="4"/>
        <v>13230000</v>
      </c>
      <c r="Y25" s="53">
        <f t="shared" si="4"/>
        <v>-8179925</v>
      </c>
      <c r="Z25" s="54">
        <f>+IF(X25&lt;&gt;0,+(Y25/X25)*100,0)</f>
        <v>-61.828609221466365</v>
      </c>
      <c r="AA25" s="55">
        <f>+AA5+AA9+AA15+AA19+AA24</f>
        <v>52916000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30335004</v>
      </c>
      <c r="D28" s="19"/>
      <c r="E28" s="20">
        <v>37497000</v>
      </c>
      <c r="F28" s="21">
        <v>37497000</v>
      </c>
      <c r="G28" s="21">
        <v>52803</v>
      </c>
      <c r="H28" s="21">
        <v>4699377</v>
      </c>
      <c r="I28" s="21">
        <v>297895</v>
      </c>
      <c r="J28" s="21">
        <v>5050075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5050075</v>
      </c>
      <c r="X28" s="21"/>
      <c r="Y28" s="21">
        <v>5050075</v>
      </c>
      <c r="Z28" s="6"/>
      <c r="AA28" s="19">
        <v>37497000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30335004</v>
      </c>
      <c r="D32" s="25">
        <f>SUM(D28:D31)</f>
        <v>0</v>
      </c>
      <c r="E32" s="26">
        <f t="shared" si="5"/>
        <v>37497000</v>
      </c>
      <c r="F32" s="27">
        <f t="shared" si="5"/>
        <v>37497000</v>
      </c>
      <c r="G32" s="27">
        <f t="shared" si="5"/>
        <v>52803</v>
      </c>
      <c r="H32" s="27">
        <f t="shared" si="5"/>
        <v>4699377</v>
      </c>
      <c r="I32" s="27">
        <f t="shared" si="5"/>
        <v>297895</v>
      </c>
      <c r="J32" s="27">
        <f t="shared" si="5"/>
        <v>5050075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5050075</v>
      </c>
      <c r="X32" s="27">
        <f t="shared" si="5"/>
        <v>0</v>
      </c>
      <c r="Y32" s="27">
        <f t="shared" si="5"/>
        <v>5050075</v>
      </c>
      <c r="Z32" s="13">
        <f>+IF(X32&lt;&gt;0,+(Y32/X32)*100,0)</f>
        <v>0</v>
      </c>
      <c r="AA32" s="31">
        <f>SUM(AA28:AA31)</f>
        <v>37497000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>
        <v>15419000</v>
      </c>
      <c r="F35" s="21">
        <v>15419000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15419000</v>
      </c>
    </row>
    <row r="36" spans="1:27" ht="13.5">
      <c r="A36" s="61" t="s">
        <v>64</v>
      </c>
      <c r="B36" s="10"/>
      <c r="C36" s="62">
        <f aca="true" t="shared" si="6" ref="C36:Y36">SUM(C32:C35)</f>
        <v>30335004</v>
      </c>
      <c r="D36" s="62">
        <f>SUM(D32:D35)</f>
        <v>0</v>
      </c>
      <c r="E36" s="63">
        <f t="shared" si="6"/>
        <v>52916000</v>
      </c>
      <c r="F36" s="64">
        <f t="shared" si="6"/>
        <v>52916000</v>
      </c>
      <c r="G36" s="64">
        <f t="shared" si="6"/>
        <v>52803</v>
      </c>
      <c r="H36" s="64">
        <f t="shared" si="6"/>
        <v>4699377</v>
      </c>
      <c r="I36" s="64">
        <f t="shared" si="6"/>
        <v>297895</v>
      </c>
      <c r="J36" s="64">
        <f t="shared" si="6"/>
        <v>5050075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5050075</v>
      </c>
      <c r="X36" s="64">
        <f t="shared" si="6"/>
        <v>0</v>
      </c>
      <c r="Y36" s="64">
        <f t="shared" si="6"/>
        <v>5050075</v>
      </c>
      <c r="Z36" s="65">
        <f>+IF(X36&lt;&gt;0,+(Y36/X36)*100,0)</f>
        <v>0</v>
      </c>
      <c r="AA36" s="66">
        <f>SUM(AA32:AA35)</f>
        <v>52916000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90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13587994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13587994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5000000</v>
      </c>
      <c r="F9" s="18">
        <f t="shared" si="1"/>
        <v>5000000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2499999</v>
      </c>
      <c r="Y9" s="18">
        <f t="shared" si="1"/>
        <v>-2499999</v>
      </c>
      <c r="Z9" s="4">
        <f>+IF(X9&lt;&gt;0,+(Y9/X9)*100,0)</f>
        <v>-100</v>
      </c>
      <c r="AA9" s="30">
        <f>SUM(AA10:AA14)</f>
        <v>5000000</v>
      </c>
    </row>
    <row r="10" spans="1:27" ht="13.5">
      <c r="A10" s="5" t="s">
        <v>36</v>
      </c>
      <c r="B10" s="3"/>
      <c r="C10" s="19"/>
      <c r="D10" s="19"/>
      <c r="E10" s="20">
        <v>5000000</v>
      </c>
      <c r="F10" s="21">
        <v>5000000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2499999</v>
      </c>
      <c r="Y10" s="21">
        <v>-2499999</v>
      </c>
      <c r="Z10" s="6">
        <v>-100</v>
      </c>
      <c r="AA10" s="28">
        <v>5000000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2158260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2158260</v>
      </c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253469246</v>
      </c>
      <c r="D19" s="16">
        <f>SUM(D20:D23)</f>
        <v>0</v>
      </c>
      <c r="E19" s="17">
        <f t="shared" si="3"/>
        <v>176509083</v>
      </c>
      <c r="F19" s="18">
        <f t="shared" si="3"/>
        <v>176509083</v>
      </c>
      <c r="G19" s="18">
        <f t="shared" si="3"/>
        <v>66829831</v>
      </c>
      <c r="H19" s="18">
        <f t="shared" si="3"/>
        <v>20757622</v>
      </c>
      <c r="I19" s="18">
        <f t="shared" si="3"/>
        <v>34360639</v>
      </c>
      <c r="J19" s="18">
        <f t="shared" si="3"/>
        <v>121948092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121948092</v>
      </c>
      <c r="X19" s="18">
        <f t="shared" si="3"/>
        <v>44127270</v>
      </c>
      <c r="Y19" s="18">
        <f t="shared" si="3"/>
        <v>77820822</v>
      </c>
      <c r="Z19" s="4">
        <f>+IF(X19&lt;&gt;0,+(Y19/X19)*100,0)</f>
        <v>176.35539656090214</v>
      </c>
      <c r="AA19" s="30">
        <f>SUM(AA20:AA23)</f>
        <v>176509083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253469246</v>
      </c>
      <c r="D21" s="19"/>
      <c r="E21" s="20">
        <v>176509083</v>
      </c>
      <c r="F21" s="21">
        <v>176509083</v>
      </c>
      <c r="G21" s="21">
        <v>66829831</v>
      </c>
      <c r="H21" s="21">
        <v>20757622</v>
      </c>
      <c r="I21" s="21">
        <v>34360639</v>
      </c>
      <c r="J21" s="21">
        <v>121948092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121948092</v>
      </c>
      <c r="X21" s="21">
        <v>44127270</v>
      </c>
      <c r="Y21" s="21">
        <v>77820822</v>
      </c>
      <c r="Z21" s="6">
        <v>176.36</v>
      </c>
      <c r="AA21" s="28">
        <v>176509083</v>
      </c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269215500</v>
      </c>
      <c r="D25" s="51">
        <f>+D5+D9+D15+D19+D24</f>
        <v>0</v>
      </c>
      <c r="E25" s="52">
        <f t="shared" si="4"/>
        <v>181509083</v>
      </c>
      <c r="F25" s="53">
        <f t="shared" si="4"/>
        <v>181509083</v>
      </c>
      <c r="G25" s="53">
        <f t="shared" si="4"/>
        <v>66829831</v>
      </c>
      <c r="H25" s="53">
        <f t="shared" si="4"/>
        <v>20757622</v>
      </c>
      <c r="I25" s="53">
        <f t="shared" si="4"/>
        <v>34360639</v>
      </c>
      <c r="J25" s="53">
        <f t="shared" si="4"/>
        <v>121948092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121948092</v>
      </c>
      <c r="X25" s="53">
        <f t="shared" si="4"/>
        <v>46627269</v>
      </c>
      <c r="Y25" s="53">
        <f t="shared" si="4"/>
        <v>75320823</v>
      </c>
      <c r="Z25" s="54">
        <f>+IF(X25&lt;&gt;0,+(Y25/X25)*100,0)</f>
        <v>161.53813983829934</v>
      </c>
      <c r="AA25" s="55">
        <f>+AA5+AA9+AA15+AA19+AA24</f>
        <v>181509083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188862646</v>
      </c>
      <c r="D28" s="19"/>
      <c r="E28" s="20">
        <v>176509083</v>
      </c>
      <c r="F28" s="21">
        <v>176509083</v>
      </c>
      <c r="G28" s="21">
        <v>66829831</v>
      </c>
      <c r="H28" s="21">
        <v>20757622</v>
      </c>
      <c r="I28" s="21">
        <v>34360639</v>
      </c>
      <c r="J28" s="21">
        <v>121948092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121948092</v>
      </c>
      <c r="X28" s="21"/>
      <c r="Y28" s="21">
        <v>121948092</v>
      </c>
      <c r="Z28" s="6"/>
      <c r="AA28" s="19">
        <v>176509083</v>
      </c>
    </row>
    <row r="29" spans="1:27" ht="13.5">
      <c r="A29" s="57" t="s">
        <v>55</v>
      </c>
      <c r="B29" s="3"/>
      <c r="C29" s="19"/>
      <c r="D29" s="19"/>
      <c r="E29" s="20">
        <v>5000000</v>
      </c>
      <c r="F29" s="21">
        <v>5000000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5000000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188862646</v>
      </c>
      <c r="D32" s="25">
        <f>SUM(D28:D31)</f>
        <v>0</v>
      </c>
      <c r="E32" s="26">
        <f t="shared" si="5"/>
        <v>181509083</v>
      </c>
      <c r="F32" s="27">
        <f t="shared" si="5"/>
        <v>181509083</v>
      </c>
      <c r="G32" s="27">
        <f t="shared" si="5"/>
        <v>66829831</v>
      </c>
      <c r="H32" s="27">
        <f t="shared" si="5"/>
        <v>20757622</v>
      </c>
      <c r="I32" s="27">
        <f t="shared" si="5"/>
        <v>34360639</v>
      </c>
      <c r="J32" s="27">
        <f t="shared" si="5"/>
        <v>121948092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121948092</v>
      </c>
      <c r="X32" s="27">
        <f t="shared" si="5"/>
        <v>0</v>
      </c>
      <c r="Y32" s="27">
        <f t="shared" si="5"/>
        <v>121948092</v>
      </c>
      <c r="Z32" s="13">
        <f>+IF(X32&lt;&gt;0,+(Y32/X32)*100,0)</f>
        <v>0</v>
      </c>
      <c r="AA32" s="31">
        <f>SUM(AA28:AA31)</f>
        <v>181509083</v>
      </c>
    </row>
    <row r="33" spans="1:27" ht="13.5">
      <c r="A33" s="60" t="s">
        <v>59</v>
      </c>
      <c r="B33" s="3" t="s">
        <v>60</v>
      </c>
      <c r="C33" s="19">
        <v>13587994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>
        <v>66572600</v>
      </c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192260</v>
      </c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1" t="s">
        <v>64</v>
      </c>
      <c r="B36" s="10"/>
      <c r="C36" s="62">
        <f aca="true" t="shared" si="6" ref="C36:Y36">SUM(C32:C35)</f>
        <v>269215500</v>
      </c>
      <c r="D36" s="62">
        <f>SUM(D32:D35)</f>
        <v>0</v>
      </c>
      <c r="E36" s="63">
        <f t="shared" si="6"/>
        <v>181509083</v>
      </c>
      <c r="F36" s="64">
        <f t="shared" si="6"/>
        <v>181509083</v>
      </c>
      <c r="G36" s="64">
        <f t="shared" si="6"/>
        <v>66829831</v>
      </c>
      <c r="H36" s="64">
        <f t="shared" si="6"/>
        <v>20757622</v>
      </c>
      <c r="I36" s="64">
        <f t="shared" si="6"/>
        <v>34360639</v>
      </c>
      <c r="J36" s="64">
        <f t="shared" si="6"/>
        <v>121948092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121948092</v>
      </c>
      <c r="X36" s="64">
        <f t="shared" si="6"/>
        <v>0</v>
      </c>
      <c r="Y36" s="64">
        <f t="shared" si="6"/>
        <v>121948092</v>
      </c>
      <c r="Z36" s="65">
        <f>+IF(X36&lt;&gt;0,+(Y36/X36)*100,0)</f>
        <v>0</v>
      </c>
      <c r="AA36" s="66">
        <f>SUM(AA32:AA35)</f>
        <v>181509083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91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114096833</v>
      </c>
      <c r="D5" s="16">
        <f>SUM(D6:D8)</f>
        <v>0</v>
      </c>
      <c r="E5" s="17">
        <f t="shared" si="0"/>
        <v>200854000</v>
      </c>
      <c r="F5" s="18">
        <f t="shared" si="0"/>
        <v>200854000</v>
      </c>
      <c r="G5" s="18">
        <f t="shared" si="0"/>
        <v>0</v>
      </c>
      <c r="H5" s="18">
        <f t="shared" si="0"/>
        <v>6875433</v>
      </c>
      <c r="I5" s="18">
        <f t="shared" si="0"/>
        <v>0</v>
      </c>
      <c r="J5" s="18">
        <f t="shared" si="0"/>
        <v>6875433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6875433</v>
      </c>
      <c r="X5" s="18">
        <f t="shared" si="0"/>
        <v>52579501</v>
      </c>
      <c r="Y5" s="18">
        <f t="shared" si="0"/>
        <v>-45704068</v>
      </c>
      <c r="Z5" s="4">
        <f>+IF(X5&lt;&gt;0,+(Y5/X5)*100,0)</f>
        <v>-86.92373858778157</v>
      </c>
      <c r="AA5" s="16">
        <f>SUM(AA6:AA8)</f>
        <v>200854000</v>
      </c>
    </row>
    <row r="6" spans="1:27" ht="13.5">
      <c r="A6" s="5" t="s">
        <v>32</v>
      </c>
      <c r="B6" s="3"/>
      <c r="C6" s="19">
        <v>109215973</v>
      </c>
      <c r="D6" s="19"/>
      <c r="E6" s="20">
        <v>2034000</v>
      </c>
      <c r="F6" s="21">
        <v>2034000</v>
      </c>
      <c r="G6" s="21"/>
      <c r="H6" s="21">
        <v>6598931</v>
      </c>
      <c r="I6" s="21"/>
      <c r="J6" s="21">
        <v>6598931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6598931</v>
      </c>
      <c r="X6" s="21">
        <v>51226167</v>
      </c>
      <c r="Y6" s="21">
        <v>-44627236</v>
      </c>
      <c r="Z6" s="6">
        <v>-87.12</v>
      </c>
      <c r="AA6" s="28">
        <v>2034000</v>
      </c>
    </row>
    <row r="7" spans="1:27" ht="13.5">
      <c r="A7" s="5" t="s">
        <v>33</v>
      </c>
      <c r="B7" s="3"/>
      <c r="C7" s="22">
        <v>1574940</v>
      </c>
      <c r="D7" s="22"/>
      <c r="E7" s="23">
        <v>1450000</v>
      </c>
      <c r="F7" s="24">
        <v>1450000</v>
      </c>
      <c r="G7" s="24"/>
      <c r="H7" s="24">
        <v>276502</v>
      </c>
      <c r="I7" s="24"/>
      <c r="J7" s="24">
        <v>276502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276502</v>
      </c>
      <c r="X7" s="24">
        <v>612501</v>
      </c>
      <c r="Y7" s="24">
        <v>-335999</v>
      </c>
      <c r="Z7" s="7">
        <v>-54.86</v>
      </c>
      <c r="AA7" s="29">
        <v>1450000</v>
      </c>
    </row>
    <row r="8" spans="1:27" ht="13.5">
      <c r="A8" s="5" t="s">
        <v>34</v>
      </c>
      <c r="B8" s="3"/>
      <c r="C8" s="19">
        <v>3305920</v>
      </c>
      <c r="D8" s="19"/>
      <c r="E8" s="20">
        <v>197370000</v>
      </c>
      <c r="F8" s="21">
        <v>197370000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740833</v>
      </c>
      <c r="Y8" s="21">
        <v>-740833</v>
      </c>
      <c r="Z8" s="6">
        <v>-100</v>
      </c>
      <c r="AA8" s="28">
        <v>197370000</v>
      </c>
    </row>
    <row r="9" spans="1:27" ht="13.5">
      <c r="A9" s="2" t="s">
        <v>35</v>
      </c>
      <c r="B9" s="3"/>
      <c r="C9" s="16">
        <f aca="true" t="shared" si="1" ref="C9:Y9">SUM(C10:C14)</f>
        <v>31790759</v>
      </c>
      <c r="D9" s="16">
        <f>SUM(D10:D14)</f>
        <v>0</v>
      </c>
      <c r="E9" s="17">
        <f t="shared" si="1"/>
        <v>38775000</v>
      </c>
      <c r="F9" s="18">
        <f t="shared" si="1"/>
        <v>38775000</v>
      </c>
      <c r="G9" s="18">
        <f t="shared" si="1"/>
        <v>2300000</v>
      </c>
      <c r="H9" s="18">
        <f t="shared" si="1"/>
        <v>4840668</v>
      </c>
      <c r="I9" s="18">
        <f t="shared" si="1"/>
        <v>0</v>
      </c>
      <c r="J9" s="18">
        <f t="shared" si="1"/>
        <v>7140668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7140668</v>
      </c>
      <c r="X9" s="18">
        <f t="shared" si="1"/>
        <v>7925300</v>
      </c>
      <c r="Y9" s="18">
        <f t="shared" si="1"/>
        <v>-784632</v>
      </c>
      <c r="Z9" s="4">
        <f>+IF(X9&lt;&gt;0,+(Y9/X9)*100,0)</f>
        <v>-9.900344466455529</v>
      </c>
      <c r="AA9" s="30">
        <f>SUM(AA10:AA14)</f>
        <v>38775000</v>
      </c>
    </row>
    <row r="10" spans="1:27" ht="13.5">
      <c r="A10" s="5" t="s">
        <v>36</v>
      </c>
      <c r="B10" s="3"/>
      <c r="C10" s="19">
        <v>2659503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3436667</v>
      </c>
      <c r="Y10" s="21">
        <v>-3436667</v>
      </c>
      <c r="Z10" s="6">
        <v>-100</v>
      </c>
      <c r="AA10" s="28"/>
    </row>
    <row r="11" spans="1:27" ht="13.5">
      <c r="A11" s="5" t="s">
        <v>37</v>
      </c>
      <c r="B11" s="3"/>
      <c r="C11" s="19">
        <v>21568220</v>
      </c>
      <c r="D11" s="19"/>
      <c r="E11" s="20">
        <v>38775000</v>
      </c>
      <c r="F11" s="21">
        <v>38775000</v>
      </c>
      <c r="G11" s="21"/>
      <c r="H11" s="21">
        <v>4840668</v>
      </c>
      <c r="I11" s="21"/>
      <c r="J11" s="21">
        <v>4840668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4840668</v>
      </c>
      <c r="X11" s="21">
        <v>2488334</v>
      </c>
      <c r="Y11" s="21">
        <v>2352334</v>
      </c>
      <c r="Z11" s="6">
        <v>94.53</v>
      </c>
      <c r="AA11" s="28">
        <v>38775000</v>
      </c>
    </row>
    <row r="12" spans="1:27" ht="13.5">
      <c r="A12" s="5" t="s">
        <v>38</v>
      </c>
      <c r="B12" s="3"/>
      <c r="C12" s="19">
        <v>214232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875299</v>
      </c>
      <c r="Y12" s="21">
        <v>-875299</v>
      </c>
      <c r="Z12" s="6">
        <v>-100</v>
      </c>
      <c r="AA12" s="28"/>
    </row>
    <row r="13" spans="1:27" ht="13.5">
      <c r="A13" s="5" t="s">
        <v>39</v>
      </c>
      <c r="B13" s="3"/>
      <c r="C13" s="19">
        <v>6629257</v>
      </c>
      <c r="D13" s="19"/>
      <c r="E13" s="20"/>
      <c r="F13" s="21"/>
      <c r="G13" s="21">
        <v>2300000</v>
      </c>
      <c r="H13" s="21"/>
      <c r="I13" s="21"/>
      <c r="J13" s="21">
        <v>2300000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2300000</v>
      </c>
      <c r="X13" s="21">
        <v>1125000</v>
      </c>
      <c r="Y13" s="21">
        <v>1175000</v>
      </c>
      <c r="Z13" s="6">
        <v>104.44</v>
      </c>
      <c r="AA13" s="28"/>
    </row>
    <row r="14" spans="1:27" ht="13.5">
      <c r="A14" s="5" t="s">
        <v>40</v>
      </c>
      <c r="B14" s="3"/>
      <c r="C14" s="22">
        <v>719547</v>
      </c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134670750</v>
      </c>
      <c r="D15" s="16">
        <f>SUM(D16:D18)</f>
        <v>0</v>
      </c>
      <c r="E15" s="17">
        <f t="shared" si="2"/>
        <v>186399959</v>
      </c>
      <c r="F15" s="18">
        <f t="shared" si="2"/>
        <v>186399959</v>
      </c>
      <c r="G15" s="18">
        <f t="shared" si="2"/>
        <v>445866</v>
      </c>
      <c r="H15" s="18">
        <f t="shared" si="2"/>
        <v>5999095</v>
      </c>
      <c r="I15" s="18">
        <f t="shared" si="2"/>
        <v>0</v>
      </c>
      <c r="J15" s="18">
        <f t="shared" si="2"/>
        <v>6444961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6444961</v>
      </c>
      <c r="X15" s="18">
        <f t="shared" si="2"/>
        <v>27893324</v>
      </c>
      <c r="Y15" s="18">
        <f t="shared" si="2"/>
        <v>-21448363</v>
      </c>
      <c r="Z15" s="4">
        <f>+IF(X15&lt;&gt;0,+(Y15/X15)*100,0)</f>
        <v>-76.894252545878</v>
      </c>
      <c r="AA15" s="30">
        <f>SUM(AA16:AA18)</f>
        <v>186399959</v>
      </c>
    </row>
    <row r="16" spans="1:27" ht="13.5">
      <c r="A16" s="5" t="s">
        <v>42</v>
      </c>
      <c r="B16" s="3"/>
      <c r="C16" s="19">
        <v>25552212</v>
      </c>
      <c r="D16" s="19"/>
      <c r="E16" s="20">
        <v>23039959</v>
      </c>
      <c r="F16" s="21">
        <v>23039959</v>
      </c>
      <c r="G16" s="21"/>
      <c r="H16" s="21">
        <v>733319</v>
      </c>
      <c r="I16" s="21"/>
      <c r="J16" s="21">
        <v>733319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733319</v>
      </c>
      <c r="X16" s="21">
        <v>5551657</v>
      </c>
      <c r="Y16" s="21">
        <v>-4818338</v>
      </c>
      <c r="Z16" s="6">
        <v>-86.79</v>
      </c>
      <c r="AA16" s="28">
        <v>23039959</v>
      </c>
    </row>
    <row r="17" spans="1:27" ht="13.5">
      <c r="A17" s="5" t="s">
        <v>43</v>
      </c>
      <c r="B17" s="3"/>
      <c r="C17" s="19">
        <v>109118538</v>
      </c>
      <c r="D17" s="19"/>
      <c r="E17" s="20">
        <v>163360000</v>
      </c>
      <c r="F17" s="21">
        <v>163360000</v>
      </c>
      <c r="G17" s="21">
        <v>445866</v>
      </c>
      <c r="H17" s="21">
        <v>5265776</v>
      </c>
      <c r="I17" s="21"/>
      <c r="J17" s="21">
        <v>5711642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5711642</v>
      </c>
      <c r="X17" s="21">
        <v>22341667</v>
      </c>
      <c r="Y17" s="21">
        <v>-16630025</v>
      </c>
      <c r="Z17" s="6">
        <v>-74.44</v>
      </c>
      <c r="AA17" s="28">
        <v>163360000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127104687</v>
      </c>
      <c r="D19" s="16">
        <f>SUM(D20:D23)</f>
        <v>0</v>
      </c>
      <c r="E19" s="17">
        <f t="shared" si="3"/>
        <v>18200000</v>
      </c>
      <c r="F19" s="18">
        <f t="shared" si="3"/>
        <v>18200000</v>
      </c>
      <c r="G19" s="18">
        <f t="shared" si="3"/>
        <v>7349184</v>
      </c>
      <c r="H19" s="18">
        <f t="shared" si="3"/>
        <v>11471662</v>
      </c>
      <c r="I19" s="18">
        <f t="shared" si="3"/>
        <v>0</v>
      </c>
      <c r="J19" s="18">
        <f t="shared" si="3"/>
        <v>18820846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18820846</v>
      </c>
      <c r="X19" s="18">
        <f t="shared" si="3"/>
        <v>29376668</v>
      </c>
      <c r="Y19" s="18">
        <f t="shared" si="3"/>
        <v>-10555822</v>
      </c>
      <c r="Z19" s="4">
        <f>+IF(X19&lt;&gt;0,+(Y19/X19)*100,0)</f>
        <v>-35.932672827292734</v>
      </c>
      <c r="AA19" s="30">
        <f>SUM(AA20:AA23)</f>
        <v>18200000</v>
      </c>
    </row>
    <row r="20" spans="1:27" ht="13.5">
      <c r="A20" s="5" t="s">
        <v>46</v>
      </c>
      <c r="B20" s="3"/>
      <c r="C20" s="19">
        <v>33522713</v>
      </c>
      <c r="D20" s="19"/>
      <c r="E20" s="20">
        <v>18200000</v>
      </c>
      <c r="F20" s="21">
        <v>18200000</v>
      </c>
      <c r="G20" s="21">
        <v>6612051</v>
      </c>
      <c r="H20" s="21">
        <v>5377432</v>
      </c>
      <c r="I20" s="21"/>
      <c r="J20" s="21">
        <v>11989483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11989483</v>
      </c>
      <c r="X20" s="21">
        <v>4050001</v>
      </c>
      <c r="Y20" s="21">
        <v>7939482</v>
      </c>
      <c r="Z20" s="6">
        <v>196.04</v>
      </c>
      <c r="AA20" s="28">
        <v>18200000</v>
      </c>
    </row>
    <row r="21" spans="1:27" ht="13.5">
      <c r="A21" s="5" t="s">
        <v>47</v>
      </c>
      <c r="B21" s="3"/>
      <c r="C21" s="19">
        <v>28490594</v>
      </c>
      <c r="D21" s="19"/>
      <c r="E21" s="20"/>
      <c r="F21" s="21"/>
      <c r="G21" s="21">
        <v>737133</v>
      </c>
      <c r="H21" s="21">
        <v>4390453</v>
      </c>
      <c r="I21" s="21"/>
      <c r="J21" s="21">
        <v>5127586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5127586</v>
      </c>
      <c r="X21" s="21">
        <v>24160000</v>
      </c>
      <c r="Y21" s="21">
        <v>-19032414</v>
      </c>
      <c r="Z21" s="6">
        <v>-78.78</v>
      </c>
      <c r="AA21" s="28"/>
    </row>
    <row r="22" spans="1:27" ht="13.5">
      <c r="A22" s="5" t="s">
        <v>48</v>
      </c>
      <c r="B22" s="3"/>
      <c r="C22" s="22">
        <v>50243531</v>
      </c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1166667</v>
      </c>
      <c r="Y22" s="24">
        <v>-1166667</v>
      </c>
      <c r="Z22" s="7">
        <v>-100</v>
      </c>
      <c r="AA22" s="29"/>
    </row>
    <row r="23" spans="1:27" ht="13.5">
      <c r="A23" s="5" t="s">
        <v>49</v>
      </c>
      <c r="B23" s="3"/>
      <c r="C23" s="19">
        <v>14847849</v>
      </c>
      <c r="D23" s="19"/>
      <c r="E23" s="20"/>
      <c r="F23" s="21"/>
      <c r="G23" s="21"/>
      <c r="H23" s="21">
        <v>1703777</v>
      </c>
      <c r="I23" s="21"/>
      <c r="J23" s="21">
        <v>1703777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1703777</v>
      </c>
      <c r="X23" s="21"/>
      <c r="Y23" s="21">
        <v>1703777</v>
      </c>
      <c r="Z23" s="6"/>
      <c r="AA23" s="28"/>
    </row>
    <row r="24" spans="1:27" ht="13.5">
      <c r="A24" s="2" t="s">
        <v>50</v>
      </c>
      <c r="B24" s="8"/>
      <c r="C24" s="16">
        <v>1240355</v>
      </c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408903384</v>
      </c>
      <c r="D25" s="51">
        <f>+D5+D9+D15+D19+D24</f>
        <v>0</v>
      </c>
      <c r="E25" s="52">
        <f t="shared" si="4"/>
        <v>444228959</v>
      </c>
      <c r="F25" s="53">
        <f t="shared" si="4"/>
        <v>444228959</v>
      </c>
      <c r="G25" s="53">
        <f t="shared" si="4"/>
        <v>10095050</v>
      </c>
      <c r="H25" s="53">
        <f t="shared" si="4"/>
        <v>29186858</v>
      </c>
      <c r="I25" s="53">
        <f t="shared" si="4"/>
        <v>0</v>
      </c>
      <c r="J25" s="53">
        <f t="shared" si="4"/>
        <v>39281908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39281908</v>
      </c>
      <c r="X25" s="53">
        <f t="shared" si="4"/>
        <v>117774793</v>
      </c>
      <c r="Y25" s="53">
        <f t="shared" si="4"/>
        <v>-78492885</v>
      </c>
      <c r="Z25" s="54">
        <f>+IF(X25&lt;&gt;0,+(Y25/X25)*100,0)</f>
        <v>-66.64659134658805</v>
      </c>
      <c r="AA25" s="55">
        <f>+AA5+AA9+AA15+AA19+AA24</f>
        <v>444228959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220909125</v>
      </c>
      <c r="D28" s="19"/>
      <c r="E28" s="20">
        <v>152214000</v>
      </c>
      <c r="F28" s="21">
        <v>152214000</v>
      </c>
      <c r="G28" s="21">
        <v>731582</v>
      </c>
      <c r="H28" s="21">
        <v>9794495</v>
      </c>
      <c r="I28" s="21"/>
      <c r="J28" s="21">
        <v>10526077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10526077</v>
      </c>
      <c r="X28" s="21"/>
      <c r="Y28" s="21">
        <v>10526077</v>
      </c>
      <c r="Z28" s="6"/>
      <c r="AA28" s="19">
        <v>152214000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220909125</v>
      </c>
      <c r="D32" s="25">
        <f>SUM(D28:D31)</f>
        <v>0</v>
      </c>
      <c r="E32" s="26">
        <f t="shared" si="5"/>
        <v>152214000</v>
      </c>
      <c r="F32" s="27">
        <f t="shared" si="5"/>
        <v>152214000</v>
      </c>
      <c r="G32" s="27">
        <f t="shared" si="5"/>
        <v>731582</v>
      </c>
      <c r="H32" s="27">
        <f t="shared" si="5"/>
        <v>9794495</v>
      </c>
      <c r="I32" s="27">
        <f t="shared" si="5"/>
        <v>0</v>
      </c>
      <c r="J32" s="27">
        <f t="shared" si="5"/>
        <v>10526077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10526077</v>
      </c>
      <c r="X32" s="27">
        <f t="shared" si="5"/>
        <v>0</v>
      </c>
      <c r="Y32" s="27">
        <f t="shared" si="5"/>
        <v>10526077</v>
      </c>
      <c r="Z32" s="13">
        <f>+IF(X32&lt;&gt;0,+(Y32/X32)*100,0)</f>
        <v>0</v>
      </c>
      <c r="AA32" s="31">
        <f>SUM(AA28:AA31)</f>
        <v>152214000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>
        <v>66999473</v>
      </c>
      <c r="D34" s="19"/>
      <c r="E34" s="20">
        <v>254939959</v>
      </c>
      <c r="F34" s="21">
        <v>254939959</v>
      </c>
      <c r="G34" s="21">
        <v>6828527</v>
      </c>
      <c r="H34" s="21">
        <v>18926689</v>
      </c>
      <c r="I34" s="21"/>
      <c r="J34" s="21">
        <v>25755216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25755216</v>
      </c>
      <c r="X34" s="21"/>
      <c r="Y34" s="21">
        <v>25755216</v>
      </c>
      <c r="Z34" s="6"/>
      <c r="AA34" s="28">
        <v>254939959</v>
      </c>
    </row>
    <row r="35" spans="1:27" ht="13.5">
      <c r="A35" s="60" t="s">
        <v>63</v>
      </c>
      <c r="B35" s="3"/>
      <c r="C35" s="19">
        <v>120994786</v>
      </c>
      <c r="D35" s="19"/>
      <c r="E35" s="20">
        <v>37075000</v>
      </c>
      <c r="F35" s="21">
        <v>37075000</v>
      </c>
      <c r="G35" s="21">
        <v>2534941</v>
      </c>
      <c r="H35" s="21">
        <v>465674</v>
      </c>
      <c r="I35" s="21"/>
      <c r="J35" s="21">
        <v>3000615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3000615</v>
      </c>
      <c r="X35" s="21"/>
      <c r="Y35" s="21">
        <v>3000615</v>
      </c>
      <c r="Z35" s="6"/>
      <c r="AA35" s="28">
        <v>37075000</v>
      </c>
    </row>
    <row r="36" spans="1:27" ht="13.5">
      <c r="A36" s="61" t="s">
        <v>64</v>
      </c>
      <c r="B36" s="10"/>
      <c r="C36" s="62">
        <f aca="true" t="shared" si="6" ref="C36:Y36">SUM(C32:C35)</f>
        <v>408903384</v>
      </c>
      <c r="D36" s="62">
        <f>SUM(D32:D35)</f>
        <v>0</v>
      </c>
      <c r="E36" s="63">
        <f t="shared" si="6"/>
        <v>444228959</v>
      </c>
      <c r="F36" s="64">
        <f t="shared" si="6"/>
        <v>444228959</v>
      </c>
      <c r="G36" s="64">
        <f t="shared" si="6"/>
        <v>10095050</v>
      </c>
      <c r="H36" s="64">
        <f t="shared" si="6"/>
        <v>29186858</v>
      </c>
      <c r="I36" s="64">
        <f t="shared" si="6"/>
        <v>0</v>
      </c>
      <c r="J36" s="64">
        <f t="shared" si="6"/>
        <v>39281908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39281908</v>
      </c>
      <c r="X36" s="64">
        <f t="shared" si="6"/>
        <v>0</v>
      </c>
      <c r="Y36" s="64">
        <f t="shared" si="6"/>
        <v>39281908</v>
      </c>
      <c r="Z36" s="65">
        <f>+IF(X36&lt;&gt;0,+(Y36/X36)*100,0)</f>
        <v>0</v>
      </c>
      <c r="AA36" s="66">
        <f>SUM(AA32:AA35)</f>
        <v>444228959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92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11665000</v>
      </c>
      <c r="F5" s="18">
        <f t="shared" si="0"/>
        <v>11665000</v>
      </c>
      <c r="G5" s="18">
        <f t="shared" si="0"/>
        <v>239564</v>
      </c>
      <c r="H5" s="18">
        <f t="shared" si="0"/>
        <v>175458</v>
      </c>
      <c r="I5" s="18">
        <f t="shared" si="0"/>
        <v>906784</v>
      </c>
      <c r="J5" s="18">
        <f t="shared" si="0"/>
        <v>1321806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1321806</v>
      </c>
      <c r="X5" s="18">
        <f t="shared" si="0"/>
        <v>2925000</v>
      </c>
      <c r="Y5" s="18">
        <f t="shared" si="0"/>
        <v>-1603194</v>
      </c>
      <c r="Z5" s="4">
        <f>+IF(X5&lt;&gt;0,+(Y5/X5)*100,0)</f>
        <v>-54.81005128205128</v>
      </c>
      <c r="AA5" s="16">
        <f>SUM(AA6:AA8)</f>
        <v>11665000</v>
      </c>
    </row>
    <row r="6" spans="1:27" ht="13.5">
      <c r="A6" s="5" t="s">
        <v>32</v>
      </c>
      <c r="B6" s="3"/>
      <c r="C6" s="19"/>
      <c r="D6" s="19"/>
      <c r="E6" s="20">
        <v>11600000</v>
      </c>
      <c r="F6" s="21">
        <v>11600000</v>
      </c>
      <c r="G6" s="21">
        <v>239564</v>
      </c>
      <c r="H6" s="21">
        <v>175458</v>
      </c>
      <c r="I6" s="21">
        <v>906784</v>
      </c>
      <c r="J6" s="21">
        <v>1321806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1321806</v>
      </c>
      <c r="X6" s="21">
        <v>2925000</v>
      </c>
      <c r="Y6" s="21">
        <v>-1603194</v>
      </c>
      <c r="Z6" s="6">
        <v>-54.81</v>
      </c>
      <c r="AA6" s="28">
        <v>11600000</v>
      </c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>
        <v>65000</v>
      </c>
      <c r="F8" s="21">
        <v>65000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>
        <v>65000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1975000</v>
      </c>
      <c r="Y9" s="18">
        <f t="shared" si="1"/>
        <v>-1975000</v>
      </c>
      <c r="Z9" s="4">
        <f>+IF(X9&lt;&gt;0,+(Y9/X9)*100,0)</f>
        <v>-100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1975000</v>
      </c>
      <c r="Y10" s="21">
        <v>-1975000</v>
      </c>
      <c r="Z10" s="6">
        <v>-100</v>
      </c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3000000</v>
      </c>
      <c r="F19" s="18">
        <f t="shared" si="3"/>
        <v>3000000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3000000</v>
      </c>
    </row>
    <row r="20" spans="1:27" ht="13.5">
      <c r="A20" s="5" t="s">
        <v>46</v>
      </c>
      <c r="B20" s="3"/>
      <c r="C20" s="19"/>
      <c r="D20" s="19"/>
      <c r="E20" s="20">
        <v>3000000</v>
      </c>
      <c r="F20" s="21">
        <v>3000000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>
        <v>3000000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>
        <v>60000</v>
      </c>
      <c r="F24" s="18">
        <v>60000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50000</v>
      </c>
      <c r="Y24" s="18">
        <v>-50000</v>
      </c>
      <c r="Z24" s="4">
        <v>-100</v>
      </c>
      <c r="AA24" s="30">
        <v>60000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14725000</v>
      </c>
      <c r="F25" s="53">
        <f t="shared" si="4"/>
        <v>14725000</v>
      </c>
      <c r="G25" s="53">
        <f t="shared" si="4"/>
        <v>239564</v>
      </c>
      <c r="H25" s="53">
        <f t="shared" si="4"/>
        <v>175458</v>
      </c>
      <c r="I25" s="53">
        <f t="shared" si="4"/>
        <v>906784</v>
      </c>
      <c r="J25" s="53">
        <f t="shared" si="4"/>
        <v>1321806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1321806</v>
      </c>
      <c r="X25" s="53">
        <f t="shared" si="4"/>
        <v>4950000</v>
      </c>
      <c r="Y25" s="53">
        <f t="shared" si="4"/>
        <v>-3628194</v>
      </c>
      <c r="Z25" s="54">
        <f>+IF(X25&lt;&gt;0,+(Y25/X25)*100,0)</f>
        <v>-73.29684848484848</v>
      </c>
      <c r="AA25" s="55">
        <f>+AA5+AA9+AA15+AA19+AA24</f>
        <v>14725000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9050000</v>
      </c>
      <c r="F28" s="21">
        <v>9050000</v>
      </c>
      <c r="G28" s="21">
        <v>239564</v>
      </c>
      <c r="H28" s="21">
        <v>175458</v>
      </c>
      <c r="I28" s="21">
        <v>906784</v>
      </c>
      <c r="J28" s="21">
        <v>1321806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1321806</v>
      </c>
      <c r="X28" s="21"/>
      <c r="Y28" s="21">
        <v>1321806</v>
      </c>
      <c r="Z28" s="6"/>
      <c r="AA28" s="19">
        <v>9050000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9050000</v>
      </c>
      <c r="F32" s="27">
        <f t="shared" si="5"/>
        <v>9050000</v>
      </c>
      <c r="G32" s="27">
        <f t="shared" si="5"/>
        <v>239564</v>
      </c>
      <c r="H32" s="27">
        <f t="shared" si="5"/>
        <v>175458</v>
      </c>
      <c r="I32" s="27">
        <f t="shared" si="5"/>
        <v>906784</v>
      </c>
      <c r="J32" s="27">
        <f t="shared" si="5"/>
        <v>1321806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1321806</v>
      </c>
      <c r="X32" s="27">
        <f t="shared" si="5"/>
        <v>0</v>
      </c>
      <c r="Y32" s="27">
        <f t="shared" si="5"/>
        <v>1321806</v>
      </c>
      <c r="Z32" s="13">
        <f>+IF(X32&lt;&gt;0,+(Y32/X32)*100,0)</f>
        <v>0</v>
      </c>
      <c r="AA32" s="31">
        <f>SUM(AA28:AA31)</f>
        <v>9050000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>
        <v>5675000</v>
      </c>
      <c r="F35" s="21">
        <v>5675000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5675000</v>
      </c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14725000</v>
      </c>
      <c r="F36" s="64">
        <f t="shared" si="6"/>
        <v>14725000</v>
      </c>
      <c r="G36" s="64">
        <f t="shared" si="6"/>
        <v>239564</v>
      </c>
      <c r="H36" s="64">
        <f t="shared" si="6"/>
        <v>175458</v>
      </c>
      <c r="I36" s="64">
        <f t="shared" si="6"/>
        <v>906784</v>
      </c>
      <c r="J36" s="64">
        <f t="shared" si="6"/>
        <v>1321806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1321806</v>
      </c>
      <c r="X36" s="64">
        <f t="shared" si="6"/>
        <v>0</v>
      </c>
      <c r="Y36" s="64">
        <f t="shared" si="6"/>
        <v>1321806</v>
      </c>
      <c r="Z36" s="65">
        <f>+IF(X36&lt;&gt;0,+(Y36/X36)*100,0)</f>
        <v>0</v>
      </c>
      <c r="AA36" s="66">
        <f>SUM(AA32:AA35)</f>
        <v>14725000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1911174</v>
      </c>
      <c r="D5" s="16">
        <f>SUM(D6:D8)</f>
        <v>0</v>
      </c>
      <c r="E5" s="17">
        <f t="shared" si="0"/>
        <v>635700</v>
      </c>
      <c r="F5" s="18">
        <f t="shared" si="0"/>
        <v>635700</v>
      </c>
      <c r="G5" s="18">
        <f t="shared" si="0"/>
        <v>0</v>
      </c>
      <c r="H5" s="18">
        <f t="shared" si="0"/>
        <v>75967</v>
      </c>
      <c r="I5" s="18">
        <f t="shared" si="0"/>
        <v>2500</v>
      </c>
      <c r="J5" s="18">
        <f t="shared" si="0"/>
        <v>78467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78467</v>
      </c>
      <c r="X5" s="18">
        <f t="shared" si="0"/>
        <v>485700</v>
      </c>
      <c r="Y5" s="18">
        <f t="shared" si="0"/>
        <v>-407233</v>
      </c>
      <c r="Z5" s="4">
        <f>+IF(X5&lt;&gt;0,+(Y5/X5)*100,0)</f>
        <v>-83.84455425159564</v>
      </c>
      <c r="AA5" s="16">
        <f>SUM(AA6:AA8)</f>
        <v>635700</v>
      </c>
    </row>
    <row r="6" spans="1:27" ht="13.5">
      <c r="A6" s="5" t="s">
        <v>32</v>
      </c>
      <c r="B6" s="3"/>
      <c r="C6" s="19">
        <v>21953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144107</v>
      </c>
      <c r="D7" s="22"/>
      <c r="E7" s="23">
        <v>40200</v>
      </c>
      <c r="F7" s="24">
        <v>40200</v>
      </c>
      <c r="G7" s="24"/>
      <c r="H7" s="24"/>
      <c r="I7" s="24">
        <v>2500</v>
      </c>
      <c r="J7" s="24">
        <v>2500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2500</v>
      </c>
      <c r="X7" s="24">
        <v>40200</v>
      </c>
      <c r="Y7" s="24">
        <v>-37700</v>
      </c>
      <c r="Z7" s="7">
        <v>-93.78</v>
      </c>
      <c r="AA7" s="29">
        <v>40200</v>
      </c>
    </row>
    <row r="8" spans="1:27" ht="13.5">
      <c r="A8" s="5" t="s">
        <v>34</v>
      </c>
      <c r="B8" s="3"/>
      <c r="C8" s="19">
        <v>1745114</v>
      </c>
      <c r="D8" s="19"/>
      <c r="E8" s="20">
        <v>595500</v>
      </c>
      <c r="F8" s="21">
        <v>595500</v>
      </c>
      <c r="G8" s="21"/>
      <c r="H8" s="21">
        <v>75967</v>
      </c>
      <c r="I8" s="21"/>
      <c r="J8" s="21">
        <v>75967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75967</v>
      </c>
      <c r="X8" s="21">
        <v>445500</v>
      </c>
      <c r="Y8" s="21">
        <v>-369533</v>
      </c>
      <c r="Z8" s="6">
        <v>-82.95</v>
      </c>
      <c r="AA8" s="28">
        <v>595500</v>
      </c>
    </row>
    <row r="9" spans="1:27" ht="13.5">
      <c r="A9" s="2" t="s">
        <v>35</v>
      </c>
      <c r="B9" s="3"/>
      <c r="C9" s="16">
        <f aca="true" t="shared" si="1" ref="C9:Y9">SUM(C10:C14)</f>
        <v>1573141</v>
      </c>
      <c r="D9" s="16">
        <f>SUM(D10:D14)</f>
        <v>0</v>
      </c>
      <c r="E9" s="17">
        <f t="shared" si="1"/>
        <v>2434400</v>
      </c>
      <c r="F9" s="18">
        <f t="shared" si="1"/>
        <v>2434400</v>
      </c>
      <c r="G9" s="18">
        <f t="shared" si="1"/>
        <v>0</v>
      </c>
      <c r="H9" s="18">
        <f t="shared" si="1"/>
        <v>0</v>
      </c>
      <c r="I9" s="18">
        <f t="shared" si="1"/>
        <v>30354</v>
      </c>
      <c r="J9" s="18">
        <f t="shared" si="1"/>
        <v>30354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30354</v>
      </c>
      <c r="X9" s="18">
        <f t="shared" si="1"/>
        <v>1499900</v>
      </c>
      <c r="Y9" s="18">
        <f t="shared" si="1"/>
        <v>-1469546</v>
      </c>
      <c r="Z9" s="4">
        <f>+IF(X9&lt;&gt;0,+(Y9/X9)*100,0)</f>
        <v>-97.97626508433895</v>
      </c>
      <c r="AA9" s="30">
        <f>SUM(AA10:AA14)</f>
        <v>2434400</v>
      </c>
    </row>
    <row r="10" spans="1:27" ht="13.5">
      <c r="A10" s="5" t="s">
        <v>36</v>
      </c>
      <c r="B10" s="3"/>
      <c r="C10" s="19">
        <v>261419</v>
      </c>
      <c r="D10" s="19"/>
      <c r="E10" s="20">
        <v>1245000</v>
      </c>
      <c r="F10" s="21">
        <v>1245000</v>
      </c>
      <c r="G10" s="21"/>
      <c r="H10" s="21"/>
      <c r="I10" s="21">
        <v>30354</v>
      </c>
      <c r="J10" s="21">
        <v>30354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30354</v>
      </c>
      <c r="X10" s="21">
        <v>250000</v>
      </c>
      <c r="Y10" s="21">
        <v>-219646</v>
      </c>
      <c r="Z10" s="6">
        <v>-87.86</v>
      </c>
      <c r="AA10" s="28">
        <v>1245000</v>
      </c>
    </row>
    <row r="11" spans="1:27" ht="13.5">
      <c r="A11" s="5" t="s">
        <v>37</v>
      </c>
      <c r="B11" s="3"/>
      <c r="C11" s="19">
        <v>414172</v>
      </c>
      <c r="D11" s="19"/>
      <c r="E11" s="20">
        <v>359000</v>
      </c>
      <c r="F11" s="21">
        <v>359000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217000</v>
      </c>
      <c r="Y11" s="21">
        <v>-217000</v>
      </c>
      <c r="Z11" s="6">
        <v>-100</v>
      </c>
      <c r="AA11" s="28">
        <v>359000</v>
      </c>
    </row>
    <row r="12" spans="1:27" ht="13.5">
      <c r="A12" s="5" t="s">
        <v>38</v>
      </c>
      <c r="B12" s="3"/>
      <c r="C12" s="19">
        <v>897550</v>
      </c>
      <c r="D12" s="19"/>
      <c r="E12" s="20">
        <v>814500</v>
      </c>
      <c r="F12" s="21">
        <v>814500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1017000</v>
      </c>
      <c r="Y12" s="21">
        <v>-1017000</v>
      </c>
      <c r="Z12" s="6">
        <v>-100</v>
      </c>
      <c r="AA12" s="28">
        <v>814500</v>
      </c>
    </row>
    <row r="13" spans="1:27" ht="13.5">
      <c r="A13" s="5" t="s">
        <v>39</v>
      </c>
      <c r="B13" s="3"/>
      <c r="C13" s="19"/>
      <c r="D13" s="19"/>
      <c r="E13" s="20">
        <v>15900</v>
      </c>
      <c r="F13" s="21">
        <v>15900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15900</v>
      </c>
      <c r="Y13" s="21">
        <v>-15900</v>
      </c>
      <c r="Z13" s="6">
        <v>-100</v>
      </c>
      <c r="AA13" s="28">
        <v>15900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28582956</v>
      </c>
      <c r="D15" s="16">
        <f>SUM(D16:D18)</f>
        <v>0</v>
      </c>
      <c r="E15" s="17">
        <f t="shared" si="2"/>
        <v>29473150</v>
      </c>
      <c r="F15" s="18">
        <f t="shared" si="2"/>
        <v>29473150</v>
      </c>
      <c r="G15" s="18">
        <f t="shared" si="2"/>
        <v>0</v>
      </c>
      <c r="H15" s="18">
        <f t="shared" si="2"/>
        <v>374386</v>
      </c>
      <c r="I15" s="18">
        <f t="shared" si="2"/>
        <v>3894043</v>
      </c>
      <c r="J15" s="18">
        <f t="shared" si="2"/>
        <v>4268429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4268429</v>
      </c>
      <c r="X15" s="18">
        <f t="shared" si="2"/>
        <v>8032500</v>
      </c>
      <c r="Y15" s="18">
        <f t="shared" si="2"/>
        <v>-3764071</v>
      </c>
      <c r="Z15" s="4">
        <f>+IF(X15&lt;&gt;0,+(Y15/X15)*100,0)</f>
        <v>-46.86051665110489</v>
      </c>
      <c r="AA15" s="30">
        <f>SUM(AA16:AA18)</f>
        <v>29473150</v>
      </c>
    </row>
    <row r="16" spans="1:27" ht="13.5">
      <c r="A16" s="5" t="s">
        <v>42</v>
      </c>
      <c r="B16" s="3"/>
      <c r="C16" s="19">
        <v>223768</v>
      </c>
      <c r="D16" s="19"/>
      <c r="E16" s="20">
        <v>324500</v>
      </c>
      <c r="F16" s="21">
        <v>324500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274500</v>
      </c>
      <c r="Y16" s="21">
        <v>-274500</v>
      </c>
      <c r="Z16" s="6">
        <v>-100</v>
      </c>
      <c r="AA16" s="28">
        <v>324500</v>
      </c>
    </row>
    <row r="17" spans="1:27" ht="13.5">
      <c r="A17" s="5" t="s">
        <v>43</v>
      </c>
      <c r="B17" s="3"/>
      <c r="C17" s="19">
        <v>28359188</v>
      </c>
      <c r="D17" s="19"/>
      <c r="E17" s="20">
        <v>29148650</v>
      </c>
      <c r="F17" s="21">
        <v>29148650</v>
      </c>
      <c r="G17" s="21"/>
      <c r="H17" s="21">
        <v>374386</v>
      </c>
      <c r="I17" s="21">
        <v>3894043</v>
      </c>
      <c r="J17" s="21">
        <v>4268429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4268429</v>
      </c>
      <c r="X17" s="21">
        <v>7758000</v>
      </c>
      <c r="Y17" s="21">
        <v>-3489571</v>
      </c>
      <c r="Z17" s="6">
        <v>-44.98</v>
      </c>
      <c r="AA17" s="28">
        <v>29148650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1925731</v>
      </c>
      <c r="D19" s="16">
        <f>SUM(D20:D23)</f>
        <v>0</v>
      </c>
      <c r="E19" s="17">
        <f t="shared" si="3"/>
        <v>950000</v>
      </c>
      <c r="F19" s="18">
        <f t="shared" si="3"/>
        <v>950000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250000</v>
      </c>
      <c r="Y19" s="18">
        <f t="shared" si="3"/>
        <v>-250000</v>
      </c>
      <c r="Z19" s="4">
        <f>+IF(X19&lt;&gt;0,+(Y19/X19)*100,0)</f>
        <v>-100</v>
      </c>
      <c r="AA19" s="30">
        <f>SUM(AA20:AA23)</f>
        <v>950000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>
        <v>700000</v>
      </c>
      <c r="F22" s="24">
        <v>700000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>
        <v>700000</v>
      </c>
    </row>
    <row r="23" spans="1:27" ht="13.5">
      <c r="A23" s="5" t="s">
        <v>49</v>
      </c>
      <c r="B23" s="3"/>
      <c r="C23" s="19">
        <v>1925731</v>
      </c>
      <c r="D23" s="19"/>
      <c r="E23" s="20">
        <v>250000</v>
      </c>
      <c r="F23" s="21">
        <v>250000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250000</v>
      </c>
      <c r="Y23" s="21">
        <v>-250000</v>
      </c>
      <c r="Z23" s="6">
        <v>-100</v>
      </c>
      <c r="AA23" s="28">
        <v>250000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33993002</v>
      </c>
      <c r="D25" s="51">
        <f>+D5+D9+D15+D19+D24</f>
        <v>0</v>
      </c>
      <c r="E25" s="52">
        <f t="shared" si="4"/>
        <v>33493250</v>
      </c>
      <c r="F25" s="53">
        <f t="shared" si="4"/>
        <v>33493250</v>
      </c>
      <c r="G25" s="53">
        <f t="shared" si="4"/>
        <v>0</v>
      </c>
      <c r="H25" s="53">
        <f t="shared" si="4"/>
        <v>450353</v>
      </c>
      <c r="I25" s="53">
        <f t="shared" si="4"/>
        <v>3926897</v>
      </c>
      <c r="J25" s="53">
        <f t="shared" si="4"/>
        <v>4377250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4377250</v>
      </c>
      <c r="X25" s="53">
        <f t="shared" si="4"/>
        <v>10268100</v>
      </c>
      <c r="Y25" s="53">
        <f t="shared" si="4"/>
        <v>-5890850</v>
      </c>
      <c r="Z25" s="54">
        <f>+IF(X25&lt;&gt;0,+(Y25/X25)*100,0)</f>
        <v>-57.37039958707063</v>
      </c>
      <c r="AA25" s="55">
        <f>+AA5+AA9+AA15+AA19+AA24</f>
        <v>33493250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27424270</v>
      </c>
      <c r="D28" s="19"/>
      <c r="E28" s="20">
        <v>18398650</v>
      </c>
      <c r="F28" s="21">
        <v>18398650</v>
      </c>
      <c r="G28" s="21"/>
      <c r="H28" s="21">
        <v>374386</v>
      </c>
      <c r="I28" s="21">
        <v>3894043</v>
      </c>
      <c r="J28" s="21">
        <v>4268429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4268429</v>
      </c>
      <c r="X28" s="21"/>
      <c r="Y28" s="21">
        <v>4268429</v>
      </c>
      <c r="Z28" s="6"/>
      <c r="AA28" s="19">
        <v>18398650</v>
      </c>
    </row>
    <row r="29" spans="1:27" ht="13.5">
      <c r="A29" s="57" t="s">
        <v>55</v>
      </c>
      <c r="B29" s="3"/>
      <c r="C29" s="19">
        <v>2094813</v>
      </c>
      <c r="D29" s="19"/>
      <c r="E29" s="20">
        <v>110800</v>
      </c>
      <c r="F29" s="21">
        <v>110800</v>
      </c>
      <c r="G29" s="21"/>
      <c r="H29" s="21"/>
      <c r="I29" s="21">
        <v>26375</v>
      </c>
      <c r="J29" s="21">
        <v>26375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26375</v>
      </c>
      <c r="X29" s="21"/>
      <c r="Y29" s="21">
        <v>26375</v>
      </c>
      <c r="Z29" s="6"/>
      <c r="AA29" s="28">
        <v>110800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29519083</v>
      </c>
      <c r="D32" s="25">
        <f>SUM(D28:D31)</f>
        <v>0</v>
      </c>
      <c r="E32" s="26">
        <f t="shared" si="5"/>
        <v>18509450</v>
      </c>
      <c r="F32" s="27">
        <f t="shared" si="5"/>
        <v>18509450</v>
      </c>
      <c r="G32" s="27">
        <f t="shared" si="5"/>
        <v>0</v>
      </c>
      <c r="H32" s="27">
        <f t="shared" si="5"/>
        <v>374386</v>
      </c>
      <c r="I32" s="27">
        <f t="shared" si="5"/>
        <v>3920418</v>
      </c>
      <c r="J32" s="27">
        <f t="shared" si="5"/>
        <v>4294804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4294804</v>
      </c>
      <c r="X32" s="27">
        <f t="shared" si="5"/>
        <v>0</v>
      </c>
      <c r="Y32" s="27">
        <f t="shared" si="5"/>
        <v>4294804</v>
      </c>
      <c r="Z32" s="13">
        <f>+IF(X32&lt;&gt;0,+(Y32/X32)*100,0)</f>
        <v>0</v>
      </c>
      <c r="AA32" s="31">
        <f>SUM(AA28:AA31)</f>
        <v>18509450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>
        <v>625900</v>
      </c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3848019</v>
      </c>
      <c r="D35" s="19"/>
      <c r="E35" s="20">
        <v>14983800</v>
      </c>
      <c r="F35" s="21">
        <v>14983800</v>
      </c>
      <c r="G35" s="21"/>
      <c r="H35" s="21">
        <v>75967</v>
      </c>
      <c r="I35" s="21">
        <v>6479</v>
      </c>
      <c r="J35" s="21">
        <v>82446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82446</v>
      </c>
      <c r="X35" s="21"/>
      <c r="Y35" s="21">
        <v>82446</v>
      </c>
      <c r="Z35" s="6"/>
      <c r="AA35" s="28">
        <v>14983800</v>
      </c>
    </row>
    <row r="36" spans="1:27" ht="13.5">
      <c r="A36" s="61" t="s">
        <v>64</v>
      </c>
      <c r="B36" s="10"/>
      <c r="C36" s="62">
        <f aca="true" t="shared" si="6" ref="C36:Y36">SUM(C32:C35)</f>
        <v>33993002</v>
      </c>
      <c r="D36" s="62">
        <f>SUM(D32:D35)</f>
        <v>0</v>
      </c>
      <c r="E36" s="63">
        <f t="shared" si="6"/>
        <v>33493250</v>
      </c>
      <c r="F36" s="64">
        <f t="shared" si="6"/>
        <v>33493250</v>
      </c>
      <c r="G36" s="64">
        <f t="shared" si="6"/>
        <v>0</v>
      </c>
      <c r="H36" s="64">
        <f t="shared" si="6"/>
        <v>450353</v>
      </c>
      <c r="I36" s="64">
        <f t="shared" si="6"/>
        <v>3926897</v>
      </c>
      <c r="J36" s="64">
        <f t="shared" si="6"/>
        <v>4377250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4377250</v>
      </c>
      <c r="X36" s="64">
        <f t="shared" si="6"/>
        <v>0</v>
      </c>
      <c r="Y36" s="64">
        <f t="shared" si="6"/>
        <v>4377250</v>
      </c>
      <c r="Z36" s="65">
        <f>+IF(X36&lt;&gt;0,+(Y36/X36)*100,0)</f>
        <v>0</v>
      </c>
      <c r="AA36" s="66">
        <f>SUM(AA32:AA35)</f>
        <v>33493250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93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17615528</v>
      </c>
      <c r="D5" s="16">
        <f>SUM(D6:D8)</f>
        <v>0</v>
      </c>
      <c r="E5" s="17">
        <f t="shared" si="0"/>
        <v>48152000</v>
      </c>
      <c r="F5" s="18">
        <f t="shared" si="0"/>
        <v>48152000</v>
      </c>
      <c r="G5" s="18">
        <f t="shared" si="0"/>
        <v>2604291</v>
      </c>
      <c r="H5" s="18">
        <f t="shared" si="0"/>
        <v>931475</v>
      </c>
      <c r="I5" s="18">
        <f t="shared" si="0"/>
        <v>4351951</v>
      </c>
      <c r="J5" s="18">
        <f t="shared" si="0"/>
        <v>7887717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7887717</v>
      </c>
      <c r="X5" s="18">
        <f t="shared" si="0"/>
        <v>0</v>
      </c>
      <c r="Y5" s="18">
        <f t="shared" si="0"/>
        <v>7887717</v>
      </c>
      <c r="Z5" s="4">
        <f>+IF(X5&lt;&gt;0,+(Y5/X5)*100,0)</f>
        <v>0</v>
      </c>
      <c r="AA5" s="16">
        <f>SUM(AA6:AA8)</f>
        <v>48152000</v>
      </c>
    </row>
    <row r="6" spans="1:27" ht="13.5">
      <c r="A6" s="5" t="s">
        <v>32</v>
      </c>
      <c r="B6" s="3"/>
      <c r="C6" s="19"/>
      <c r="D6" s="19"/>
      <c r="E6" s="20">
        <v>500000</v>
      </c>
      <c r="F6" s="21">
        <v>500000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500000</v>
      </c>
    </row>
    <row r="7" spans="1:27" ht="13.5">
      <c r="A7" s="5" t="s">
        <v>33</v>
      </c>
      <c r="B7" s="3"/>
      <c r="C7" s="22">
        <v>133311</v>
      </c>
      <c r="D7" s="22"/>
      <c r="E7" s="23">
        <v>445000</v>
      </c>
      <c r="F7" s="24">
        <v>445000</v>
      </c>
      <c r="G7" s="24"/>
      <c r="H7" s="24">
        <v>5599</v>
      </c>
      <c r="I7" s="24">
        <v>48806</v>
      </c>
      <c r="J7" s="24">
        <v>54405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54405</v>
      </c>
      <c r="X7" s="24"/>
      <c r="Y7" s="24">
        <v>54405</v>
      </c>
      <c r="Z7" s="7"/>
      <c r="AA7" s="29">
        <v>445000</v>
      </c>
    </row>
    <row r="8" spans="1:27" ht="13.5">
      <c r="A8" s="5" t="s">
        <v>34</v>
      </c>
      <c r="B8" s="3"/>
      <c r="C8" s="19">
        <v>17482217</v>
      </c>
      <c r="D8" s="19"/>
      <c r="E8" s="20">
        <v>47207000</v>
      </c>
      <c r="F8" s="21">
        <v>47207000</v>
      </c>
      <c r="G8" s="21">
        <v>2604291</v>
      </c>
      <c r="H8" s="21">
        <v>925876</v>
      </c>
      <c r="I8" s="21">
        <v>4303145</v>
      </c>
      <c r="J8" s="21">
        <v>7833312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7833312</v>
      </c>
      <c r="X8" s="21"/>
      <c r="Y8" s="21">
        <v>7833312</v>
      </c>
      <c r="Z8" s="6"/>
      <c r="AA8" s="28">
        <v>47207000</v>
      </c>
    </row>
    <row r="9" spans="1:27" ht="13.5">
      <c r="A9" s="2" t="s">
        <v>35</v>
      </c>
      <c r="B9" s="3"/>
      <c r="C9" s="16">
        <f aca="true" t="shared" si="1" ref="C9:Y9">SUM(C10:C14)</f>
        <v>16845432</v>
      </c>
      <c r="D9" s="16">
        <f>SUM(D10:D14)</f>
        <v>0</v>
      </c>
      <c r="E9" s="17">
        <f t="shared" si="1"/>
        <v>607000</v>
      </c>
      <c r="F9" s="18">
        <f t="shared" si="1"/>
        <v>607000</v>
      </c>
      <c r="G9" s="18">
        <f t="shared" si="1"/>
        <v>0</v>
      </c>
      <c r="H9" s="18">
        <f t="shared" si="1"/>
        <v>0</v>
      </c>
      <c r="I9" s="18">
        <f t="shared" si="1"/>
        <v>1767</v>
      </c>
      <c r="J9" s="18">
        <f t="shared" si="1"/>
        <v>1767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1767</v>
      </c>
      <c r="X9" s="18">
        <f t="shared" si="1"/>
        <v>0</v>
      </c>
      <c r="Y9" s="18">
        <f t="shared" si="1"/>
        <v>1767</v>
      </c>
      <c r="Z9" s="4">
        <f>+IF(X9&lt;&gt;0,+(Y9/X9)*100,0)</f>
        <v>0</v>
      </c>
      <c r="AA9" s="30">
        <f>SUM(AA10:AA14)</f>
        <v>607000</v>
      </c>
    </row>
    <row r="10" spans="1:27" ht="13.5">
      <c r="A10" s="5" t="s">
        <v>36</v>
      </c>
      <c r="B10" s="3"/>
      <c r="C10" s="19">
        <v>16845432</v>
      </c>
      <c r="D10" s="19"/>
      <c r="E10" s="20">
        <v>7000</v>
      </c>
      <c r="F10" s="21">
        <v>7000</v>
      </c>
      <c r="G10" s="21"/>
      <c r="H10" s="21"/>
      <c r="I10" s="21">
        <v>1767</v>
      </c>
      <c r="J10" s="21">
        <v>1767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1767</v>
      </c>
      <c r="X10" s="21"/>
      <c r="Y10" s="21">
        <v>1767</v>
      </c>
      <c r="Z10" s="6"/>
      <c r="AA10" s="28">
        <v>7000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>
        <v>600000</v>
      </c>
      <c r="F12" s="21">
        <v>600000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>
        <v>600000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218643</v>
      </c>
      <c r="D15" s="16">
        <f>SUM(D16:D18)</f>
        <v>0</v>
      </c>
      <c r="E15" s="17">
        <f t="shared" si="2"/>
        <v>473000</v>
      </c>
      <c r="F15" s="18">
        <f t="shared" si="2"/>
        <v>473000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473000</v>
      </c>
    </row>
    <row r="16" spans="1:27" ht="13.5">
      <c r="A16" s="5" t="s">
        <v>42</v>
      </c>
      <c r="B16" s="3"/>
      <c r="C16" s="19">
        <v>218643</v>
      </c>
      <c r="D16" s="19"/>
      <c r="E16" s="20">
        <v>473000</v>
      </c>
      <c r="F16" s="21">
        <v>473000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>
        <v>473000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34679603</v>
      </c>
      <c r="D25" s="51">
        <f>+D5+D9+D15+D19+D24</f>
        <v>0</v>
      </c>
      <c r="E25" s="52">
        <f t="shared" si="4"/>
        <v>49232000</v>
      </c>
      <c r="F25" s="53">
        <f t="shared" si="4"/>
        <v>49232000</v>
      </c>
      <c r="G25" s="53">
        <f t="shared" si="4"/>
        <v>2604291</v>
      </c>
      <c r="H25" s="53">
        <f t="shared" si="4"/>
        <v>931475</v>
      </c>
      <c r="I25" s="53">
        <f t="shared" si="4"/>
        <v>4353718</v>
      </c>
      <c r="J25" s="53">
        <f t="shared" si="4"/>
        <v>7889484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7889484</v>
      </c>
      <c r="X25" s="53">
        <f t="shared" si="4"/>
        <v>0</v>
      </c>
      <c r="Y25" s="53">
        <f t="shared" si="4"/>
        <v>7889484</v>
      </c>
      <c r="Z25" s="54">
        <f>+IF(X25&lt;&gt;0,+(Y25/X25)*100,0)</f>
        <v>0</v>
      </c>
      <c r="AA25" s="55">
        <f>+AA5+AA9+AA15+AA19+AA24</f>
        <v>49232000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33241479</v>
      </c>
      <c r="D28" s="19"/>
      <c r="E28" s="20">
        <v>30422000</v>
      </c>
      <c r="F28" s="21">
        <v>30422000</v>
      </c>
      <c r="G28" s="21">
        <v>2604291</v>
      </c>
      <c r="H28" s="21"/>
      <c r="I28" s="21">
        <v>4228028</v>
      </c>
      <c r="J28" s="21">
        <v>6832319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6832319</v>
      </c>
      <c r="X28" s="21"/>
      <c r="Y28" s="21">
        <v>6832319</v>
      </c>
      <c r="Z28" s="6"/>
      <c r="AA28" s="19">
        <v>30422000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33241479</v>
      </c>
      <c r="D32" s="25">
        <f>SUM(D28:D31)</f>
        <v>0</v>
      </c>
      <c r="E32" s="26">
        <f t="shared" si="5"/>
        <v>30422000</v>
      </c>
      <c r="F32" s="27">
        <f t="shared" si="5"/>
        <v>30422000</v>
      </c>
      <c r="G32" s="27">
        <f t="shared" si="5"/>
        <v>2604291</v>
      </c>
      <c r="H32" s="27">
        <f t="shared" si="5"/>
        <v>0</v>
      </c>
      <c r="I32" s="27">
        <f t="shared" si="5"/>
        <v>4228028</v>
      </c>
      <c r="J32" s="27">
        <f t="shared" si="5"/>
        <v>6832319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6832319</v>
      </c>
      <c r="X32" s="27">
        <f t="shared" si="5"/>
        <v>0</v>
      </c>
      <c r="Y32" s="27">
        <f t="shared" si="5"/>
        <v>6832319</v>
      </c>
      <c r="Z32" s="13">
        <f>+IF(X32&lt;&gt;0,+(Y32/X32)*100,0)</f>
        <v>0</v>
      </c>
      <c r="AA32" s="31">
        <f>SUM(AA28:AA31)</f>
        <v>30422000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1438124</v>
      </c>
      <c r="D35" s="19"/>
      <c r="E35" s="20">
        <v>18810000</v>
      </c>
      <c r="F35" s="21">
        <v>18810000</v>
      </c>
      <c r="G35" s="21"/>
      <c r="H35" s="21">
        <v>931475</v>
      </c>
      <c r="I35" s="21">
        <v>125690</v>
      </c>
      <c r="J35" s="21">
        <v>1057165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1057165</v>
      </c>
      <c r="X35" s="21"/>
      <c r="Y35" s="21">
        <v>1057165</v>
      </c>
      <c r="Z35" s="6"/>
      <c r="AA35" s="28">
        <v>18810000</v>
      </c>
    </row>
    <row r="36" spans="1:27" ht="13.5">
      <c r="A36" s="61" t="s">
        <v>64</v>
      </c>
      <c r="B36" s="10"/>
      <c r="C36" s="62">
        <f aca="true" t="shared" si="6" ref="C36:Y36">SUM(C32:C35)</f>
        <v>34679603</v>
      </c>
      <c r="D36" s="62">
        <f>SUM(D32:D35)</f>
        <v>0</v>
      </c>
      <c r="E36" s="63">
        <f t="shared" si="6"/>
        <v>49232000</v>
      </c>
      <c r="F36" s="64">
        <f t="shared" si="6"/>
        <v>49232000</v>
      </c>
      <c r="G36" s="64">
        <f t="shared" si="6"/>
        <v>2604291</v>
      </c>
      <c r="H36" s="64">
        <f t="shared" si="6"/>
        <v>931475</v>
      </c>
      <c r="I36" s="64">
        <f t="shared" si="6"/>
        <v>4353718</v>
      </c>
      <c r="J36" s="64">
        <f t="shared" si="6"/>
        <v>7889484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7889484</v>
      </c>
      <c r="X36" s="64">
        <f t="shared" si="6"/>
        <v>0</v>
      </c>
      <c r="Y36" s="64">
        <f t="shared" si="6"/>
        <v>7889484</v>
      </c>
      <c r="Z36" s="65">
        <f>+IF(X36&lt;&gt;0,+(Y36/X36)*100,0)</f>
        <v>0</v>
      </c>
      <c r="AA36" s="66">
        <f>SUM(AA32:AA35)</f>
        <v>49232000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94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775863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10935</v>
      </c>
      <c r="I5" s="18">
        <f t="shared" si="0"/>
        <v>7325</v>
      </c>
      <c r="J5" s="18">
        <f t="shared" si="0"/>
        <v>18260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18260</v>
      </c>
      <c r="X5" s="18">
        <f t="shared" si="0"/>
        <v>0</v>
      </c>
      <c r="Y5" s="18">
        <f t="shared" si="0"/>
        <v>18260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>
        <v>264123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65824</v>
      </c>
      <c r="D7" s="22"/>
      <c r="E7" s="23"/>
      <c r="F7" s="24"/>
      <c r="G7" s="24"/>
      <c r="H7" s="24"/>
      <c r="I7" s="24">
        <v>7325</v>
      </c>
      <c r="J7" s="24">
        <v>7325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7325</v>
      </c>
      <c r="X7" s="24"/>
      <c r="Y7" s="24">
        <v>7325</v>
      </c>
      <c r="Z7" s="7"/>
      <c r="AA7" s="29"/>
    </row>
    <row r="8" spans="1:27" ht="13.5">
      <c r="A8" s="5" t="s">
        <v>34</v>
      </c>
      <c r="B8" s="3"/>
      <c r="C8" s="19">
        <v>445916</v>
      </c>
      <c r="D8" s="19"/>
      <c r="E8" s="20"/>
      <c r="F8" s="21"/>
      <c r="G8" s="21"/>
      <c r="H8" s="21">
        <v>10935</v>
      </c>
      <c r="I8" s="21"/>
      <c r="J8" s="21">
        <v>10935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10935</v>
      </c>
      <c r="X8" s="21"/>
      <c r="Y8" s="21">
        <v>10935</v>
      </c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62930</v>
      </c>
      <c r="D9" s="16">
        <f>SUM(D10:D14)</f>
        <v>0</v>
      </c>
      <c r="E9" s="17">
        <f t="shared" si="1"/>
        <v>1500000</v>
      </c>
      <c r="F9" s="18">
        <f t="shared" si="1"/>
        <v>1500000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375000</v>
      </c>
      <c r="Y9" s="18">
        <f t="shared" si="1"/>
        <v>-375000</v>
      </c>
      <c r="Z9" s="4">
        <f>+IF(X9&lt;&gt;0,+(Y9/X9)*100,0)</f>
        <v>-100</v>
      </c>
      <c r="AA9" s="30">
        <f>SUM(AA10:AA14)</f>
        <v>1500000</v>
      </c>
    </row>
    <row r="10" spans="1:27" ht="13.5">
      <c r="A10" s="5" t="s">
        <v>36</v>
      </c>
      <c r="B10" s="3"/>
      <c r="C10" s="19">
        <v>48069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14861</v>
      </c>
      <c r="D12" s="19"/>
      <c r="E12" s="20">
        <v>1500000</v>
      </c>
      <c r="F12" s="21">
        <v>1500000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375000</v>
      </c>
      <c r="Y12" s="21">
        <v>-375000</v>
      </c>
      <c r="Z12" s="6">
        <v>-100</v>
      </c>
      <c r="AA12" s="28">
        <v>1500000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409191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68027</v>
      </c>
      <c r="J15" s="18">
        <f t="shared" si="2"/>
        <v>68027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68027</v>
      </c>
      <c r="X15" s="18">
        <f t="shared" si="2"/>
        <v>0</v>
      </c>
      <c r="Y15" s="18">
        <f t="shared" si="2"/>
        <v>68027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>
        <v>409191</v>
      </c>
      <c r="D16" s="19"/>
      <c r="E16" s="20"/>
      <c r="F16" s="21"/>
      <c r="G16" s="21"/>
      <c r="H16" s="21"/>
      <c r="I16" s="21">
        <v>46053</v>
      </c>
      <c r="J16" s="21">
        <v>46053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46053</v>
      </c>
      <c r="X16" s="21"/>
      <c r="Y16" s="21">
        <v>46053</v>
      </c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>
        <v>21974</v>
      </c>
      <c r="J17" s="21">
        <v>21974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21974</v>
      </c>
      <c r="X17" s="21"/>
      <c r="Y17" s="21">
        <v>21974</v>
      </c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327567263</v>
      </c>
      <c r="D19" s="16">
        <f>SUM(D20:D23)</f>
        <v>0</v>
      </c>
      <c r="E19" s="17">
        <f t="shared" si="3"/>
        <v>54903500</v>
      </c>
      <c r="F19" s="18">
        <f t="shared" si="3"/>
        <v>54903500</v>
      </c>
      <c r="G19" s="18">
        <f t="shared" si="3"/>
        <v>2606865</v>
      </c>
      <c r="H19" s="18">
        <f t="shared" si="3"/>
        <v>1293353</v>
      </c>
      <c r="I19" s="18">
        <f t="shared" si="3"/>
        <v>2157677</v>
      </c>
      <c r="J19" s="18">
        <f t="shared" si="3"/>
        <v>6057895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6057895</v>
      </c>
      <c r="X19" s="18">
        <f t="shared" si="3"/>
        <v>13725876</v>
      </c>
      <c r="Y19" s="18">
        <f t="shared" si="3"/>
        <v>-7667981</v>
      </c>
      <c r="Z19" s="4">
        <f>+IF(X19&lt;&gt;0,+(Y19/X19)*100,0)</f>
        <v>-55.86514842477085</v>
      </c>
      <c r="AA19" s="30">
        <f>SUM(AA20:AA23)</f>
        <v>54903500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327567263</v>
      </c>
      <c r="D21" s="19"/>
      <c r="E21" s="20">
        <v>54903500</v>
      </c>
      <c r="F21" s="21">
        <v>54903500</v>
      </c>
      <c r="G21" s="21">
        <v>2606865</v>
      </c>
      <c r="H21" s="21">
        <v>1293353</v>
      </c>
      <c r="I21" s="21">
        <v>2157677</v>
      </c>
      <c r="J21" s="21">
        <v>6057895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6057895</v>
      </c>
      <c r="X21" s="21">
        <v>13725876</v>
      </c>
      <c r="Y21" s="21">
        <v>-7667981</v>
      </c>
      <c r="Z21" s="6">
        <v>-55.87</v>
      </c>
      <c r="AA21" s="28">
        <v>54903500</v>
      </c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328815247</v>
      </c>
      <c r="D25" s="51">
        <f>+D5+D9+D15+D19+D24</f>
        <v>0</v>
      </c>
      <c r="E25" s="52">
        <f t="shared" si="4"/>
        <v>56403500</v>
      </c>
      <c r="F25" s="53">
        <f t="shared" si="4"/>
        <v>56403500</v>
      </c>
      <c r="G25" s="53">
        <f t="shared" si="4"/>
        <v>2606865</v>
      </c>
      <c r="H25" s="53">
        <f t="shared" si="4"/>
        <v>1304288</v>
      </c>
      <c r="I25" s="53">
        <f t="shared" si="4"/>
        <v>2233029</v>
      </c>
      <c r="J25" s="53">
        <f t="shared" si="4"/>
        <v>6144182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6144182</v>
      </c>
      <c r="X25" s="53">
        <f t="shared" si="4"/>
        <v>14100876</v>
      </c>
      <c r="Y25" s="53">
        <f t="shared" si="4"/>
        <v>-7956694</v>
      </c>
      <c r="Z25" s="54">
        <f>+IF(X25&lt;&gt;0,+(Y25/X25)*100,0)</f>
        <v>-56.42694822647898</v>
      </c>
      <c r="AA25" s="55">
        <f>+AA5+AA9+AA15+AA19+AA24</f>
        <v>56403500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54903500</v>
      </c>
      <c r="F28" s="21">
        <v>54903500</v>
      </c>
      <c r="G28" s="21">
        <v>2606865</v>
      </c>
      <c r="H28" s="21">
        <v>1293353</v>
      </c>
      <c r="I28" s="21">
        <v>2157677</v>
      </c>
      <c r="J28" s="21">
        <v>6057895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6057895</v>
      </c>
      <c r="X28" s="21"/>
      <c r="Y28" s="21">
        <v>6057895</v>
      </c>
      <c r="Z28" s="6"/>
      <c r="AA28" s="19">
        <v>54903500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54903500</v>
      </c>
      <c r="F32" s="27">
        <f t="shared" si="5"/>
        <v>54903500</v>
      </c>
      <c r="G32" s="27">
        <f t="shared" si="5"/>
        <v>2606865</v>
      </c>
      <c r="H32" s="27">
        <f t="shared" si="5"/>
        <v>1293353</v>
      </c>
      <c r="I32" s="27">
        <f t="shared" si="5"/>
        <v>2157677</v>
      </c>
      <c r="J32" s="27">
        <f t="shared" si="5"/>
        <v>6057895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6057895</v>
      </c>
      <c r="X32" s="27">
        <f t="shared" si="5"/>
        <v>0</v>
      </c>
      <c r="Y32" s="27">
        <f t="shared" si="5"/>
        <v>6057895</v>
      </c>
      <c r="Z32" s="13">
        <f>+IF(X32&lt;&gt;0,+(Y32/X32)*100,0)</f>
        <v>0</v>
      </c>
      <c r="AA32" s="31">
        <f>SUM(AA28:AA31)</f>
        <v>54903500</v>
      </c>
    </row>
    <row r="33" spans="1:27" ht="13.5">
      <c r="A33" s="60" t="s">
        <v>59</v>
      </c>
      <c r="B33" s="3" t="s">
        <v>60</v>
      </c>
      <c r="C33" s="19">
        <v>327567263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1247984</v>
      </c>
      <c r="D35" s="19"/>
      <c r="E35" s="20">
        <v>1500000</v>
      </c>
      <c r="F35" s="21">
        <v>1500000</v>
      </c>
      <c r="G35" s="21"/>
      <c r="H35" s="21">
        <v>10935</v>
      </c>
      <c r="I35" s="21">
        <v>75352</v>
      </c>
      <c r="J35" s="21">
        <v>86287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86287</v>
      </c>
      <c r="X35" s="21"/>
      <c r="Y35" s="21">
        <v>86287</v>
      </c>
      <c r="Z35" s="6"/>
      <c r="AA35" s="28">
        <v>1500000</v>
      </c>
    </row>
    <row r="36" spans="1:27" ht="13.5">
      <c r="A36" s="61" t="s">
        <v>64</v>
      </c>
      <c r="B36" s="10"/>
      <c r="C36" s="62">
        <f aca="true" t="shared" si="6" ref="C36:Y36">SUM(C32:C35)</f>
        <v>328815247</v>
      </c>
      <c r="D36" s="62">
        <f>SUM(D32:D35)</f>
        <v>0</v>
      </c>
      <c r="E36" s="63">
        <f t="shared" si="6"/>
        <v>56403500</v>
      </c>
      <c r="F36" s="64">
        <f t="shared" si="6"/>
        <v>56403500</v>
      </c>
      <c r="G36" s="64">
        <f t="shared" si="6"/>
        <v>2606865</v>
      </c>
      <c r="H36" s="64">
        <f t="shared" si="6"/>
        <v>1304288</v>
      </c>
      <c r="I36" s="64">
        <f t="shared" si="6"/>
        <v>2233029</v>
      </c>
      <c r="J36" s="64">
        <f t="shared" si="6"/>
        <v>6144182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6144182</v>
      </c>
      <c r="X36" s="64">
        <f t="shared" si="6"/>
        <v>0</v>
      </c>
      <c r="Y36" s="64">
        <f t="shared" si="6"/>
        <v>6144182</v>
      </c>
      <c r="Z36" s="65">
        <f>+IF(X36&lt;&gt;0,+(Y36/X36)*100,0)</f>
        <v>0</v>
      </c>
      <c r="AA36" s="66">
        <f>SUM(AA32:AA35)</f>
        <v>56403500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95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1230000</v>
      </c>
      <c r="F5" s="18">
        <f t="shared" si="0"/>
        <v>1230000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1230000</v>
      </c>
      <c r="Y5" s="18">
        <f t="shared" si="0"/>
        <v>-1230000</v>
      </c>
      <c r="Z5" s="4">
        <f>+IF(X5&lt;&gt;0,+(Y5/X5)*100,0)</f>
        <v>-100</v>
      </c>
      <c r="AA5" s="16">
        <f>SUM(AA6:AA8)</f>
        <v>1230000</v>
      </c>
    </row>
    <row r="6" spans="1:27" ht="13.5">
      <c r="A6" s="5" t="s">
        <v>32</v>
      </c>
      <c r="B6" s="3"/>
      <c r="C6" s="19"/>
      <c r="D6" s="19"/>
      <c r="E6" s="20">
        <v>1200000</v>
      </c>
      <c r="F6" s="21">
        <v>1200000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1200000</v>
      </c>
      <c r="Y6" s="21">
        <v>-1200000</v>
      </c>
      <c r="Z6" s="6">
        <v>-100</v>
      </c>
      <c r="AA6" s="28">
        <v>1200000</v>
      </c>
    </row>
    <row r="7" spans="1:27" ht="13.5">
      <c r="A7" s="5" t="s">
        <v>33</v>
      </c>
      <c r="B7" s="3"/>
      <c r="C7" s="22"/>
      <c r="D7" s="22"/>
      <c r="E7" s="23">
        <v>30000</v>
      </c>
      <c r="F7" s="24">
        <v>30000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30000</v>
      </c>
      <c r="Y7" s="24">
        <v>-30000</v>
      </c>
      <c r="Z7" s="7">
        <v>-100</v>
      </c>
      <c r="AA7" s="29">
        <v>30000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5400000</v>
      </c>
      <c r="F9" s="18">
        <f t="shared" si="1"/>
        <v>5400000</v>
      </c>
      <c r="G9" s="18">
        <f t="shared" si="1"/>
        <v>1918216</v>
      </c>
      <c r="H9" s="18">
        <f t="shared" si="1"/>
        <v>80298</v>
      </c>
      <c r="I9" s="18">
        <f t="shared" si="1"/>
        <v>0</v>
      </c>
      <c r="J9" s="18">
        <f t="shared" si="1"/>
        <v>1998514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1998514</v>
      </c>
      <c r="X9" s="18">
        <f t="shared" si="1"/>
        <v>900000</v>
      </c>
      <c r="Y9" s="18">
        <f t="shared" si="1"/>
        <v>1098514</v>
      </c>
      <c r="Z9" s="4">
        <f>+IF(X9&lt;&gt;0,+(Y9/X9)*100,0)</f>
        <v>122.05711111111111</v>
      </c>
      <c r="AA9" s="30">
        <f>SUM(AA10:AA14)</f>
        <v>5400000</v>
      </c>
    </row>
    <row r="10" spans="1:27" ht="13.5">
      <c r="A10" s="5" t="s">
        <v>36</v>
      </c>
      <c r="B10" s="3"/>
      <c r="C10" s="19"/>
      <c r="D10" s="19"/>
      <c r="E10" s="20">
        <v>4750000</v>
      </c>
      <c r="F10" s="21">
        <v>4750000</v>
      </c>
      <c r="G10" s="21">
        <v>1918216</v>
      </c>
      <c r="H10" s="21">
        <v>80298</v>
      </c>
      <c r="I10" s="21"/>
      <c r="J10" s="21">
        <v>1998514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1998514</v>
      </c>
      <c r="X10" s="21">
        <v>666667</v>
      </c>
      <c r="Y10" s="21">
        <v>1331847</v>
      </c>
      <c r="Z10" s="6">
        <v>199.78</v>
      </c>
      <c r="AA10" s="28">
        <v>4750000</v>
      </c>
    </row>
    <row r="11" spans="1:27" ht="13.5">
      <c r="A11" s="5" t="s">
        <v>37</v>
      </c>
      <c r="B11" s="3"/>
      <c r="C11" s="19"/>
      <c r="D11" s="19"/>
      <c r="E11" s="20">
        <v>500000</v>
      </c>
      <c r="F11" s="21">
        <v>500000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83333</v>
      </c>
      <c r="Y11" s="21">
        <v>-83333</v>
      </c>
      <c r="Z11" s="6">
        <v>-100</v>
      </c>
      <c r="AA11" s="28">
        <v>500000</v>
      </c>
    </row>
    <row r="12" spans="1:27" ht="13.5">
      <c r="A12" s="5" t="s">
        <v>38</v>
      </c>
      <c r="B12" s="3"/>
      <c r="C12" s="19"/>
      <c r="D12" s="19"/>
      <c r="E12" s="20">
        <v>150000</v>
      </c>
      <c r="F12" s="21">
        <v>150000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150000</v>
      </c>
      <c r="Y12" s="21">
        <v>-150000</v>
      </c>
      <c r="Z12" s="6">
        <v>-100</v>
      </c>
      <c r="AA12" s="28">
        <v>150000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9898000</v>
      </c>
      <c r="F15" s="18">
        <f t="shared" si="2"/>
        <v>9898000</v>
      </c>
      <c r="G15" s="18">
        <f t="shared" si="2"/>
        <v>1085722</v>
      </c>
      <c r="H15" s="18">
        <f t="shared" si="2"/>
        <v>2092079</v>
      </c>
      <c r="I15" s="18">
        <f t="shared" si="2"/>
        <v>1077682</v>
      </c>
      <c r="J15" s="18">
        <f t="shared" si="2"/>
        <v>4255483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4255483</v>
      </c>
      <c r="X15" s="18">
        <f t="shared" si="2"/>
        <v>2199656</v>
      </c>
      <c r="Y15" s="18">
        <f t="shared" si="2"/>
        <v>2055827</v>
      </c>
      <c r="Z15" s="4">
        <f>+IF(X15&lt;&gt;0,+(Y15/X15)*100,0)</f>
        <v>93.46129576624709</v>
      </c>
      <c r="AA15" s="30">
        <f>SUM(AA16:AA18)</f>
        <v>9898000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8648000</v>
      </c>
      <c r="F17" s="21">
        <v>8648000</v>
      </c>
      <c r="G17" s="21">
        <v>1085722</v>
      </c>
      <c r="H17" s="21">
        <v>2092079</v>
      </c>
      <c r="I17" s="21">
        <v>1077682</v>
      </c>
      <c r="J17" s="21">
        <v>4255483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4255483</v>
      </c>
      <c r="X17" s="21">
        <v>1782989</v>
      </c>
      <c r="Y17" s="21">
        <v>2472494</v>
      </c>
      <c r="Z17" s="6">
        <v>138.67</v>
      </c>
      <c r="AA17" s="28">
        <v>8648000</v>
      </c>
    </row>
    <row r="18" spans="1:27" ht="13.5">
      <c r="A18" s="5" t="s">
        <v>44</v>
      </c>
      <c r="B18" s="3"/>
      <c r="C18" s="19"/>
      <c r="D18" s="19"/>
      <c r="E18" s="20">
        <v>1250000</v>
      </c>
      <c r="F18" s="21">
        <v>1250000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416667</v>
      </c>
      <c r="Y18" s="21">
        <v>-416667</v>
      </c>
      <c r="Z18" s="6">
        <v>-100</v>
      </c>
      <c r="AA18" s="28">
        <v>1250000</v>
      </c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9500000</v>
      </c>
      <c r="F19" s="18">
        <f t="shared" si="3"/>
        <v>9500000</v>
      </c>
      <c r="G19" s="18">
        <f t="shared" si="3"/>
        <v>456000</v>
      </c>
      <c r="H19" s="18">
        <f t="shared" si="3"/>
        <v>112500</v>
      </c>
      <c r="I19" s="18">
        <f t="shared" si="3"/>
        <v>118380</v>
      </c>
      <c r="J19" s="18">
        <f t="shared" si="3"/>
        <v>686880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686880</v>
      </c>
      <c r="X19" s="18">
        <f t="shared" si="3"/>
        <v>2111112</v>
      </c>
      <c r="Y19" s="18">
        <f t="shared" si="3"/>
        <v>-1424232</v>
      </c>
      <c r="Z19" s="4">
        <f>+IF(X19&lt;&gt;0,+(Y19/X19)*100,0)</f>
        <v>-67.46359264690835</v>
      </c>
      <c r="AA19" s="30">
        <f>SUM(AA20:AA23)</f>
        <v>9500000</v>
      </c>
    </row>
    <row r="20" spans="1:27" ht="13.5">
      <c r="A20" s="5" t="s">
        <v>46</v>
      </c>
      <c r="B20" s="3"/>
      <c r="C20" s="19"/>
      <c r="D20" s="19"/>
      <c r="E20" s="20">
        <v>9500000</v>
      </c>
      <c r="F20" s="21">
        <v>9500000</v>
      </c>
      <c r="G20" s="21">
        <v>456000</v>
      </c>
      <c r="H20" s="21">
        <v>112500</v>
      </c>
      <c r="I20" s="21">
        <v>118380</v>
      </c>
      <c r="J20" s="21">
        <v>686880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686880</v>
      </c>
      <c r="X20" s="21">
        <v>2111112</v>
      </c>
      <c r="Y20" s="21">
        <v>-1424232</v>
      </c>
      <c r="Z20" s="6">
        <v>-67.46</v>
      </c>
      <c r="AA20" s="28">
        <v>9500000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26028000</v>
      </c>
      <c r="F25" s="53">
        <f t="shared" si="4"/>
        <v>26028000</v>
      </c>
      <c r="G25" s="53">
        <f t="shared" si="4"/>
        <v>3459938</v>
      </c>
      <c r="H25" s="53">
        <f t="shared" si="4"/>
        <v>2284877</v>
      </c>
      <c r="I25" s="53">
        <f t="shared" si="4"/>
        <v>1196062</v>
      </c>
      <c r="J25" s="53">
        <f t="shared" si="4"/>
        <v>6940877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6940877</v>
      </c>
      <c r="X25" s="53">
        <f t="shared" si="4"/>
        <v>6440768</v>
      </c>
      <c r="Y25" s="53">
        <f t="shared" si="4"/>
        <v>500109</v>
      </c>
      <c r="Z25" s="54">
        <f>+IF(X25&lt;&gt;0,+(Y25/X25)*100,0)</f>
        <v>7.764741720242058</v>
      </c>
      <c r="AA25" s="55">
        <f>+AA5+AA9+AA15+AA19+AA24</f>
        <v>26028000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24198000</v>
      </c>
      <c r="F28" s="21">
        <v>24198000</v>
      </c>
      <c r="G28" s="21">
        <v>3459938</v>
      </c>
      <c r="H28" s="21">
        <v>2284877</v>
      </c>
      <c r="I28" s="21">
        <v>1196062</v>
      </c>
      <c r="J28" s="21">
        <v>6940877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6940877</v>
      </c>
      <c r="X28" s="21"/>
      <c r="Y28" s="21">
        <v>6940877</v>
      </c>
      <c r="Z28" s="6"/>
      <c r="AA28" s="19">
        <v>24198000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24198000</v>
      </c>
      <c r="F32" s="27">
        <f t="shared" si="5"/>
        <v>24198000</v>
      </c>
      <c r="G32" s="27">
        <f t="shared" si="5"/>
        <v>3459938</v>
      </c>
      <c r="H32" s="27">
        <f t="shared" si="5"/>
        <v>2284877</v>
      </c>
      <c r="I32" s="27">
        <f t="shared" si="5"/>
        <v>1196062</v>
      </c>
      <c r="J32" s="27">
        <f t="shared" si="5"/>
        <v>6940877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6940877</v>
      </c>
      <c r="X32" s="27">
        <f t="shared" si="5"/>
        <v>0</v>
      </c>
      <c r="Y32" s="27">
        <f t="shared" si="5"/>
        <v>6940877</v>
      </c>
      <c r="Z32" s="13">
        <f>+IF(X32&lt;&gt;0,+(Y32/X32)*100,0)</f>
        <v>0</v>
      </c>
      <c r="AA32" s="31">
        <f>SUM(AA28:AA31)</f>
        <v>24198000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>
        <v>1830000</v>
      </c>
      <c r="F35" s="21">
        <v>1830000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1830000</v>
      </c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26028000</v>
      </c>
      <c r="F36" s="64">
        <f t="shared" si="6"/>
        <v>26028000</v>
      </c>
      <c r="G36" s="64">
        <f t="shared" si="6"/>
        <v>3459938</v>
      </c>
      <c r="H36" s="64">
        <f t="shared" si="6"/>
        <v>2284877</v>
      </c>
      <c r="I36" s="64">
        <f t="shared" si="6"/>
        <v>1196062</v>
      </c>
      <c r="J36" s="64">
        <f t="shared" si="6"/>
        <v>6940877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6940877</v>
      </c>
      <c r="X36" s="64">
        <f t="shared" si="6"/>
        <v>0</v>
      </c>
      <c r="Y36" s="64">
        <f t="shared" si="6"/>
        <v>6940877</v>
      </c>
      <c r="Z36" s="65">
        <f>+IF(X36&lt;&gt;0,+(Y36/X36)*100,0)</f>
        <v>0</v>
      </c>
      <c r="AA36" s="66">
        <f>SUM(AA32:AA35)</f>
        <v>26028000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96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8924700</v>
      </c>
      <c r="F5" s="18">
        <f t="shared" si="0"/>
        <v>8924700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6924700</v>
      </c>
      <c r="Y5" s="18">
        <f t="shared" si="0"/>
        <v>-6924700</v>
      </c>
      <c r="Z5" s="4">
        <f>+IF(X5&lt;&gt;0,+(Y5/X5)*100,0)</f>
        <v>-100</v>
      </c>
      <c r="AA5" s="16">
        <f>SUM(AA6:AA8)</f>
        <v>8924700</v>
      </c>
    </row>
    <row r="6" spans="1:27" ht="13.5">
      <c r="A6" s="5" t="s">
        <v>32</v>
      </c>
      <c r="B6" s="3"/>
      <c r="C6" s="19"/>
      <c r="D6" s="19"/>
      <c r="E6" s="20">
        <v>700000</v>
      </c>
      <c r="F6" s="21">
        <v>700000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700000</v>
      </c>
      <c r="Y6" s="21">
        <v>-700000</v>
      </c>
      <c r="Z6" s="6">
        <v>-100</v>
      </c>
      <c r="AA6" s="28">
        <v>700000</v>
      </c>
    </row>
    <row r="7" spans="1:27" ht="13.5">
      <c r="A7" s="5" t="s">
        <v>33</v>
      </c>
      <c r="B7" s="3"/>
      <c r="C7" s="22"/>
      <c r="D7" s="22"/>
      <c r="E7" s="23">
        <v>25000</v>
      </c>
      <c r="F7" s="24">
        <v>25000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25000</v>
      </c>
      <c r="Y7" s="24">
        <v>-25000</v>
      </c>
      <c r="Z7" s="7">
        <v>-100</v>
      </c>
      <c r="AA7" s="29">
        <v>25000</v>
      </c>
    </row>
    <row r="8" spans="1:27" ht="13.5">
      <c r="A8" s="5" t="s">
        <v>34</v>
      </c>
      <c r="B8" s="3"/>
      <c r="C8" s="19"/>
      <c r="D8" s="19"/>
      <c r="E8" s="20">
        <v>8199700</v>
      </c>
      <c r="F8" s="21">
        <v>8199700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6199700</v>
      </c>
      <c r="Y8" s="21">
        <v>-6199700</v>
      </c>
      <c r="Z8" s="6">
        <v>-100</v>
      </c>
      <c r="AA8" s="28">
        <v>8199700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2557250</v>
      </c>
      <c r="F9" s="18">
        <f t="shared" si="1"/>
        <v>2557250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223000</v>
      </c>
      <c r="Y9" s="18">
        <f t="shared" si="1"/>
        <v>-223000</v>
      </c>
      <c r="Z9" s="4">
        <f>+IF(X9&lt;&gt;0,+(Y9/X9)*100,0)</f>
        <v>-100</v>
      </c>
      <c r="AA9" s="30">
        <f>SUM(AA10:AA14)</f>
        <v>2557250</v>
      </c>
    </row>
    <row r="10" spans="1:27" ht="13.5">
      <c r="A10" s="5" t="s">
        <v>36</v>
      </c>
      <c r="B10" s="3"/>
      <c r="C10" s="19"/>
      <c r="D10" s="19"/>
      <c r="E10" s="20">
        <v>81000</v>
      </c>
      <c r="F10" s="21">
        <v>81000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73000</v>
      </c>
      <c r="Y10" s="21">
        <v>-73000</v>
      </c>
      <c r="Z10" s="6">
        <v>-100</v>
      </c>
      <c r="AA10" s="28">
        <v>81000</v>
      </c>
    </row>
    <row r="11" spans="1:27" ht="13.5">
      <c r="A11" s="5" t="s">
        <v>37</v>
      </c>
      <c r="B11" s="3"/>
      <c r="C11" s="19"/>
      <c r="D11" s="19"/>
      <c r="E11" s="20">
        <v>1776250</v>
      </c>
      <c r="F11" s="21">
        <v>1776250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>
        <v>1776250</v>
      </c>
    </row>
    <row r="12" spans="1:27" ht="13.5">
      <c r="A12" s="5" t="s">
        <v>38</v>
      </c>
      <c r="B12" s="3"/>
      <c r="C12" s="19"/>
      <c r="D12" s="19"/>
      <c r="E12" s="20">
        <v>700000</v>
      </c>
      <c r="F12" s="21">
        <v>700000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150000</v>
      </c>
      <c r="Y12" s="21">
        <v>-150000</v>
      </c>
      <c r="Z12" s="6">
        <v>-100</v>
      </c>
      <c r="AA12" s="28">
        <v>700000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31633437</v>
      </c>
      <c r="D15" s="16">
        <f>SUM(D16:D18)</f>
        <v>0</v>
      </c>
      <c r="E15" s="17">
        <f t="shared" si="2"/>
        <v>30254000</v>
      </c>
      <c r="F15" s="18">
        <f t="shared" si="2"/>
        <v>30254000</v>
      </c>
      <c r="G15" s="18">
        <f t="shared" si="2"/>
        <v>2147302</v>
      </c>
      <c r="H15" s="18">
        <f t="shared" si="2"/>
        <v>2597450</v>
      </c>
      <c r="I15" s="18">
        <f t="shared" si="2"/>
        <v>1395776</v>
      </c>
      <c r="J15" s="18">
        <f t="shared" si="2"/>
        <v>6140528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6140528</v>
      </c>
      <c r="X15" s="18">
        <f t="shared" si="2"/>
        <v>8197200</v>
      </c>
      <c r="Y15" s="18">
        <f t="shared" si="2"/>
        <v>-2056672</v>
      </c>
      <c r="Z15" s="4">
        <f>+IF(X15&lt;&gt;0,+(Y15/X15)*100,0)</f>
        <v>-25.089933147904166</v>
      </c>
      <c r="AA15" s="30">
        <f>SUM(AA16:AA18)</f>
        <v>30254000</v>
      </c>
    </row>
    <row r="16" spans="1:27" ht="13.5">
      <c r="A16" s="5" t="s">
        <v>42</v>
      </c>
      <c r="B16" s="3"/>
      <c r="C16" s="19">
        <v>12120099</v>
      </c>
      <c r="D16" s="19"/>
      <c r="E16" s="20">
        <v>27554000</v>
      </c>
      <c r="F16" s="21">
        <v>27554000</v>
      </c>
      <c r="G16" s="21">
        <v>2147302</v>
      </c>
      <c r="H16" s="21">
        <v>2597450</v>
      </c>
      <c r="I16" s="21">
        <v>1395776</v>
      </c>
      <c r="J16" s="21">
        <v>6140528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6140528</v>
      </c>
      <c r="X16" s="21">
        <v>6697200</v>
      </c>
      <c r="Y16" s="21">
        <v>-556672</v>
      </c>
      <c r="Z16" s="6">
        <v>-8.31</v>
      </c>
      <c r="AA16" s="28">
        <v>27554000</v>
      </c>
    </row>
    <row r="17" spans="1:27" ht="13.5">
      <c r="A17" s="5" t="s">
        <v>43</v>
      </c>
      <c r="B17" s="3"/>
      <c r="C17" s="19">
        <v>19513338</v>
      </c>
      <c r="D17" s="19"/>
      <c r="E17" s="20">
        <v>2700000</v>
      </c>
      <c r="F17" s="21">
        <v>2700000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1500000</v>
      </c>
      <c r="Y17" s="21">
        <v>-1500000</v>
      </c>
      <c r="Z17" s="6">
        <v>-100</v>
      </c>
      <c r="AA17" s="28">
        <v>2700000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7539239</v>
      </c>
      <c r="D19" s="16">
        <f>SUM(D20:D23)</f>
        <v>0</v>
      </c>
      <c r="E19" s="17">
        <f t="shared" si="3"/>
        <v>14600000</v>
      </c>
      <c r="F19" s="18">
        <f t="shared" si="3"/>
        <v>14600000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3450000</v>
      </c>
      <c r="Y19" s="18">
        <f t="shared" si="3"/>
        <v>-3450000</v>
      </c>
      <c r="Z19" s="4">
        <f>+IF(X19&lt;&gt;0,+(Y19/X19)*100,0)</f>
        <v>-100</v>
      </c>
      <c r="AA19" s="30">
        <f>SUM(AA20:AA23)</f>
        <v>14600000</v>
      </c>
    </row>
    <row r="20" spans="1:27" ht="13.5">
      <c r="A20" s="5" t="s">
        <v>46</v>
      </c>
      <c r="B20" s="3"/>
      <c r="C20" s="19">
        <v>7539239</v>
      </c>
      <c r="D20" s="19"/>
      <c r="E20" s="20">
        <v>14600000</v>
      </c>
      <c r="F20" s="21">
        <v>14600000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3450000</v>
      </c>
      <c r="Y20" s="21">
        <v>-3450000</v>
      </c>
      <c r="Z20" s="6">
        <v>-100</v>
      </c>
      <c r="AA20" s="28">
        <v>14600000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39172676</v>
      </c>
      <c r="D25" s="51">
        <f>+D5+D9+D15+D19+D24</f>
        <v>0</v>
      </c>
      <c r="E25" s="52">
        <f t="shared" si="4"/>
        <v>56335950</v>
      </c>
      <c r="F25" s="53">
        <f t="shared" si="4"/>
        <v>56335950</v>
      </c>
      <c r="G25" s="53">
        <f t="shared" si="4"/>
        <v>2147302</v>
      </c>
      <c r="H25" s="53">
        <f t="shared" si="4"/>
        <v>2597450</v>
      </c>
      <c r="I25" s="53">
        <f t="shared" si="4"/>
        <v>1395776</v>
      </c>
      <c r="J25" s="53">
        <f t="shared" si="4"/>
        <v>6140528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6140528</v>
      </c>
      <c r="X25" s="53">
        <f t="shared" si="4"/>
        <v>18794900</v>
      </c>
      <c r="Y25" s="53">
        <f t="shared" si="4"/>
        <v>-12654372</v>
      </c>
      <c r="Z25" s="54">
        <f>+IF(X25&lt;&gt;0,+(Y25/X25)*100,0)</f>
        <v>-67.32875407690383</v>
      </c>
      <c r="AA25" s="55">
        <f>+AA5+AA9+AA15+AA19+AA24</f>
        <v>56335950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35970739</v>
      </c>
      <c r="D28" s="19"/>
      <c r="E28" s="20">
        <v>38789000</v>
      </c>
      <c r="F28" s="21">
        <v>38789000</v>
      </c>
      <c r="G28" s="21">
        <v>2147302</v>
      </c>
      <c r="H28" s="21">
        <v>2597450</v>
      </c>
      <c r="I28" s="21">
        <v>1395776</v>
      </c>
      <c r="J28" s="21">
        <v>6140528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6140528</v>
      </c>
      <c r="X28" s="21"/>
      <c r="Y28" s="21">
        <v>6140528</v>
      </c>
      <c r="Z28" s="6"/>
      <c r="AA28" s="19">
        <v>38789000</v>
      </c>
    </row>
    <row r="29" spans="1:27" ht="13.5">
      <c r="A29" s="57" t="s">
        <v>55</v>
      </c>
      <c r="B29" s="3"/>
      <c r="C29" s="19">
        <v>3201937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39172676</v>
      </c>
      <c r="D32" s="25">
        <f>SUM(D28:D31)</f>
        <v>0</v>
      </c>
      <c r="E32" s="26">
        <f t="shared" si="5"/>
        <v>38789000</v>
      </c>
      <c r="F32" s="27">
        <f t="shared" si="5"/>
        <v>38789000</v>
      </c>
      <c r="G32" s="27">
        <f t="shared" si="5"/>
        <v>2147302</v>
      </c>
      <c r="H32" s="27">
        <f t="shared" si="5"/>
        <v>2597450</v>
      </c>
      <c r="I32" s="27">
        <f t="shared" si="5"/>
        <v>1395776</v>
      </c>
      <c r="J32" s="27">
        <f t="shared" si="5"/>
        <v>6140528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6140528</v>
      </c>
      <c r="X32" s="27">
        <f t="shared" si="5"/>
        <v>0</v>
      </c>
      <c r="Y32" s="27">
        <f t="shared" si="5"/>
        <v>6140528</v>
      </c>
      <c r="Z32" s="13">
        <f>+IF(X32&lt;&gt;0,+(Y32/X32)*100,0)</f>
        <v>0</v>
      </c>
      <c r="AA32" s="31">
        <f>SUM(AA28:AA31)</f>
        <v>38789000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>
        <v>10215000</v>
      </c>
      <c r="F34" s="21">
        <v>10215000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10215000</v>
      </c>
    </row>
    <row r="35" spans="1:27" ht="13.5">
      <c r="A35" s="60" t="s">
        <v>63</v>
      </c>
      <c r="B35" s="3"/>
      <c r="C35" s="19"/>
      <c r="D35" s="19"/>
      <c r="E35" s="20">
        <v>7331950</v>
      </c>
      <c r="F35" s="21">
        <v>7331950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7331950</v>
      </c>
    </row>
    <row r="36" spans="1:27" ht="13.5">
      <c r="A36" s="61" t="s">
        <v>64</v>
      </c>
      <c r="B36" s="10"/>
      <c r="C36" s="62">
        <f aca="true" t="shared" si="6" ref="C36:Y36">SUM(C32:C35)</f>
        <v>39172676</v>
      </c>
      <c r="D36" s="62">
        <f>SUM(D32:D35)</f>
        <v>0</v>
      </c>
      <c r="E36" s="63">
        <f t="shared" si="6"/>
        <v>56335950</v>
      </c>
      <c r="F36" s="64">
        <f t="shared" si="6"/>
        <v>56335950</v>
      </c>
      <c r="G36" s="64">
        <f t="shared" si="6"/>
        <v>2147302</v>
      </c>
      <c r="H36" s="64">
        <f t="shared" si="6"/>
        <v>2597450</v>
      </c>
      <c r="I36" s="64">
        <f t="shared" si="6"/>
        <v>1395776</v>
      </c>
      <c r="J36" s="64">
        <f t="shared" si="6"/>
        <v>6140528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6140528</v>
      </c>
      <c r="X36" s="64">
        <f t="shared" si="6"/>
        <v>0</v>
      </c>
      <c r="Y36" s="64">
        <f t="shared" si="6"/>
        <v>6140528</v>
      </c>
      <c r="Z36" s="65">
        <f>+IF(X36&lt;&gt;0,+(Y36/X36)*100,0)</f>
        <v>0</v>
      </c>
      <c r="AA36" s="66">
        <f>SUM(AA32:AA35)</f>
        <v>56335950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97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188522</v>
      </c>
      <c r="D5" s="16">
        <f>SUM(D6:D8)</f>
        <v>0</v>
      </c>
      <c r="E5" s="17">
        <f t="shared" si="0"/>
        <v>737200</v>
      </c>
      <c r="F5" s="18">
        <f t="shared" si="0"/>
        <v>737200</v>
      </c>
      <c r="G5" s="18">
        <f t="shared" si="0"/>
        <v>0</v>
      </c>
      <c r="H5" s="18">
        <f t="shared" si="0"/>
        <v>2614</v>
      </c>
      <c r="I5" s="18">
        <f t="shared" si="0"/>
        <v>10357</v>
      </c>
      <c r="J5" s="18">
        <f t="shared" si="0"/>
        <v>12971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12971</v>
      </c>
      <c r="X5" s="18">
        <f t="shared" si="0"/>
        <v>183000</v>
      </c>
      <c r="Y5" s="18">
        <f t="shared" si="0"/>
        <v>-170029</v>
      </c>
      <c r="Z5" s="4">
        <f>+IF(X5&lt;&gt;0,+(Y5/X5)*100,0)</f>
        <v>-92.9120218579235</v>
      </c>
      <c r="AA5" s="16">
        <f>SUM(AA6:AA8)</f>
        <v>737200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38141</v>
      </c>
      <c r="D7" s="22"/>
      <c r="E7" s="23">
        <v>240000</v>
      </c>
      <c r="F7" s="24">
        <v>240000</v>
      </c>
      <c r="G7" s="24"/>
      <c r="H7" s="24">
        <v>2614</v>
      </c>
      <c r="I7" s="24"/>
      <c r="J7" s="24">
        <v>2614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2614</v>
      </c>
      <c r="X7" s="24">
        <v>60000</v>
      </c>
      <c r="Y7" s="24">
        <v>-57386</v>
      </c>
      <c r="Z7" s="7">
        <v>-95.64</v>
      </c>
      <c r="AA7" s="29">
        <v>240000</v>
      </c>
    </row>
    <row r="8" spans="1:27" ht="13.5">
      <c r="A8" s="5" t="s">
        <v>34</v>
      </c>
      <c r="B8" s="3"/>
      <c r="C8" s="19">
        <v>150381</v>
      </c>
      <c r="D8" s="19"/>
      <c r="E8" s="20">
        <v>497200</v>
      </c>
      <c r="F8" s="21">
        <v>497200</v>
      </c>
      <c r="G8" s="21"/>
      <c r="H8" s="21"/>
      <c r="I8" s="21">
        <v>10357</v>
      </c>
      <c r="J8" s="21">
        <v>10357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10357</v>
      </c>
      <c r="X8" s="21">
        <v>123000</v>
      </c>
      <c r="Y8" s="21">
        <v>-112643</v>
      </c>
      <c r="Z8" s="6">
        <v>-91.58</v>
      </c>
      <c r="AA8" s="28">
        <v>497200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1160000</v>
      </c>
      <c r="F9" s="18">
        <f t="shared" si="1"/>
        <v>1160000</v>
      </c>
      <c r="G9" s="18">
        <f t="shared" si="1"/>
        <v>0</v>
      </c>
      <c r="H9" s="18">
        <f t="shared" si="1"/>
        <v>5175</v>
      </c>
      <c r="I9" s="18">
        <f t="shared" si="1"/>
        <v>0</v>
      </c>
      <c r="J9" s="18">
        <f t="shared" si="1"/>
        <v>5175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5175</v>
      </c>
      <c r="X9" s="18">
        <f t="shared" si="1"/>
        <v>288000</v>
      </c>
      <c r="Y9" s="18">
        <f t="shared" si="1"/>
        <v>-282825</v>
      </c>
      <c r="Z9" s="4">
        <f>+IF(X9&lt;&gt;0,+(Y9/X9)*100,0)</f>
        <v>-98.203125</v>
      </c>
      <c r="AA9" s="30">
        <f>SUM(AA10:AA14)</f>
        <v>1160000</v>
      </c>
    </row>
    <row r="10" spans="1:27" ht="13.5">
      <c r="A10" s="5" t="s">
        <v>36</v>
      </c>
      <c r="B10" s="3"/>
      <c r="C10" s="19"/>
      <c r="D10" s="19"/>
      <c r="E10" s="20">
        <v>1040000</v>
      </c>
      <c r="F10" s="21">
        <v>1040000</v>
      </c>
      <c r="G10" s="21"/>
      <c r="H10" s="21">
        <v>5175</v>
      </c>
      <c r="I10" s="21"/>
      <c r="J10" s="21">
        <v>5175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5175</v>
      </c>
      <c r="X10" s="21">
        <v>258000</v>
      </c>
      <c r="Y10" s="21">
        <v>-252825</v>
      </c>
      <c r="Z10" s="6">
        <v>-97.99</v>
      </c>
      <c r="AA10" s="28">
        <v>1040000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>
        <v>120000</v>
      </c>
      <c r="F12" s="21">
        <v>120000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30000</v>
      </c>
      <c r="Y12" s="21">
        <v>-30000</v>
      </c>
      <c r="Z12" s="6">
        <v>-100</v>
      </c>
      <c r="AA12" s="28">
        <v>120000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28453532</v>
      </c>
      <c r="D15" s="16">
        <f>SUM(D16:D18)</f>
        <v>0</v>
      </c>
      <c r="E15" s="17">
        <f t="shared" si="2"/>
        <v>34534120</v>
      </c>
      <c r="F15" s="18">
        <f t="shared" si="2"/>
        <v>34534120</v>
      </c>
      <c r="G15" s="18">
        <f t="shared" si="2"/>
        <v>2182383</v>
      </c>
      <c r="H15" s="18">
        <f t="shared" si="2"/>
        <v>259683</v>
      </c>
      <c r="I15" s="18">
        <f t="shared" si="2"/>
        <v>1185837</v>
      </c>
      <c r="J15" s="18">
        <f t="shared" si="2"/>
        <v>3627903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3627903</v>
      </c>
      <c r="X15" s="18">
        <f t="shared" si="2"/>
        <v>8622000</v>
      </c>
      <c r="Y15" s="18">
        <f t="shared" si="2"/>
        <v>-4994097</v>
      </c>
      <c r="Z15" s="4">
        <f>+IF(X15&lt;&gt;0,+(Y15/X15)*100,0)</f>
        <v>-57.92272094641614</v>
      </c>
      <c r="AA15" s="30">
        <f>SUM(AA16:AA18)</f>
        <v>34534120</v>
      </c>
    </row>
    <row r="16" spans="1:27" ht="13.5">
      <c r="A16" s="5" t="s">
        <v>42</v>
      </c>
      <c r="B16" s="3"/>
      <c r="C16" s="19"/>
      <c r="D16" s="19"/>
      <c r="E16" s="20">
        <v>40000</v>
      </c>
      <c r="F16" s="21">
        <v>40000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>
        <v>40000</v>
      </c>
    </row>
    <row r="17" spans="1:27" ht="13.5">
      <c r="A17" s="5" t="s">
        <v>43</v>
      </c>
      <c r="B17" s="3"/>
      <c r="C17" s="19">
        <v>28453532</v>
      </c>
      <c r="D17" s="19"/>
      <c r="E17" s="20">
        <v>34494120</v>
      </c>
      <c r="F17" s="21">
        <v>34494120</v>
      </c>
      <c r="G17" s="21">
        <v>2182383</v>
      </c>
      <c r="H17" s="21">
        <v>259683</v>
      </c>
      <c r="I17" s="21">
        <v>1185837</v>
      </c>
      <c r="J17" s="21">
        <v>3627903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3627903</v>
      </c>
      <c r="X17" s="21">
        <v>8622000</v>
      </c>
      <c r="Y17" s="21">
        <v>-4994097</v>
      </c>
      <c r="Z17" s="6">
        <v>-57.92</v>
      </c>
      <c r="AA17" s="28">
        <v>34494120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1165534</v>
      </c>
      <c r="D19" s="16">
        <f>SUM(D20:D23)</f>
        <v>0</v>
      </c>
      <c r="E19" s="17">
        <f t="shared" si="3"/>
        <v>17982600</v>
      </c>
      <c r="F19" s="18">
        <f t="shared" si="3"/>
        <v>17982600</v>
      </c>
      <c r="G19" s="18">
        <f t="shared" si="3"/>
        <v>1682447</v>
      </c>
      <c r="H19" s="18">
        <f t="shared" si="3"/>
        <v>206366</v>
      </c>
      <c r="I19" s="18">
        <f t="shared" si="3"/>
        <v>913254</v>
      </c>
      <c r="J19" s="18">
        <f t="shared" si="3"/>
        <v>2802067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2802067</v>
      </c>
      <c r="X19" s="18">
        <f t="shared" si="3"/>
        <v>4470000</v>
      </c>
      <c r="Y19" s="18">
        <f t="shared" si="3"/>
        <v>-1667933</v>
      </c>
      <c r="Z19" s="4">
        <f>+IF(X19&lt;&gt;0,+(Y19/X19)*100,0)</f>
        <v>-37.313937360178976</v>
      </c>
      <c r="AA19" s="30">
        <f>SUM(AA20:AA23)</f>
        <v>17982600</v>
      </c>
    </row>
    <row r="20" spans="1:27" ht="13.5">
      <c r="A20" s="5" t="s">
        <v>46</v>
      </c>
      <c r="B20" s="3"/>
      <c r="C20" s="19">
        <v>1107765</v>
      </c>
      <c r="D20" s="19"/>
      <c r="E20" s="20">
        <v>13540000</v>
      </c>
      <c r="F20" s="21">
        <v>13540000</v>
      </c>
      <c r="G20" s="21">
        <v>1682447</v>
      </c>
      <c r="H20" s="21">
        <v>206366</v>
      </c>
      <c r="I20" s="21">
        <v>913254</v>
      </c>
      <c r="J20" s="21">
        <v>2802067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2802067</v>
      </c>
      <c r="X20" s="21">
        <v>3384000</v>
      </c>
      <c r="Y20" s="21">
        <v>-581933</v>
      </c>
      <c r="Z20" s="6">
        <v>-17.2</v>
      </c>
      <c r="AA20" s="28">
        <v>13540000</v>
      </c>
    </row>
    <row r="21" spans="1:27" ht="13.5">
      <c r="A21" s="5" t="s">
        <v>47</v>
      </c>
      <c r="B21" s="3"/>
      <c r="C21" s="19">
        <v>57769</v>
      </c>
      <c r="D21" s="19"/>
      <c r="E21" s="20">
        <v>2085600</v>
      </c>
      <c r="F21" s="21">
        <v>2085600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522000</v>
      </c>
      <c r="Y21" s="21">
        <v>-522000</v>
      </c>
      <c r="Z21" s="6">
        <v>-100</v>
      </c>
      <c r="AA21" s="28">
        <v>2085600</v>
      </c>
    </row>
    <row r="22" spans="1:27" ht="13.5">
      <c r="A22" s="5" t="s">
        <v>48</v>
      </c>
      <c r="B22" s="3"/>
      <c r="C22" s="22"/>
      <c r="D22" s="22"/>
      <c r="E22" s="23">
        <v>2053500</v>
      </c>
      <c r="F22" s="24">
        <v>2053500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513000</v>
      </c>
      <c r="Y22" s="24">
        <v>-513000</v>
      </c>
      <c r="Z22" s="7">
        <v>-100</v>
      </c>
      <c r="AA22" s="29">
        <v>2053500</v>
      </c>
    </row>
    <row r="23" spans="1:27" ht="13.5">
      <c r="A23" s="5" t="s">
        <v>49</v>
      </c>
      <c r="B23" s="3"/>
      <c r="C23" s="19"/>
      <c r="D23" s="19"/>
      <c r="E23" s="20">
        <v>303500</v>
      </c>
      <c r="F23" s="21">
        <v>303500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51000</v>
      </c>
      <c r="Y23" s="21">
        <v>-51000</v>
      </c>
      <c r="Z23" s="6">
        <v>-100</v>
      </c>
      <c r="AA23" s="28">
        <v>303500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29807588</v>
      </c>
      <c r="D25" s="51">
        <f>+D5+D9+D15+D19+D24</f>
        <v>0</v>
      </c>
      <c r="E25" s="52">
        <f t="shared" si="4"/>
        <v>54413920</v>
      </c>
      <c r="F25" s="53">
        <f t="shared" si="4"/>
        <v>54413920</v>
      </c>
      <c r="G25" s="53">
        <f t="shared" si="4"/>
        <v>3864830</v>
      </c>
      <c r="H25" s="53">
        <f t="shared" si="4"/>
        <v>473838</v>
      </c>
      <c r="I25" s="53">
        <f t="shared" si="4"/>
        <v>2109448</v>
      </c>
      <c r="J25" s="53">
        <f t="shared" si="4"/>
        <v>6448116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6448116</v>
      </c>
      <c r="X25" s="53">
        <f t="shared" si="4"/>
        <v>13563000</v>
      </c>
      <c r="Y25" s="53">
        <f t="shared" si="4"/>
        <v>-7114884</v>
      </c>
      <c r="Z25" s="54">
        <f>+IF(X25&lt;&gt;0,+(Y25/X25)*100,0)</f>
        <v>-52.458040256580404</v>
      </c>
      <c r="AA25" s="55">
        <f>+AA5+AA9+AA15+AA19+AA24</f>
        <v>54413920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28453532</v>
      </c>
      <c r="D28" s="19"/>
      <c r="E28" s="20">
        <v>43158000</v>
      </c>
      <c r="F28" s="21">
        <v>43158000</v>
      </c>
      <c r="G28" s="21">
        <v>3864830</v>
      </c>
      <c r="H28" s="21">
        <v>466049</v>
      </c>
      <c r="I28" s="21">
        <v>2099091</v>
      </c>
      <c r="J28" s="21">
        <v>6429970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6429970</v>
      </c>
      <c r="X28" s="21"/>
      <c r="Y28" s="21">
        <v>6429970</v>
      </c>
      <c r="Z28" s="6"/>
      <c r="AA28" s="19">
        <v>43158000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28453532</v>
      </c>
      <c r="D32" s="25">
        <f>SUM(D28:D31)</f>
        <v>0</v>
      </c>
      <c r="E32" s="26">
        <f t="shared" si="5"/>
        <v>43158000</v>
      </c>
      <c r="F32" s="27">
        <f t="shared" si="5"/>
        <v>43158000</v>
      </c>
      <c r="G32" s="27">
        <f t="shared" si="5"/>
        <v>3864830</v>
      </c>
      <c r="H32" s="27">
        <f t="shared" si="5"/>
        <v>466049</v>
      </c>
      <c r="I32" s="27">
        <f t="shared" si="5"/>
        <v>2099091</v>
      </c>
      <c r="J32" s="27">
        <f t="shared" si="5"/>
        <v>6429970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6429970</v>
      </c>
      <c r="X32" s="27">
        <f t="shared" si="5"/>
        <v>0</v>
      </c>
      <c r="Y32" s="27">
        <f t="shared" si="5"/>
        <v>6429970</v>
      </c>
      <c r="Z32" s="13">
        <f>+IF(X32&lt;&gt;0,+(Y32/X32)*100,0)</f>
        <v>0</v>
      </c>
      <c r="AA32" s="31">
        <f>SUM(AA28:AA31)</f>
        <v>43158000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1354056</v>
      </c>
      <c r="D35" s="19"/>
      <c r="E35" s="20">
        <v>11255920</v>
      </c>
      <c r="F35" s="21">
        <v>11255920</v>
      </c>
      <c r="G35" s="21"/>
      <c r="H35" s="21">
        <v>7789</v>
      </c>
      <c r="I35" s="21">
        <v>10357</v>
      </c>
      <c r="J35" s="21">
        <v>18146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18146</v>
      </c>
      <c r="X35" s="21"/>
      <c r="Y35" s="21">
        <v>18146</v>
      </c>
      <c r="Z35" s="6"/>
      <c r="AA35" s="28">
        <v>11255920</v>
      </c>
    </row>
    <row r="36" spans="1:27" ht="13.5">
      <c r="A36" s="61" t="s">
        <v>64</v>
      </c>
      <c r="B36" s="10"/>
      <c r="C36" s="62">
        <f aca="true" t="shared" si="6" ref="C36:Y36">SUM(C32:C35)</f>
        <v>29807588</v>
      </c>
      <c r="D36" s="62">
        <f>SUM(D32:D35)</f>
        <v>0</v>
      </c>
      <c r="E36" s="63">
        <f t="shared" si="6"/>
        <v>54413920</v>
      </c>
      <c r="F36" s="64">
        <f t="shared" si="6"/>
        <v>54413920</v>
      </c>
      <c r="G36" s="64">
        <f t="shared" si="6"/>
        <v>3864830</v>
      </c>
      <c r="H36" s="64">
        <f t="shared" si="6"/>
        <v>473838</v>
      </c>
      <c r="I36" s="64">
        <f t="shared" si="6"/>
        <v>2109448</v>
      </c>
      <c r="J36" s="64">
        <f t="shared" si="6"/>
        <v>6448116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6448116</v>
      </c>
      <c r="X36" s="64">
        <f t="shared" si="6"/>
        <v>0</v>
      </c>
      <c r="Y36" s="64">
        <f t="shared" si="6"/>
        <v>6448116</v>
      </c>
      <c r="Z36" s="65">
        <f>+IF(X36&lt;&gt;0,+(Y36/X36)*100,0)</f>
        <v>0</v>
      </c>
      <c r="AA36" s="66">
        <f>SUM(AA32:AA35)</f>
        <v>54413920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98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2048000</v>
      </c>
      <c r="F5" s="18">
        <f t="shared" si="0"/>
        <v>2048000</v>
      </c>
      <c r="G5" s="18">
        <f t="shared" si="0"/>
        <v>0</v>
      </c>
      <c r="H5" s="18">
        <f t="shared" si="0"/>
        <v>0</v>
      </c>
      <c r="I5" s="18">
        <f t="shared" si="0"/>
        <v>10394</v>
      </c>
      <c r="J5" s="18">
        <f t="shared" si="0"/>
        <v>10394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10394</v>
      </c>
      <c r="X5" s="18">
        <f t="shared" si="0"/>
        <v>511950</v>
      </c>
      <c r="Y5" s="18">
        <f t="shared" si="0"/>
        <v>-501556</v>
      </c>
      <c r="Z5" s="4">
        <f>+IF(X5&lt;&gt;0,+(Y5/X5)*100,0)</f>
        <v>-97.96972360582087</v>
      </c>
      <c r="AA5" s="16">
        <f>SUM(AA6:AA8)</f>
        <v>2048000</v>
      </c>
    </row>
    <row r="6" spans="1:27" ht="13.5">
      <c r="A6" s="5" t="s">
        <v>32</v>
      </c>
      <c r="B6" s="3"/>
      <c r="C6" s="19"/>
      <c r="D6" s="19"/>
      <c r="E6" s="20">
        <v>1075000</v>
      </c>
      <c r="F6" s="21">
        <v>1075000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268740</v>
      </c>
      <c r="Y6" s="21">
        <v>-268740</v>
      </c>
      <c r="Z6" s="6">
        <v>-100</v>
      </c>
      <c r="AA6" s="28">
        <v>1075000</v>
      </c>
    </row>
    <row r="7" spans="1:27" ht="13.5">
      <c r="A7" s="5" t="s">
        <v>33</v>
      </c>
      <c r="B7" s="3"/>
      <c r="C7" s="22"/>
      <c r="D7" s="22"/>
      <c r="E7" s="23">
        <v>176000</v>
      </c>
      <c r="F7" s="24">
        <v>176000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43980</v>
      </c>
      <c r="Y7" s="24">
        <v>-43980</v>
      </c>
      <c r="Z7" s="7">
        <v>-100</v>
      </c>
      <c r="AA7" s="29">
        <v>176000</v>
      </c>
    </row>
    <row r="8" spans="1:27" ht="13.5">
      <c r="A8" s="5" t="s">
        <v>34</v>
      </c>
      <c r="B8" s="3"/>
      <c r="C8" s="19"/>
      <c r="D8" s="19"/>
      <c r="E8" s="20">
        <v>797000</v>
      </c>
      <c r="F8" s="21">
        <v>797000</v>
      </c>
      <c r="G8" s="21"/>
      <c r="H8" s="21"/>
      <c r="I8" s="21">
        <v>10394</v>
      </c>
      <c r="J8" s="21">
        <v>10394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10394</v>
      </c>
      <c r="X8" s="21">
        <v>199230</v>
      </c>
      <c r="Y8" s="21">
        <v>-188836</v>
      </c>
      <c r="Z8" s="6">
        <v>-94.78</v>
      </c>
      <c r="AA8" s="28">
        <v>797000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7601000</v>
      </c>
      <c r="F9" s="18">
        <f t="shared" si="1"/>
        <v>7601000</v>
      </c>
      <c r="G9" s="18">
        <f t="shared" si="1"/>
        <v>25977</v>
      </c>
      <c r="H9" s="18">
        <f t="shared" si="1"/>
        <v>0</v>
      </c>
      <c r="I9" s="18">
        <f t="shared" si="1"/>
        <v>0</v>
      </c>
      <c r="J9" s="18">
        <f t="shared" si="1"/>
        <v>25977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25977</v>
      </c>
      <c r="X9" s="18">
        <f t="shared" si="1"/>
        <v>331470</v>
      </c>
      <c r="Y9" s="18">
        <f t="shared" si="1"/>
        <v>-305493</v>
      </c>
      <c r="Z9" s="4">
        <f>+IF(X9&lt;&gt;0,+(Y9/X9)*100,0)</f>
        <v>-92.16309168250521</v>
      </c>
      <c r="AA9" s="30">
        <f>SUM(AA10:AA14)</f>
        <v>7601000</v>
      </c>
    </row>
    <row r="10" spans="1:27" ht="13.5">
      <c r="A10" s="5" t="s">
        <v>36</v>
      </c>
      <c r="B10" s="3"/>
      <c r="C10" s="19"/>
      <c r="D10" s="19"/>
      <c r="E10" s="20">
        <v>1136000</v>
      </c>
      <c r="F10" s="21">
        <v>1136000</v>
      </c>
      <c r="G10" s="21">
        <v>25977</v>
      </c>
      <c r="H10" s="21"/>
      <c r="I10" s="21"/>
      <c r="J10" s="21">
        <v>25977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25977</v>
      </c>
      <c r="X10" s="21">
        <v>321480</v>
      </c>
      <c r="Y10" s="21">
        <v>-295503</v>
      </c>
      <c r="Z10" s="6">
        <v>-91.92</v>
      </c>
      <c r="AA10" s="28">
        <v>1136000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>
        <v>6465000</v>
      </c>
      <c r="F12" s="21">
        <v>6465000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9990</v>
      </c>
      <c r="Y12" s="21">
        <v>-9990</v>
      </c>
      <c r="Z12" s="6">
        <v>-100</v>
      </c>
      <c r="AA12" s="28">
        <v>6465000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46339000</v>
      </c>
      <c r="F15" s="18">
        <f t="shared" si="2"/>
        <v>46339000</v>
      </c>
      <c r="G15" s="18">
        <f t="shared" si="2"/>
        <v>818218</v>
      </c>
      <c r="H15" s="18">
        <f t="shared" si="2"/>
        <v>3129135</v>
      </c>
      <c r="I15" s="18">
        <f t="shared" si="2"/>
        <v>3046166</v>
      </c>
      <c r="J15" s="18">
        <f t="shared" si="2"/>
        <v>6993519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6993519</v>
      </c>
      <c r="X15" s="18">
        <f t="shared" si="2"/>
        <v>13153470</v>
      </c>
      <c r="Y15" s="18">
        <f t="shared" si="2"/>
        <v>-6159951</v>
      </c>
      <c r="Z15" s="4">
        <f>+IF(X15&lt;&gt;0,+(Y15/X15)*100,0)</f>
        <v>-46.83137605513982</v>
      </c>
      <c r="AA15" s="30">
        <f>SUM(AA16:AA18)</f>
        <v>46339000</v>
      </c>
    </row>
    <row r="16" spans="1:27" ht="13.5">
      <c r="A16" s="5" t="s">
        <v>42</v>
      </c>
      <c r="B16" s="3"/>
      <c r="C16" s="19"/>
      <c r="D16" s="19"/>
      <c r="E16" s="20">
        <v>210000</v>
      </c>
      <c r="F16" s="21">
        <v>210000</v>
      </c>
      <c r="G16" s="21"/>
      <c r="H16" s="21">
        <v>17350</v>
      </c>
      <c r="I16" s="21">
        <v>15975</v>
      </c>
      <c r="J16" s="21">
        <v>33325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33325</v>
      </c>
      <c r="X16" s="21">
        <v>11584740</v>
      </c>
      <c r="Y16" s="21">
        <v>-11551415</v>
      </c>
      <c r="Z16" s="6">
        <v>-99.71</v>
      </c>
      <c r="AA16" s="28">
        <v>210000</v>
      </c>
    </row>
    <row r="17" spans="1:27" ht="13.5">
      <c r="A17" s="5" t="s">
        <v>43</v>
      </c>
      <c r="B17" s="3"/>
      <c r="C17" s="19"/>
      <c r="D17" s="19"/>
      <c r="E17" s="20">
        <v>46129000</v>
      </c>
      <c r="F17" s="21">
        <v>46129000</v>
      </c>
      <c r="G17" s="21">
        <v>818218</v>
      </c>
      <c r="H17" s="21">
        <v>3111785</v>
      </c>
      <c r="I17" s="21">
        <v>3030191</v>
      </c>
      <c r="J17" s="21">
        <v>6960194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6960194</v>
      </c>
      <c r="X17" s="21">
        <v>1568730</v>
      </c>
      <c r="Y17" s="21">
        <v>5391464</v>
      </c>
      <c r="Z17" s="6">
        <v>343.68</v>
      </c>
      <c r="AA17" s="28">
        <v>46129000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1950000</v>
      </c>
      <c r="F19" s="18">
        <f t="shared" si="3"/>
        <v>1950000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487500</v>
      </c>
      <c r="Y19" s="18">
        <f t="shared" si="3"/>
        <v>-487500</v>
      </c>
      <c r="Z19" s="4">
        <f>+IF(X19&lt;&gt;0,+(Y19/X19)*100,0)</f>
        <v>-100</v>
      </c>
      <c r="AA19" s="30">
        <f>SUM(AA20:AA23)</f>
        <v>1950000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>
        <v>1950000</v>
      </c>
      <c r="F23" s="21">
        <v>1950000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487500</v>
      </c>
      <c r="Y23" s="21">
        <v>-487500</v>
      </c>
      <c r="Z23" s="6">
        <v>-100</v>
      </c>
      <c r="AA23" s="28">
        <v>1950000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57938000</v>
      </c>
      <c r="F25" s="53">
        <f t="shared" si="4"/>
        <v>57938000</v>
      </c>
      <c r="G25" s="53">
        <f t="shared" si="4"/>
        <v>844195</v>
      </c>
      <c r="H25" s="53">
        <f t="shared" si="4"/>
        <v>3129135</v>
      </c>
      <c r="I25" s="53">
        <f t="shared" si="4"/>
        <v>3056560</v>
      </c>
      <c r="J25" s="53">
        <f t="shared" si="4"/>
        <v>7029890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7029890</v>
      </c>
      <c r="X25" s="53">
        <f t="shared" si="4"/>
        <v>14484390</v>
      </c>
      <c r="Y25" s="53">
        <f t="shared" si="4"/>
        <v>-7454500</v>
      </c>
      <c r="Z25" s="54">
        <f>+IF(X25&lt;&gt;0,+(Y25/X25)*100,0)</f>
        <v>-51.46575036988096</v>
      </c>
      <c r="AA25" s="55">
        <f>+AA5+AA9+AA15+AA19+AA24</f>
        <v>57938000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45679000</v>
      </c>
      <c r="F28" s="21">
        <v>45679000</v>
      </c>
      <c r="G28" s="21">
        <v>593217</v>
      </c>
      <c r="H28" s="21">
        <v>3111784</v>
      </c>
      <c r="I28" s="21">
        <v>3030190</v>
      </c>
      <c r="J28" s="21">
        <v>6735191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6735191</v>
      </c>
      <c r="X28" s="21"/>
      <c r="Y28" s="21">
        <v>6735191</v>
      </c>
      <c r="Z28" s="6"/>
      <c r="AA28" s="19">
        <v>45679000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>
        <v>225000</v>
      </c>
      <c r="H29" s="21"/>
      <c r="I29" s="21"/>
      <c r="J29" s="21">
        <v>225000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225000</v>
      </c>
      <c r="X29" s="21"/>
      <c r="Y29" s="21">
        <v>225000</v>
      </c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45679000</v>
      </c>
      <c r="F32" s="27">
        <f t="shared" si="5"/>
        <v>45679000</v>
      </c>
      <c r="G32" s="27">
        <f t="shared" si="5"/>
        <v>818217</v>
      </c>
      <c r="H32" s="27">
        <f t="shared" si="5"/>
        <v>3111784</v>
      </c>
      <c r="I32" s="27">
        <f t="shared" si="5"/>
        <v>3030190</v>
      </c>
      <c r="J32" s="27">
        <f t="shared" si="5"/>
        <v>6960191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6960191</v>
      </c>
      <c r="X32" s="27">
        <f t="shared" si="5"/>
        <v>0</v>
      </c>
      <c r="Y32" s="27">
        <f t="shared" si="5"/>
        <v>6960191</v>
      </c>
      <c r="Z32" s="13">
        <f>+IF(X32&lt;&gt;0,+(Y32/X32)*100,0)</f>
        <v>0</v>
      </c>
      <c r="AA32" s="31">
        <f>SUM(AA28:AA31)</f>
        <v>45679000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>
        <v>7950000</v>
      </c>
      <c r="F34" s="21">
        <v>7950000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7950000</v>
      </c>
    </row>
    <row r="35" spans="1:27" ht="13.5">
      <c r="A35" s="60" t="s">
        <v>63</v>
      </c>
      <c r="B35" s="3"/>
      <c r="C35" s="19"/>
      <c r="D35" s="19"/>
      <c r="E35" s="20">
        <v>4309000</v>
      </c>
      <c r="F35" s="21">
        <v>4309000</v>
      </c>
      <c r="G35" s="21">
        <v>25977</v>
      </c>
      <c r="H35" s="21">
        <v>17350</v>
      </c>
      <c r="I35" s="21">
        <v>26369</v>
      </c>
      <c r="J35" s="21">
        <v>69696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69696</v>
      </c>
      <c r="X35" s="21"/>
      <c r="Y35" s="21">
        <v>69696</v>
      </c>
      <c r="Z35" s="6"/>
      <c r="AA35" s="28">
        <v>4309000</v>
      </c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57938000</v>
      </c>
      <c r="F36" s="64">
        <f t="shared" si="6"/>
        <v>57938000</v>
      </c>
      <c r="G36" s="64">
        <f t="shared" si="6"/>
        <v>844194</v>
      </c>
      <c r="H36" s="64">
        <f t="shared" si="6"/>
        <v>3129134</v>
      </c>
      <c r="I36" s="64">
        <f t="shared" si="6"/>
        <v>3056559</v>
      </c>
      <c r="J36" s="64">
        <f t="shared" si="6"/>
        <v>7029887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7029887</v>
      </c>
      <c r="X36" s="64">
        <f t="shared" si="6"/>
        <v>0</v>
      </c>
      <c r="Y36" s="64">
        <f t="shared" si="6"/>
        <v>7029887</v>
      </c>
      <c r="Z36" s="65">
        <f>+IF(X36&lt;&gt;0,+(Y36/X36)*100,0)</f>
        <v>0</v>
      </c>
      <c r="AA36" s="66">
        <f>SUM(AA32:AA35)</f>
        <v>57938000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99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12564000</v>
      </c>
      <c r="F9" s="18">
        <f t="shared" si="1"/>
        <v>12564000</v>
      </c>
      <c r="G9" s="18">
        <f t="shared" si="1"/>
        <v>1724178</v>
      </c>
      <c r="H9" s="18">
        <f t="shared" si="1"/>
        <v>1795593</v>
      </c>
      <c r="I9" s="18">
        <f t="shared" si="1"/>
        <v>950155</v>
      </c>
      <c r="J9" s="18">
        <f t="shared" si="1"/>
        <v>4469926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4469926</v>
      </c>
      <c r="X9" s="18">
        <f t="shared" si="1"/>
        <v>0</v>
      </c>
      <c r="Y9" s="18">
        <f t="shared" si="1"/>
        <v>4469926</v>
      </c>
      <c r="Z9" s="4">
        <f>+IF(X9&lt;&gt;0,+(Y9/X9)*100,0)</f>
        <v>0</v>
      </c>
      <c r="AA9" s="30">
        <f>SUM(AA10:AA14)</f>
        <v>12564000</v>
      </c>
    </row>
    <row r="10" spans="1:27" ht="13.5">
      <c r="A10" s="5" t="s">
        <v>36</v>
      </c>
      <c r="B10" s="3"/>
      <c r="C10" s="19"/>
      <c r="D10" s="19"/>
      <c r="E10" s="20">
        <v>11954000</v>
      </c>
      <c r="F10" s="21">
        <v>11954000</v>
      </c>
      <c r="G10" s="21">
        <v>1724178</v>
      </c>
      <c r="H10" s="21">
        <v>1795593</v>
      </c>
      <c r="I10" s="21">
        <v>950155</v>
      </c>
      <c r="J10" s="21">
        <v>4469926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4469926</v>
      </c>
      <c r="X10" s="21"/>
      <c r="Y10" s="21">
        <v>4469926</v>
      </c>
      <c r="Z10" s="6"/>
      <c r="AA10" s="28">
        <v>11954000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>
        <v>610000</v>
      </c>
      <c r="F12" s="21">
        <v>610000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>
        <v>610000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17046000</v>
      </c>
      <c r="F15" s="18">
        <f t="shared" si="2"/>
        <v>17046000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7402500</v>
      </c>
      <c r="Y15" s="18">
        <f t="shared" si="2"/>
        <v>-7402500</v>
      </c>
      <c r="Z15" s="4">
        <f>+IF(X15&lt;&gt;0,+(Y15/X15)*100,0)</f>
        <v>-100</v>
      </c>
      <c r="AA15" s="30">
        <f>SUM(AA16:AA18)</f>
        <v>17046000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17046000</v>
      </c>
      <c r="F17" s="21">
        <v>17046000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7402500</v>
      </c>
      <c r="Y17" s="21">
        <v>-7402500</v>
      </c>
      <c r="Z17" s="6">
        <v>-100</v>
      </c>
      <c r="AA17" s="28">
        <v>17046000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5000000</v>
      </c>
      <c r="F19" s="18">
        <f t="shared" si="3"/>
        <v>5000000</v>
      </c>
      <c r="G19" s="18">
        <f t="shared" si="3"/>
        <v>1073651</v>
      </c>
      <c r="H19" s="18">
        <f t="shared" si="3"/>
        <v>1044961</v>
      </c>
      <c r="I19" s="18">
        <f t="shared" si="3"/>
        <v>1348033</v>
      </c>
      <c r="J19" s="18">
        <f t="shared" si="3"/>
        <v>3466645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3466645</v>
      </c>
      <c r="X19" s="18">
        <f t="shared" si="3"/>
        <v>1250001</v>
      </c>
      <c r="Y19" s="18">
        <f t="shared" si="3"/>
        <v>2216644</v>
      </c>
      <c r="Z19" s="4">
        <f>+IF(X19&lt;&gt;0,+(Y19/X19)*100,0)</f>
        <v>177.3313781348975</v>
      </c>
      <c r="AA19" s="30">
        <f>SUM(AA20:AA23)</f>
        <v>5000000</v>
      </c>
    </row>
    <row r="20" spans="1:27" ht="13.5">
      <c r="A20" s="5" t="s">
        <v>46</v>
      </c>
      <c r="B20" s="3"/>
      <c r="C20" s="19"/>
      <c r="D20" s="19"/>
      <c r="E20" s="20">
        <v>5000000</v>
      </c>
      <c r="F20" s="21">
        <v>5000000</v>
      </c>
      <c r="G20" s="21">
        <v>1073651</v>
      </c>
      <c r="H20" s="21">
        <v>1044961</v>
      </c>
      <c r="I20" s="21">
        <v>1348033</v>
      </c>
      <c r="J20" s="21">
        <v>3466645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3466645</v>
      </c>
      <c r="X20" s="21">
        <v>1250001</v>
      </c>
      <c r="Y20" s="21">
        <v>2216644</v>
      </c>
      <c r="Z20" s="6">
        <v>177.33</v>
      </c>
      <c r="AA20" s="28">
        <v>5000000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34610000</v>
      </c>
      <c r="F25" s="53">
        <f t="shared" si="4"/>
        <v>34610000</v>
      </c>
      <c r="G25" s="53">
        <f t="shared" si="4"/>
        <v>2797829</v>
      </c>
      <c r="H25" s="53">
        <f t="shared" si="4"/>
        <v>2840554</v>
      </c>
      <c r="I25" s="53">
        <f t="shared" si="4"/>
        <v>2298188</v>
      </c>
      <c r="J25" s="53">
        <f t="shared" si="4"/>
        <v>7936571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7936571</v>
      </c>
      <c r="X25" s="53">
        <f t="shared" si="4"/>
        <v>8652501</v>
      </c>
      <c r="Y25" s="53">
        <f t="shared" si="4"/>
        <v>-715930</v>
      </c>
      <c r="Z25" s="54">
        <f>+IF(X25&lt;&gt;0,+(Y25/X25)*100,0)</f>
        <v>-8.274255039092166</v>
      </c>
      <c r="AA25" s="55">
        <f>+AA5+AA9+AA15+AA19+AA24</f>
        <v>34610000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34000000</v>
      </c>
      <c r="F28" s="21">
        <v>34000000</v>
      </c>
      <c r="G28" s="21">
        <v>2797829</v>
      </c>
      <c r="H28" s="21">
        <v>2840554</v>
      </c>
      <c r="I28" s="21">
        <v>2000000</v>
      </c>
      <c r="J28" s="21">
        <v>7638383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7638383</v>
      </c>
      <c r="X28" s="21"/>
      <c r="Y28" s="21">
        <v>7638383</v>
      </c>
      <c r="Z28" s="6"/>
      <c r="AA28" s="19">
        <v>34000000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34000000</v>
      </c>
      <c r="F32" s="27">
        <f t="shared" si="5"/>
        <v>34000000</v>
      </c>
      <c r="G32" s="27">
        <f t="shared" si="5"/>
        <v>2797829</v>
      </c>
      <c r="H32" s="27">
        <f t="shared" si="5"/>
        <v>2840554</v>
      </c>
      <c r="I32" s="27">
        <f t="shared" si="5"/>
        <v>2000000</v>
      </c>
      <c r="J32" s="27">
        <f t="shared" si="5"/>
        <v>7638383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7638383</v>
      </c>
      <c r="X32" s="27">
        <f t="shared" si="5"/>
        <v>0</v>
      </c>
      <c r="Y32" s="27">
        <f t="shared" si="5"/>
        <v>7638383</v>
      </c>
      <c r="Z32" s="13">
        <f>+IF(X32&lt;&gt;0,+(Y32/X32)*100,0)</f>
        <v>0</v>
      </c>
      <c r="AA32" s="31">
        <f>SUM(AA28:AA31)</f>
        <v>34000000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>
        <v>610000</v>
      </c>
      <c r="F35" s="21">
        <v>610000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610000</v>
      </c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34610000</v>
      </c>
      <c r="F36" s="64">
        <f t="shared" si="6"/>
        <v>34610000</v>
      </c>
      <c r="G36" s="64">
        <f t="shared" si="6"/>
        <v>2797829</v>
      </c>
      <c r="H36" s="64">
        <f t="shared" si="6"/>
        <v>2840554</v>
      </c>
      <c r="I36" s="64">
        <f t="shared" si="6"/>
        <v>2000000</v>
      </c>
      <c r="J36" s="64">
        <f t="shared" si="6"/>
        <v>7638383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7638383</v>
      </c>
      <c r="X36" s="64">
        <f t="shared" si="6"/>
        <v>0</v>
      </c>
      <c r="Y36" s="64">
        <f t="shared" si="6"/>
        <v>7638383</v>
      </c>
      <c r="Z36" s="65">
        <f>+IF(X36&lt;&gt;0,+(Y36/X36)*100,0)</f>
        <v>0</v>
      </c>
      <c r="AA36" s="66">
        <f>SUM(AA32:AA35)</f>
        <v>34610000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100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12571134</v>
      </c>
      <c r="D5" s="16">
        <f>SUM(D6:D8)</f>
        <v>0</v>
      </c>
      <c r="E5" s="17">
        <f t="shared" si="0"/>
        <v>9015000</v>
      </c>
      <c r="F5" s="18">
        <f t="shared" si="0"/>
        <v>9015000</v>
      </c>
      <c r="G5" s="18">
        <f t="shared" si="0"/>
        <v>0</v>
      </c>
      <c r="H5" s="18">
        <f t="shared" si="0"/>
        <v>276071</v>
      </c>
      <c r="I5" s="18">
        <f t="shared" si="0"/>
        <v>0</v>
      </c>
      <c r="J5" s="18">
        <f t="shared" si="0"/>
        <v>276071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276071</v>
      </c>
      <c r="X5" s="18">
        <f t="shared" si="0"/>
        <v>2253750</v>
      </c>
      <c r="Y5" s="18">
        <f t="shared" si="0"/>
        <v>-1977679</v>
      </c>
      <c r="Z5" s="4">
        <f>+IF(X5&lt;&gt;0,+(Y5/X5)*100,0)</f>
        <v>-87.75059345535219</v>
      </c>
      <c r="AA5" s="16">
        <f>SUM(AA6:AA8)</f>
        <v>9015000</v>
      </c>
    </row>
    <row r="6" spans="1:27" ht="13.5">
      <c r="A6" s="5" t="s">
        <v>32</v>
      </c>
      <c r="B6" s="3"/>
      <c r="C6" s="19">
        <v>162974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7132787</v>
      </c>
      <c r="D7" s="22"/>
      <c r="E7" s="23">
        <v>2879000</v>
      </c>
      <c r="F7" s="24">
        <v>2879000</v>
      </c>
      <c r="G7" s="24"/>
      <c r="H7" s="24">
        <v>202904</v>
      </c>
      <c r="I7" s="24"/>
      <c r="J7" s="24">
        <v>202904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202904</v>
      </c>
      <c r="X7" s="24">
        <v>719751</v>
      </c>
      <c r="Y7" s="24">
        <v>-516847</v>
      </c>
      <c r="Z7" s="7">
        <v>-71.81</v>
      </c>
      <c r="AA7" s="29">
        <v>2879000</v>
      </c>
    </row>
    <row r="8" spans="1:27" ht="13.5">
      <c r="A8" s="5" t="s">
        <v>34</v>
      </c>
      <c r="B8" s="3"/>
      <c r="C8" s="19">
        <v>5275373</v>
      </c>
      <c r="D8" s="19"/>
      <c r="E8" s="20">
        <v>6136000</v>
      </c>
      <c r="F8" s="21">
        <v>6136000</v>
      </c>
      <c r="G8" s="21"/>
      <c r="H8" s="21">
        <v>73167</v>
      </c>
      <c r="I8" s="21"/>
      <c r="J8" s="21">
        <v>73167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73167</v>
      </c>
      <c r="X8" s="21">
        <v>1533999</v>
      </c>
      <c r="Y8" s="21">
        <v>-1460832</v>
      </c>
      <c r="Z8" s="6">
        <v>-95.23</v>
      </c>
      <c r="AA8" s="28">
        <v>6136000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1500000</v>
      </c>
      <c r="F9" s="18">
        <f t="shared" si="1"/>
        <v>1500000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249999</v>
      </c>
      <c r="Y9" s="18">
        <f t="shared" si="1"/>
        <v>-249999</v>
      </c>
      <c r="Z9" s="4">
        <f>+IF(X9&lt;&gt;0,+(Y9/X9)*100,0)</f>
        <v>-100</v>
      </c>
      <c r="AA9" s="30">
        <f>SUM(AA10:AA14)</f>
        <v>1500000</v>
      </c>
    </row>
    <row r="10" spans="1:27" ht="13.5">
      <c r="A10" s="5" t="s">
        <v>36</v>
      </c>
      <c r="B10" s="3"/>
      <c r="C10" s="19"/>
      <c r="D10" s="19"/>
      <c r="E10" s="20">
        <v>1500000</v>
      </c>
      <c r="F10" s="21">
        <v>1500000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249999</v>
      </c>
      <c r="Y10" s="21">
        <v>-249999</v>
      </c>
      <c r="Z10" s="6">
        <v>-100</v>
      </c>
      <c r="AA10" s="28">
        <v>1500000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1636842</v>
      </c>
      <c r="D15" s="16">
        <f>SUM(D16:D18)</f>
        <v>0</v>
      </c>
      <c r="E15" s="17">
        <f t="shared" si="2"/>
        <v>2167000</v>
      </c>
      <c r="F15" s="18">
        <f t="shared" si="2"/>
        <v>2167000</v>
      </c>
      <c r="G15" s="18">
        <f t="shared" si="2"/>
        <v>0</v>
      </c>
      <c r="H15" s="18">
        <f t="shared" si="2"/>
        <v>146344</v>
      </c>
      <c r="I15" s="18">
        <f t="shared" si="2"/>
        <v>0</v>
      </c>
      <c r="J15" s="18">
        <f t="shared" si="2"/>
        <v>146344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146344</v>
      </c>
      <c r="X15" s="18">
        <f t="shared" si="2"/>
        <v>541749</v>
      </c>
      <c r="Y15" s="18">
        <f t="shared" si="2"/>
        <v>-395405</v>
      </c>
      <c r="Z15" s="4">
        <f>+IF(X15&lt;&gt;0,+(Y15/X15)*100,0)</f>
        <v>-72.98675216751668</v>
      </c>
      <c r="AA15" s="30">
        <f>SUM(AA16:AA18)</f>
        <v>2167000</v>
      </c>
    </row>
    <row r="16" spans="1:27" ht="13.5">
      <c r="A16" s="5" t="s">
        <v>42</v>
      </c>
      <c r="B16" s="3"/>
      <c r="C16" s="19">
        <v>1636842</v>
      </c>
      <c r="D16" s="19"/>
      <c r="E16" s="20">
        <v>2167000</v>
      </c>
      <c r="F16" s="21">
        <v>2167000</v>
      </c>
      <c r="G16" s="21"/>
      <c r="H16" s="21">
        <v>146344</v>
      </c>
      <c r="I16" s="21"/>
      <c r="J16" s="21">
        <v>146344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146344</v>
      </c>
      <c r="X16" s="21">
        <v>541749</v>
      </c>
      <c r="Y16" s="21">
        <v>-395405</v>
      </c>
      <c r="Z16" s="6">
        <v>-72.99</v>
      </c>
      <c r="AA16" s="28">
        <v>2167000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309466659</v>
      </c>
      <c r="D19" s="16">
        <f>SUM(D20:D23)</f>
        <v>0</v>
      </c>
      <c r="E19" s="17">
        <f t="shared" si="3"/>
        <v>342326000</v>
      </c>
      <c r="F19" s="18">
        <f t="shared" si="3"/>
        <v>342326000</v>
      </c>
      <c r="G19" s="18">
        <f t="shared" si="3"/>
        <v>35608100</v>
      </c>
      <c r="H19" s="18">
        <f t="shared" si="3"/>
        <v>22589311</v>
      </c>
      <c r="I19" s="18">
        <f t="shared" si="3"/>
        <v>11117253</v>
      </c>
      <c r="J19" s="18">
        <f t="shared" si="3"/>
        <v>69314664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69314664</v>
      </c>
      <c r="X19" s="18">
        <f t="shared" si="3"/>
        <v>85581501</v>
      </c>
      <c r="Y19" s="18">
        <f t="shared" si="3"/>
        <v>-16266837</v>
      </c>
      <c r="Z19" s="4">
        <f>+IF(X19&lt;&gt;0,+(Y19/X19)*100,0)</f>
        <v>-19.007421942739704</v>
      </c>
      <c r="AA19" s="30">
        <f>SUM(AA20:AA23)</f>
        <v>342326000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309466659</v>
      </c>
      <c r="D21" s="19"/>
      <c r="E21" s="20">
        <v>342326000</v>
      </c>
      <c r="F21" s="21">
        <v>342326000</v>
      </c>
      <c r="G21" s="21">
        <v>35608100</v>
      </c>
      <c r="H21" s="21">
        <v>22589311</v>
      </c>
      <c r="I21" s="21">
        <v>11117253</v>
      </c>
      <c r="J21" s="21">
        <v>69314664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69314664</v>
      </c>
      <c r="X21" s="21">
        <v>85581501</v>
      </c>
      <c r="Y21" s="21">
        <v>-16266837</v>
      </c>
      <c r="Z21" s="6">
        <v>-19.01</v>
      </c>
      <c r="AA21" s="28">
        <v>342326000</v>
      </c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323674635</v>
      </c>
      <c r="D25" s="51">
        <f>+D5+D9+D15+D19+D24</f>
        <v>0</v>
      </c>
      <c r="E25" s="52">
        <f t="shared" si="4"/>
        <v>355008000</v>
      </c>
      <c r="F25" s="53">
        <f t="shared" si="4"/>
        <v>355008000</v>
      </c>
      <c r="G25" s="53">
        <f t="shared" si="4"/>
        <v>35608100</v>
      </c>
      <c r="H25" s="53">
        <f t="shared" si="4"/>
        <v>23011726</v>
      </c>
      <c r="I25" s="53">
        <f t="shared" si="4"/>
        <v>11117253</v>
      </c>
      <c r="J25" s="53">
        <f t="shared" si="4"/>
        <v>69737079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69737079</v>
      </c>
      <c r="X25" s="53">
        <f t="shared" si="4"/>
        <v>88626999</v>
      </c>
      <c r="Y25" s="53">
        <f t="shared" si="4"/>
        <v>-18889920</v>
      </c>
      <c r="Z25" s="54">
        <f>+IF(X25&lt;&gt;0,+(Y25/X25)*100,0)</f>
        <v>-21.31395648407321</v>
      </c>
      <c r="AA25" s="55">
        <f>+AA5+AA9+AA15+AA19+AA24</f>
        <v>355008000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309552673</v>
      </c>
      <c r="D28" s="19"/>
      <c r="E28" s="20">
        <v>336993000</v>
      </c>
      <c r="F28" s="21">
        <v>336993000</v>
      </c>
      <c r="G28" s="21">
        <v>35608100</v>
      </c>
      <c r="H28" s="21">
        <v>22735655</v>
      </c>
      <c r="I28" s="21">
        <v>11117253</v>
      </c>
      <c r="J28" s="21">
        <v>69461008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69461008</v>
      </c>
      <c r="X28" s="21"/>
      <c r="Y28" s="21">
        <v>69461008</v>
      </c>
      <c r="Z28" s="6"/>
      <c r="AA28" s="19">
        <v>336993000</v>
      </c>
    </row>
    <row r="29" spans="1:27" ht="13.5">
      <c r="A29" s="57" t="s">
        <v>55</v>
      </c>
      <c r="B29" s="3"/>
      <c r="C29" s="19">
        <v>398774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309951447</v>
      </c>
      <c r="D32" s="25">
        <f>SUM(D28:D31)</f>
        <v>0</v>
      </c>
      <c r="E32" s="26">
        <f t="shared" si="5"/>
        <v>336993000</v>
      </c>
      <c r="F32" s="27">
        <f t="shared" si="5"/>
        <v>336993000</v>
      </c>
      <c r="G32" s="27">
        <f t="shared" si="5"/>
        <v>35608100</v>
      </c>
      <c r="H32" s="27">
        <f t="shared" si="5"/>
        <v>22735655</v>
      </c>
      <c r="I32" s="27">
        <f t="shared" si="5"/>
        <v>11117253</v>
      </c>
      <c r="J32" s="27">
        <f t="shared" si="5"/>
        <v>69461008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69461008</v>
      </c>
      <c r="X32" s="27">
        <f t="shared" si="5"/>
        <v>0</v>
      </c>
      <c r="Y32" s="27">
        <f t="shared" si="5"/>
        <v>69461008</v>
      </c>
      <c r="Z32" s="13">
        <f>+IF(X32&lt;&gt;0,+(Y32/X32)*100,0)</f>
        <v>0</v>
      </c>
      <c r="AA32" s="31">
        <f>SUM(AA28:AA31)</f>
        <v>336993000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13723188</v>
      </c>
      <c r="D35" s="19"/>
      <c r="E35" s="20">
        <v>18015000</v>
      </c>
      <c r="F35" s="21">
        <v>18015000</v>
      </c>
      <c r="G35" s="21"/>
      <c r="H35" s="21">
        <v>276071</v>
      </c>
      <c r="I35" s="21"/>
      <c r="J35" s="21">
        <v>276071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276071</v>
      </c>
      <c r="X35" s="21"/>
      <c r="Y35" s="21">
        <v>276071</v>
      </c>
      <c r="Z35" s="6"/>
      <c r="AA35" s="28">
        <v>18015000</v>
      </c>
    </row>
    <row r="36" spans="1:27" ht="13.5">
      <c r="A36" s="61" t="s">
        <v>64</v>
      </c>
      <c r="B36" s="10"/>
      <c r="C36" s="62">
        <f aca="true" t="shared" si="6" ref="C36:Y36">SUM(C32:C35)</f>
        <v>323674635</v>
      </c>
      <c r="D36" s="62">
        <f>SUM(D32:D35)</f>
        <v>0</v>
      </c>
      <c r="E36" s="63">
        <f t="shared" si="6"/>
        <v>355008000</v>
      </c>
      <c r="F36" s="64">
        <f t="shared" si="6"/>
        <v>355008000</v>
      </c>
      <c r="G36" s="64">
        <f t="shared" si="6"/>
        <v>35608100</v>
      </c>
      <c r="H36" s="64">
        <f t="shared" si="6"/>
        <v>23011726</v>
      </c>
      <c r="I36" s="64">
        <f t="shared" si="6"/>
        <v>11117253</v>
      </c>
      <c r="J36" s="64">
        <f t="shared" si="6"/>
        <v>69737079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69737079</v>
      </c>
      <c r="X36" s="64">
        <f t="shared" si="6"/>
        <v>0</v>
      </c>
      <c r="Y36" s="64">
        <f t="shared" si="6"/>
        <v>69737079</v>
      </c>
      <c r="Z36" s="65">
        <f>+IF(X36&lt;&gt;0,+(Y36/X36)*100,0)</f>
        <v>0</v>
      </c>
      <c r="AA36" s="66">
        <f>SUM(AA32:AA35)</f>
        <v>355008000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101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555000</v>
      </c>
      <c r="F5" s="18">
        <f t="shared" si="0"/>
        <v>555000</v>
      </c>
      <c r="G5" s="18">
        <f t="shared" si="0"/>
        <v>0</v>
      </c>
      <c r="H5" s="18">
        <f t="shared" si="0"/>
        <v>85500</v>
      </c>
      <c r="I5" s="18">
        <f t="shared" si="0"/>
        <v>0</v>
      </c>
      <c r="J5" s="18">
        <f t="shared" si="0"/>
        <v>85500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85500</v>
      </c>
      <c r="X5" s="18">
        <f t="shared" si="0"/>
        <v>163752</v>
      </c>
      <c r="Y5" s="18">
        <f t="shared" si="0"/>
        <v>-78252</v>
      </c>
      <c r="Z5" s="4">
        <f>+IF(X5&lt;&gt;0,+(Y5/X5)*100,0)</f>
        <v>-47.78689725927012</v>
      </c>
      <c r="AA5" s="16">
        <f>SUM(AA6:AA8)</f>
        <v>555000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>
        <v>455000</v>
      </c>
      <c r="F7" s="24">
        <v>455000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113751</v>
      </c>
      <c r="Y7" s="24">
        <v>-113751</v>
      </c>
      <c r="Z7" s="7">
        <v>-100</v>
      </c>
      <c r="AA7" s="29">
        <v>455000</v>
      </c>
    </row>
    <row r="8" spans="1:27" ht="13.5">
      <c r="A8" s="5" t="s">
        <v>34</v>
      </c>
      <c r="B8" s="3"/>
      <c r="C8" s="19"/>
      <c r="D8" s="19"/>
      <c r="E8" s="20">
        <v>100000</v>
      </c>
      <c r="F8" s="21">
        <v>100000</v>
      </c>
      <c r="G8" s="21"/>
      <c r="H8" s="21">
        <v>85500</v>
      </c>
      <c r="I8" s="21"/>
      <c r="J8" s="21">
        <v>85500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85500</v>
      </c>
      <c r="X8" s="21">
        <v>50001</v>
      </c>
      <c r="Y8" s="21">
        <v>35499</v>
      </c>
      <c r="Z8" s="6">
        <v>71</v>
      </c>
      <c r="AA8" s="28">
        <v>100000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170000</v>
      </c>
      <c r="F9" s="18">
        <f t="shared" si="1"/>
        <v>170000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152502</v>
      </c>
      <c r="Y9" s="18">
        <f t="shared" si="1"/>
        <v>-152502</v>
      </c>
      <c r="Z9" s="4">
        <f>+IF(X9&lt;&gt;0,+(Y9/X9)*100,0)</f>
        <v>-100</v>
      </c>
      <c r="AA9" s="30">
        <f>SUM(AA10:AA14)</f>
        <v>170000</v>
      </c>
    </row>
    <row r="10" spans="1:27" ht="13.5">
      <c r="A10" s="5" t="s">
        <v>36</v>
      </c>
      <c r="B10" s="3"/>
      <c r="C10" s="19"/>
      <c r="D10" s="19"/>
      <c r="E10" s="20">
        <v>20000</v>
      </c>
      <c r="F10" s="21">
        <v>20000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50001</v>
      </c>
      <c r="Y10" s="21">
        <v>-50001</v>
      </c>
      <c r="Z10" s="6">
        <v>-100</v>
      </c>
      <c r="AA10" s="28">
        <v>20000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>
        <v>150000</v>
      </c>
      <c r="F12" s="21">
        <v>150000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102501</v>
      </c>
      <c r="Y12" s="21">
        <v>-102501</v>
      </c>
      <c r="Z12" s="6">
        <v>-100</v>
      </c>
      <c r="AA12" s="28">
        <v>150000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179899559</v>
      </c>
      <c r="D15" s="16">
        <f>SUM(D16:D18)</f>
        <v>0</v>
      </c>
      <c r="E15" s="17">
        <f t="shared" si="2"/>
        <v>52978132</v>
      </c>
      <c r="F15" s="18">
        <f t="shared" si="2"/>
        <v>52978132</v>
      </c>
      <c r="G15" s="18">
        <f t="shared" si="2"/>
        <v>3953586</v>
      </c>
      <c r="H15" s="18">
        <f t="shared" si="2"/>
        <v>486082</v>
      </c>
      <c r="I15" s="18">
        <f t="shared" si="2"/>
        <v>2164629</v>
      </c>
      <c r="J15" s="18">
        <f t="shared" si="2"/>
        <v>6604297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6604297</v>
      </c>
      <c r="X15" s="18">
        <f t="shared" si="2"/>
        <v>8748931</v>
      </c>
      <c r="Y15" s="18">
        <f t="shared" si="2"/>
        <v>-2144634</v>
      </c>
      <c r="Z15" s="4">
        <f>+IF(X15&lt;&gt;0,+(Y15/X15)*100,0)</f>
        <v>-24.51309765730236</v>
      </c>
      <c r="AA15" s="30">
        <f>SUM(AA16:AA18)</f>
        <v>52978132</v>
      </c>
    </row>
    <row r="16" spans="1:27" ht="13.5">
      <c r="A16" s="5" t="s">
        <v>42</v>
      </c>
      <c r="B16" s="3"/>
      <c r="C16" s="19">
        <v>179899559</v>
      </c>
      <c r="D16" s="19"/>
      <c r="E16" s="20">
        <v>52978132</v>
      </c>
      <c r="F16" s="21">
        <v>52978132</v>
      </c>
      <c r="G16" s="21">
        <v>3953586</v>
      </c>
      <c r="H16" s="21">
        <v>486082</v>
      </c>
      <c r="I16" s="21">
        <v>2164629</v>
      </c>
      <c r="J16" s="21">
        <v>6604297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6604297</v>
      </c>
      <c r="X16" s="21">
        <v>8748931</v>
      </c>
      <c r="Y16" s="21">
        <v>-2144634</v>
      </c>
      <c r="Z16" s="6">
        <v>-24.51</v>
      </c>
      <c r="AA16" s="28">
        <v>52978132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179899559</v>
      </c>
      <c r="D25" s="51">
        <f>+D5+D9+D15+D19+D24</f>
        <v>0</v>
      </c>
      <c r="E25" s="52">
        <f t="shared" si="4"/>
        <v>53703132</v>
      </c>
      <c r="F25" s="53">
        <f t="shared" si="4"/>
        <v>53703132</v>
      </c>
      <c r="G25" s="53">
        <f t="shared" si="4"/>
        <v>3953586</v>
      </c>
      <c r="H25" s="53">
        <f t="shared" si="4"/>
        <v>571582</v>
      </c>
      <c r="I25" s="53">
        <f t="shared" si="4"/>
        <v>2164629</v>
      </c>
      <c r="J25" s="53">
        <f t="shared" si="4"/>
        <v>6689797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6689797</v>
      </c>
      <c r="X25" s="53">
        <f t="shared" si="4"/>
        <v>9065185</v>
      </c>
      <c r="Y25" s="53">
        <f t="shared" si="4"/>
        <v>-2375388</v>
      </c>
      <c r="Z25" s="54">
        <f>+IF(X25&lt;&gt;0,+(Y25/X25)*100,0)</f>
        <v>-26.20341449181677</v>
      </c>
      <c r="AA25" s="55">
        <f>+AA5+AA9+AA15+AA19+AA24</f>
        <v>53703132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122989295</v>
      </c>
      <c r="D28" s="19"/>
      <c r="E28" s="20">
        <v>32490000</v>
      </c>
      <c r="F28" s="21">
        <v>32490000</v>
      </c>
      <c r="G28" s="21">
        <v>2282423</v>
      </c>
      <c r="H28" s="21">
        <v>177451</v>
      </c>
      <c r="I28" s="21">
        <v>1849732</v>
      </c>
      <c r="J28" s="21">
        <v>4309606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4309606</v>
      </c>
      <c r="X28" s="21"/>
      <c r="Y28" s="21">
        <v>4309606</v>
      </c>
      <c r="Z28" s="6"/>
      <c r="AA28" s="19">
        <v>32490000</v>
      </c>
    </row>
    <row r="29" spans="1:27" ht="13.5">
      <c r="A29" s="57" t="s">
        <v>55</v>
      </c>
      <c r="B29" s="3"/>
      <c r="C29" s="19"/>
      <c r="D29" s="19"/>
      <c r="E29" s="20">
        <v>2100000</v>
      </c>
      <c r="F29" s="21">
        <v>2100000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2100000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122989295</v>
      </c>
      <c r="D32" s="25">
        <f>SUM(D28:D31)</f>
        <v>0</v>
      </c>
      <c r="E32" s="26">
        <f t="shared" si="5"/>
        <v>34590000</v>
      </c>
      <c r="F32" s="27">
        <f t="shared" si="5"/>
        <v>34590000</v>
      </c>
      <c r="G32" s="27">
        <f t="shared" si="5"/>
        <v>2282423</v>
      </c>
      <c r="H32" s="27">
        <f t="shared" si="5"/>
        <v>177451</v>
      </c>
      <c r="I32" s="27">
        <f t="shared" si="5"/>
        <v>1849732</v>
      </c>
      <c r="J32" s="27">
        <f t="shared" si="5"/>
        <v>4309606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4309606</v>
      </c>
      <c r="X32" s="27">
        <f t="shared" si="5"/>
        <v>0</v>
      </c>
      <c r="Y32" s="27">
        <f t="shared" si="5"/>
        <v>4309606</v>
      </c>
      <c r="Z32" s="13">
        <f>+IF(X32&lt;&gt;0,+(Y32/X32)*100,0)</f>
        <v>0</v>
      </c>
      <c r="AA32" s="31">
        <f>SUM(AA28:AA31)</f>
        <v>34590000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56910264</v>
      </c>
      <c r="D35" s="19"/>
      <c r="E35" s="20">
        <v>19113132</v>
      </c>
      <c r="F35" s="21">
        <v>19113132</v>
      </c>
      <c r="G35" s="21">
        <v>1671163</v>
      </c>
      <c r="H35" s="21">
        <v>394131</v>
      </c>
      <c r="I35" s="21">
        <v>314897</v>
      </c>
      <c r="J35" s="21">
        <v>2380191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2380191</v>
      </c>
      <c r="X35" s="21"/>
      <c r="Y35" s="21">
        <v>2380191</v>
      </c>
      <c r="Z35" s="6"/>
      <c r="AA35" s="28">
        <v>19113132</v>
      </c>
    </row>
    <row r="36" spans="1:27" ht="13.5">
      <c r="A36" s="61" t="s">
        <v>64</v>
      </c>
      <c r="B36" s="10"/>
      <c r="C36" s="62">
        <f aca="true" t="shared" si="6" ref="C36:Y36">SUM(C32:C35)</f>
        <v>179899559</v>
      </c>
      <c r="D36" s="62">
        <f>SUM(D32:D35)</f>
        <v>0</v>
      </c>
      <c r="E36" s="63">
        <f t="shared" si="6"/>
        <v>53703132</v>
      </c>
      <c r="F36" s="64">
        <f t="shared" si="6"/>
        <v>53703132</v>
      </c>
      <c r="G36" s="64">
        <f t="shared" si="6"/>
        <v>3953586</v>
      </c>
      <c r="H36" s="64">
        <f t="shared" si="6"/>
        <v>571582</v>
      </c>
      <c r="I36" s="64">
        <f t="shared" si="6"/>
        <v>2164629</v>
      </c>
      <c r="J36" s="64">
        <f t="shared" si="6"/>
        <v>6689797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6689797</v>
      </c>
      <c r="X36" s="64">
        <f t="shared" si="6"/>
        <v>0</v>
      </c>
      <c r="Y36" s="64">
        <f t="shared" si="6"/>
        <v>6689797</v>
      </c>
      <c r="Z36" s="65">
        <f>+IF(X36&lt;&gt;0,+(Y36/X36)*100,0)</f>
        <v>0</v>
      </c>
      <c r="AA36" s="66">
        <f>SUM(AA32:AA35)</f>
        <v>53703132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102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1450000</v>
      </c>
      <c r="F5" s="18">
        <f t="shared" si="0"/>
        <v>1450000</v>
      </c>
      <c r="G5" s="18">
        <f t="shared" si="0"/>
        <v>0</v>
      </c>
      <c r="H5" s="18">
        <f t="shared" si="0"/>
        <v>48603</v>
      </c>
      <c r="I5" s="18">
        <f t="shared" si="0"/>
        <v>0</v>
      </c>
      <c r="J5" s="18">
        <f t="shared" si="0"/>
        <v>48603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48603</v>
      </c>
      <c r="X5" s="18">
        <f t="shared" si="0"/>
        <v>398181</v>
      </c>
      <c r="Y5" s="18">
        <f t="shared" si="0"/>
        <v>-349578</v>
      </c>
      <c r="Z5" s="4">
        <f>+IF(X5&lt;&gt;0,+(Y5/X5)*100,0)</f>
        <v>-87.7937420419357</v>
      </c>
      <c r="AA5" s="16">
        <f>SUM(AA6:AA8)</f>
        <v>1450000</v>
      </c>
    </row>
    <row r="6" spans="1:27" ht="13.5">
      <c r="A6" s="5" t="s">
        <v>32</v>
      </c>
      <c r="B6" s="3"/>
      <c r="C6" s="19"/>
      <c r="D6" s="19"/>
      <c r="E6" s="20">
        <v>250000</v>
      </c>
      <c r="F6" s="21">
        <v>250000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130908</v>
      </c>
      <c r="Y6" s="21">
        <v>-130908</v>
      </c>
      <c r="Z6" s="6">
        <v>-100</v>
      </c>
      <c r="AA6" s="28">
        <v>250000</v>
      </c>
    </row>
    <row r="7" spans="1:27" ht="13.5">
      <c r="A7" s="5" t="s">
        <v>33</v>
      </c>
      <c r="B7" s="3"/>
      <c r="C7" s="22"/>
      <c r="D7" s="22"/>
      <c r="E7" s="23">
        <v>50000</v>
      </c>
      <c r="F7" s="24">
        <v>50000</v>
      </c>
      <c r="G7" s="24"/>
      <c r="H7" s="24">
        <v>29108</v>
      </c>
      <c r="I7" s="24"/>
      <c r="J7" s="24">
        <v>29108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29108</v>
      </c>
      <c r="X7" s="24">
        <v>40908</v>
      </c>
      <c r="Y7" s="24">
        <v>-11800</v>
      </c>
      <c r="Z7" s="7">
        <v>-28.85</v>
      </c>
      <c r="AA7" s="29">
        <v>50000</v>
      </c>
    </row>
    <row r="8" spans="1:27" ht="13.5">
      <c r="A8" s="5" t="s">
        <v>34</v>
      </c>
      <c r="B8" s="3"/>
      <c r="C8" s="19"/>
      <c r="D8" s="19"/>
      <c r="E8" s="20">
        <v>1150000</v>
      </c>
      <c r="F8" s="21">
        <v>1150000</v>
      </c>
      <c r="G8" s="21"/>
      <c r="H8" s="21">
        <v>19495</v>
      </c>
      <c r="I8" s="21"/>
      <c r="J8" s="21">
        <v>19495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19495</v>
      </c>
      <c r="X8" s="21">
        <v>226365</v>
      </c>
      <c r="Y8" s="21">
        <v>-206870</v>
      </c>
      <c r="Z8" s="6">
        <v>-91.39</v>
      </c>
      <c r="AA8" s="28">
        <v>1150000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25700684</v>
      </c>
      <c r="F9" s="18">
        <f t="shared" si="1"/>
        <v>25700684</v>
      </c>
      <c r="G9" s="18">
        <f t="shared" si="1"/>
        <v>298626</v>
      </c>
      <c r="H9" s="18">
        <f t="shared" si="1"/>
        <v>52091</v>
      </c>
      <c r="I9" s="18">
        <f t="shared" si="1"/>
        <v>1350</v>
      </c>
      <c r="J9" s="18">
        <f t="shared" si="1"/>
        <v>352067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352067</v>
      </c>
      <c r="X9" s="18">
        <f t="shared" si="1"/>
        <v>972273</v>
      </c>
      <c r="Y9" s="18">
        <f t="shared" si="1"/>
        <v>-620206</v>
      </c>
      <c r="Z9" s="4">
        <f>+IF(X9&lt;&gt;0,+(Y9/X9)*100,0)</f>
        <v>-63.789285519602004</v>
      </c>
      <c r="AA9" s="30">
        <f>SUM(AA10:AA14)</f>
        <v>25700684</v>
      </c>
    </row>
    <row r="10" spans="1:27" ht="13.5">
      <c r="A10" s="5" t="s">
        <v>36</v>
      </c>
      <c r="B10" s="3"/>
      <c r="C10" s="19"/>
      <c r="D10" s="19"/>
      <c r="E10" s="20">
        <v>25250684</v>
      </c>
      <c r="F10" s="21">
        <v>25250684</v>
      </c>
      <c r="G10" s="21">
        <v>298626</v>
      </c>
      <c r="H10" s="21"/>
      <c r="I10" s="21">
        <v>1500</v>
      </c>
      <c r="J10" s="21">
        <v>300126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300126</v>
      </c>
      <c r="X10" s="21">
        <v>818181</v>
      </c>
      <c r="Y10" s="21">
        <v>-518055</v>
      </c>
      <c r="Z10" s="6">
        <v>-63.32</v>
      </c>
      <c r="AA10" s="28">
        <v>25250684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>
        <v>450000</v>
      </c>
      <c r="F12" s="21">
        <v>450000</v>
      </c>
      <c r="G12" s="21"/>
      <c r="H12" s="21">
        <v>52091</v>
      </c>
      <c r="I12" s="21">
        <v>-150</v>
      </c>
      <c r="J12" s="21">
        <v>51941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51941</v>
      </c>
      <c r="X12" s="21">
        <v>154092</v>
      </c>
      <c r="Y12" s="21">
        <v>-102151</v>
      </c>
      <c r="Z12" s="6">
        <v>-66.29</v>
      </c>
      <c r="AA12" s="28">
        <v>450000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2497431</v>
      </c>
      <c r="F15" s="18">
        <f t="shared" si="2"/>
        <v>2497431</v>
      </c>
      <c r="G15" s="18">
        <f t="shared" si="2"/>
        <v>0</v>
      </c>
      <c r="H15" s="18">
        <f t="shared" si="2"/>
        <v>607640</v>
      </c>
      <c r="I15" s="18">
        <f t="shared" si="2"/>
        <v>6295754</v>
      </c>
      <c r="J15" s="18">
        <f t="shared" si="2"/>
        <v>6903394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6903394</v>
      </c>
      <c r="X15" s="18">
        <f t="shared" si="2"/>
        <v>17816022</v>
      </c>
      <c r="Y15" s="18">
        <f t="shared" si="2"/>
        <v>-10912628</v>
      </c>
      <c r="Z15" s="4">
        <f>+IF(X15&lt;&gt;0,+(Y15/X15)*100,0)</f>
        <v>-61.25176540531887</v>
      </c>
      <c r="AA15" s="30">
        <f>SUM(AA16:AA18)</f>
        <v>2497431</v>
      </c>
    </row>
    <row r="16" spans="1:27" ht="13.5">
      <c r="A16" s="5" t="s">
        <v>42</v>
      </c>
      <c r="B16" s="3"/>
      <c r="C16" s="19"/>
      <c r="D16" s="19"/>
      <c r="E16" s="20">
        <v>330000</v>
      </c>
      <c r="F16" s="21">
        <v>330000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95454</v>
      </c>
      <c r="Y16" s="21">
        <v>-95454</v>
      </c>
      <c r="Z16" s="6">
        <v>-100</v>
      </c>
      <c r="AA16" s="28">
        <v>330000</v>
      </c>
    </row>
    <row r="17" spans="1:27" ht="13.5">
      <c r="A17" s="5" t="s">
        <v>43</v>
      </c>
      <c r="B17" s="3"/>
      <c r="C17" s="19"/>
      <c r="D17" s="19"/>
      <c r="E17" s="20">
        <v>2167431</v>
      </c>
      <c r="F17" s="21">
        <v>2167431</v>
      </c>
      <c r="G17" s="21"/>
      <c r="H17" s="21">
        <v>607640</v>
      </c>
      <c r="I17" s="21">
        <v>6295754</v>
      </c>
      <c r="J17" s="21">
        <v>6903394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6903394</v>
      </c>
      <c r="X17" s="21">
        <v>17720568</v>
      </c>
      <c r="Y17" s="21">
        <v>-10817174</v>
      </c>
      <c r="Z17" s="6">
        <v>-61.04</v>
      </c>
      <c r="AA17" s="28">
        <v>2167431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28914307</v>
      </c>
      <c r="F19" s="18">
        <f t="shared" si="3"/>
        <v>28914307</v>
      </c>
      <c r="G19" s="18">
        <f t="shared" si="3"/>
        <v>2631558</v>
      </c>
      <c r="H19" s="18">
        <f t="shared" si="3"/>
        <v>0</v>
      </c>
      <c r="I19" s="18">
        <f t="shared" si="3"/>
        <v>22105</v>
      </c>
      <c r="J19" s="18">
        <f t="shared" si="3"/>
        <v>2653663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2653663</v>
      </c>
      <c r="X19" s="18">
        <f t="shared" si="3"/>
        <v>134319</v>
      </c>
      <c r="Y19" s="18">
        <f t="shared" si="3"/>
        <v>2519344</v>
      </c>
      <c r="Z19" s="4">
        <f>+IF(X19&lt;&gt;0,+(Y19/X19)*100,0)</f>
        <v>1875.642314192333</v>
      </c>
      <c r="AA19" s="30">
        <f>SUM(AA20:AA23)</f>
        <v>28914307</v>
      </c>
    </row>
    <row r="20" spans="1:27" ht="13.5">
      <c r="A20" s="5" t="s">
        <v>46</v>
      </c>
      <c r="B20" s="3"/>
      <c r="C20" s="19"/>
      <c r="D20" s="19"/>
      <c r="E20" s="20">
        <v>27400000</v>
      </c>
      <c r="F20" s="21">
        <v>27400000</v>
      </c>
      <c r="G20" s="21">
        <v>2631558</v>
      </c>
      <c r="H20" s="21"/>
      <c r="I20" s="21"/>
      <c r="J20" s="21">
        <v>2631558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2631558</v>
      </c>
      <c r="X20" s="21"/>
      <c r="Y20" s="21">
        <v>2631558</v>
      </c>
      <c r="Z20" s="6"/>
      <c r="AA20" s="28">
        <v>27400000</v>
      </c>
    </row>
    <row r="21" spans="1:27" ht="13.5">
      <c r="A21" s="5" t="s">
        <v>47</v>
      </c>
      <c r="B21" s="3"/>
      <c r="C21" s="19"/>
      <c r="D21" s="19"/>
      <c r="E21" s="20">
        <v>521807</v>
      </c>
      <c r="F21" s="21">
        <v>521807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>
        <v>521807</v>
      </c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>
        <v>992500</v>
      </c>
      <c r="F23" s="21">
        <v>992500</v>
      </c>
      <c r="G23" s="21"/>
      <c r="H23" s="21"/>
      <c r="I23" s="21">
        <v>22105</v>
      </c>
      <c r="J23" s="21">
        <v>22105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22105</v>
      </c>
      <c r="X23" s="21">
        <v>134319</v>
      </c>
      <c r="Y23" s="21">
        <v>-112214</v>
      </c>
      <c r="Z23" s="6">
        <v>-83.54</v>
      </c>
      <c r="AA23" s="28">
        <v>992500</v>
      </c>
    </row>
    <row r="24" spans="1:27" ht="13.5">
      <c r="A24" s="2" t="s">
        <v>50</v>
      </c>
      <c r="B24" s="8"/>
      <c r="C24" s="16"/>
      <c r="D24" s="16"/>
      <c r="E24" s="17">
        <v>12888491</v>
      </c>
      <c r="F24" s="18">
        <v>12888491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>
        <v>12888491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71450913</v>
      </c>
      <c r="F25" s="53">
        <f t="shared" si="4"/>
        <v>71450913</v>
      </c>
      <c r="G25" s="53">
        <f t="shared" si="4"/>
        <v>2930184</v>
      </c>
      <c r="H25" s="53">
        <f t="shared" si="4"/>
        <v>708334</v>
      </c>
      <c r="I25" s="53">
        <f t="shared" si="4"/>
        <v>6319209</v>
      </c>
      <c r="J25" s="53">
        <f t="shared" si="4"/>
        <v>9957727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9957727</v>
      </c>
      <c r="X25" s="53">
        <f t="shared" si="4"/>
        <v>19320795</v>
      </c>
      <c r="Y25" s="53">
        <f t="shared" si="4"/>
        <v>-9363068</v>
      </c>
      <c r="Z25" s="54">
        <f>+IF(X25&lt;&gt;0,+(Y25/X25)*100,0)</f>
        <v>-48.461090757393784</v>
      </c>
      <c r="AA25" s="55">
        <f>+AA5+AA9+AA15+AA19+AA24</f>
        <v>71450913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40169000</v>
      </c>
      <c r="F28" s="21">
        <v>40169000</v>
      </c>
      <c r="G28" s="21">
        <v>2798734</v>
      </c>
      <c r="H28" s="21">
        <v>595540</v>
      </c>
      <c r="I28" s="21">
        <v>1914127</v>
      </c>
      <c r="J28" s="21">
        <v>5308401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5308401</v>
      </c>
      <c r="X28" s="21"/>
      <c r="Y28" s="21">
        <v>5308401</v>
      </c>
      <c r="Z28" s="6"/>
      <c r="AA28" s="19">
        <v>40169000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40169000</v>
      </c>
      <c r="F32" s="27">
        <f t="shared" si="5"/>
        <v>40169000</v>
      </c>
      <c r="G32" s="27">
        <f t="shared" si="5"/>
        <v>2798734</v>
      </c>
      <c r="H32" s="27">
        <f t="shared" si="5"/>
        <v>595540</v>
      </c>
      <c r="I32" s="27">
        <f t="shared" si="5"/>
        <v>1914127</v>
      </c>
      <c r="J32" s="27">
        <f t="shared" si="5"/>
        <v>5308401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5308401</v>
      </c>
      <c r="X32" s="27">
        <f t="shared" si="5"/>
        <v>0</v>
      </c>
      <c r="Y32" s="27">
        <f t="shared" si="5"/>
        <v>5308401</v>
      </c>
      <c r="Z32" s="13">
        <f>+IF(X32&lt;&gt;0,+(Y32/X32)*100,0)</f>
        <v>0</v>
      </c>
      <c r="AA32" s="31">
        <f>SUM(AA28:AA31)</f>
        <v>40169000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>
        <v>31281913</v>
      </c>
      <c r="F35" s="21">
        <v>31281913</v>
      </c>
      <c r="G35" s="21">
        <v>131450</v>
      </c>
      <c r="H35" s="21">
        <v>112794</v>
      </c>
      <c r="I35" s="21">
        <v>4405082</v>
      </c>
      <c r="J35" s="21">
        <v>4649326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4649326</v>
      </c>
      <c r="X35" s="21"/>
      <c r="Y35" s="21">
        <v>4649326</v>
      </c>
      <c r="Z35" s="6"/>
      <c r="AA35" s="28">
        <v>31281913</v>
      </c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71450913</v>
      </c>
      <c r="F36" s="64">
        <f t="shared" si="6"/>
        <v>71450913</v>
      </c>
      <c r="G36" s="64">
        <f t="shared" si="6"/>
        <v>2930184</v>
      </c>
      <c r="H36" s="64">
        <f t="shared" si="6"/>
        <v>708334</v>
      </c>
      <c r="I36" s="64">
        <f t="shared" si="6"/>
        <v>6319209</v>
      </c>
      <c r="J36" s="64">
        <f t="shared" si="6"/>
        <v>9957727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9957727</v>
      </c>
      <c r="X36" s="64">
        <f t="shared" si="6"/>
        <v>0</v>
      </c>
      <c r="Y36" s="64">
        <f t="shared" si="6"/>
        <v>9957727</v>
      </c>
      <c r="Z36" s="65">
        <f>+IF(X36&lt;&gt;0,+(Y36/X36)*100,0)</f>
        <v>0</v>
      </c>
      <c r="AA36" s="66">
        <f>SUM(AA32:AA35)</f>
        <v>71450913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1290736</v>
      </c>
      <c r="D5" s="16">
        <f>SUM(D6:D8)</f>
        <v>0</v>
      </c>
      <c r="E5" s="17">
        <f t="shared" si="0"/>
        <v>3475493</v>
      </c>
      <c r="F5" s="18">
        <f t="shared" si="0"/>
        <v>3475493</v>
      </c>
      <c r="G5" s="18">
        <f t="shared" si="0"/>
        <v>230619</v>
      </c>
      <c r="H5" s="18">
        <f t="shared" si="0"/>
        <v>32248</v>
      </c>
      <c r="I5" s="18">
        <f t="shared" si="0"/>
        <v>46203</v>
      </c>
      <c r="J5" s="18">
        <f t="shared" si="0"/>
        <v>309070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309070</v>
      </c>
      <c r="X5" s="18">
        <f t="shared" si="0"/>
        <v>868749</v>
      </c>
      <c r="Y5" s="18">
        <f t="shared" si="0"/>
        <v>-559679</v>
      </c>
      <c r="Z5" s="4">
        <f>+IF(X5&lt;&gt;0,+(Y5/X5)*100,0)</f>
        <v>-64.4235561709999</v>
      </c>
      <c r="AA5" s="16">
        <f>SUM(AA6:AA8)</f>
        <v>3475493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1290736</v>
      </c>
      <c r="D8" s="19"/>
      <c r="E8" s="20">
        <v>3475493</v>
      </c>
      <c r="F8" s="21">
        <v>3475493</v>
      </c>
      <c r="G8" s="21">
        <v>230619</v>
      </c>
      <c r="H8" s="21">
        <v>32248</v>
      </c>
      <c r="I8" s="21">
        <v>46203</v>
      </c>
      <c r="J8" s="21">
        <v>309070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309070</v>
      </c>
      <c r="X8" s="21">
        <v>868749</v>
      </c>
      <c r="Y8" s="21">
        <v>-559679</v>
      </c>
      <c r="Z8" s="6">
        <v>-64.42</v>
      </c>
      <c r="AA8" s="28">
        <v>3475493</v>
      </c>
    </row>
    <row r="9" spans="1:27" ht="13.5">
      <c r="A9" s="2" t="s">
        <v>35</v>
      </c>
      <c r="B9" s="3"/>
      <c r="C9" s="16">
        <f aca="true" t="shared" si="1" ref="C9:Y9">SUM(C10:C14)</f>
        <v>46478028</v>
      </c>
      <c r="D9" s="16">
        <f>SUM(D10:D14)</f>
        <v>0</v>
      </c>
      <c r="E9" s="17">
        <f t="shared" si="1"/>
        <v>52051891</v>
      </c>
      <c r="F9" s="18">
        <f t="shared" si="1"/>
        <v>52051891</v>
      </c>
      <c r="G9" s="18">
        <f t="shared" si="1"/>
        <v>852514</v>
      </c>
      <c r="H9" s="18">
        <f t="shared" si="1"/>
        <v>1019552</v>
      </c>
      <c r="I9" s="18">
        <f t="shared" si="1"/>
        <v>6756268</v>
      </c>
      <c r="J9" s="18">
        <f t="shared" si="1"/>
        <v>8628334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8628334</v>
      </c>
      <c r="X9" s="18">
        <f t="shared" si="1"/>
        <v>13012998</v>
      </c>
      <c r="Y9" s="18">
        <f t="shared" si="1"/>
        <v>-4384664</v>
      </c>
      <c r="Z9" s="4">
        <f>+IF(X9&lt;&gt;0,+(Y9/X9)*100,0)</f>
        <v>-33.69449530384927</v>
      </c>
      <c r="AA9" s="30">
        <f>SUM(AA10:AA14)</f>
        <v>52051891</v>
      </c>
    </row>
    <row r="10" spans="1:27" ht="13.5">
      <c r="A10" s="5" t="s">
        <v>36</v>
      </c>
      <c r="B10" s="3"/>
      <c r="C10" s="19">
        <v>46478028</v>
      </c>
      <c r="D10" s="19"/>
      <c r="E10" s="20">
        <v>52051891</v>
      </c>
      <c r="F10" s="21">
        <v>52051891</v>
      </c>
      <c r="G10" s="21">
        <v>852514</v>
      </c>
      <c r="H10" s="21">
        <v>1019552</v>
      </c>
      <c r="I10" s="21">
        <v>6756268</v>
      </c>
      <c r="J10" s="21">
        <v>8628334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8628334</v>
      </c>
      <c r="X10" s="21">
        <v>13012998</v>
      </c>
      <c r="Y10" s="21">
        <v>-4384664</v>
      </c>
      <c r="Z10" s="6">
        <v>-33.69</v>
      </c>
      <c r="AA10" s="28">
        <v>52051891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47768764</v>
      </c>
      <c r="D25" s="51">
        <f>+D5+D9+D15+D19+D24</f>
        <v>0</v>
      </c>
      <c r="E25" s="52">
        <f t="shared" si="4"/>
        <v>55527384</v>
      </c>
      <c r="F25" s="53">
        <f t="shared" si="4"/>
        <v>55527384</v>
      </c>
      <c r="G25" s="53">
        <f t="shared" si="4"/>
        <v>1083133</v>
      </c>
      <c r="H25" s="53">
        <f t="shared" si="4"/>
        <v>1051800</v>
      </c>
      <c r="I25" s="53">
        <f t="shared" si="4"/>
        <v>6802471</v>
      </c>
      <c r="J25" s="53">
        <f t="shared" si="4"/>
        <v>8937404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8937404</v>
      </c>
      <c r="X25" s="53">
        <f t="shared" si="4"/>
        <v>13881747</v>
      </c>
      <c r="Y25" s="53">
        <f t="shared" si="4"/>
        <v>-4944343</v>
      </c>
      <c r="Z25" s="54">
        <f>+IF(X25&lt;&gt;0,+(Y25/X25)*100,0)</f>
        <v>-35.61758473195052</v>
      </c>
      <c r="AA25" s="55">
        <f>+AA5+AA9+AA15+AA19+AA24</f>
        <v>55527384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47768764</v>
      </c>
      <c r="D28" s="19"/>
      <c r="E28" s="20">
        <v>33370000</v>
      </c>
      <c r="F28" s="21">
        <v>33370000</v>
      </c>
      <c r="G28" s="21">
        <v>1083133</v>
      </c>
      <c r="H28" s="21">
        <v>1051800</v>
      </c>
      <c r="I28" s="21">
        <v>6802471</v>
      </c>
      <c r="J28" s="21">
        <v>8937404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8937404</v>
      </c>
      <c r="X28" s="21"/>
      <c r="Y28" s="21">
        <v>8937404</v>
      </c>
      <c r="Z28" s="6"/>
      <c r="AA28" s="19">
        <v>33370000</v>
      </c>
    </row>
    <row r="29" spans="1:27" ht="13.5">
      <c r="A29" s="57" t="s">
        <v>55</v>
      </c>
      <c r="B29" s="3"/>
      <c r="C29" s="19"/>
      <c r="D29" s="19"/>
      <c r="E29" s="20">
        <v>2250000</v>
      </c>
      <c r="F29" s="21">
        <v>2250000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2250000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47768764</v>
      </c>
      <c r="D32" s="25">
        <f>SUM(D28:D31)</f>
        <v>0</v>
      </c>
      <c r="E32" s="26">
        <f t="shared" si="5"/>
        <v>35620000</v>
      </c>
      <c r="F32" s="27">
        <f t="shared" si="5"/>
        <v>35620000</v>
      </c>
      <c r="G32" s="27">
        <f t="shared" si="5"/>
        <v>1083133</v>
      </c>
      <c r="H32" s="27">
        <f t="shared" si="5"/>
        <v>1051800</v>
      </c>
      <c r="I32" s="27">
        <f t="shared" si="5"/>
        <v>6802471</v>
      </c>
      <c r="J32" s="27">
        <f t="shared" si="5"/>
        <v>8937404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8937404</v>
      </c>
      <c r="X32" s="27">
        <f t="shared" si="5"/>
        <v>0</v>
      </c>
      <c r="Y32" s="27">
        <f t="shared" si="5"/>
        <v>8937404</v>
      </c>
      <c r="Z32" s="13">
        <f>+IF(X32&lt;&gt;0,+(Y32/X32)*100,0)</f>
        <v>0</v>
      </c>
      <c r="AA32" s="31">
        <f>SUM(AA28:AA31)</f>
        <v>35620000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>
        <v>19907384</v>
      </c>
      <c r="F35" s="21">
        <v>19907384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19907384</v>
      </c>
    </row>
    <row r="36" spans="1:27" ht="13.5">
      <c r="A36" s="61" t="s">
        <v>64</v>
      </c>
      <c r="B36" s="10"/>
      <c r="C36" s="62">
        <f aca="true" t="shared" si="6" ref="C36:Y36">SUM(C32:C35)</f>
        <v>47768764</v>
      </c>
      <c r="D36" s="62">
        <f>SUM(D32:D35)</f>
        <v>0</v>
      </c>
      <c r="E36" s="63">
        <f t="shared" si="6"/>
        <v>55527384</v>
      </c>
      <c r="F36" s="64">
        <f t="shared" si="6"/>
        <v>55527384</v>
      </c>
      <c r="G36" s="64">
        <f t="shared" si="6"/>
        <v>1083133</v>
      </c>
      <c r="H36" s="64">
        <f t="shared" si="6"/>
        <v>1051800</v>
      </c>
      <c r="I36" s="64">
        <f t="shared" si="6"/>
        <v>6802471</v>
      </c>
      <c r="J36" s="64">
        <f t="shared" si="6"/>
        <v>8937404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8937404</v>
      </c>
      <c r="X36" s="64">
        <f t="shared" si="6"/>
        <v>0</v>
      </c>
      <c r="Y36" s="64">
        <f t="shared" si="6"/>
        <v>8937404</v>
      </c>
      <c r="Z36" s="65">
        <f>+IF(X36&lt;&gt;0,+(Y36/X36)*100,0)</f>
        <v>0</v>
      </c>
      <c r="AA36" s="66">
        <f>SUM(AA32:AA35)</f>
        <v>55527384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103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143224</v>
      </c>
      <c r="D5" s="16">
        <f>SUM(D6:D8)</f>
        <v>0</v>
      </c>
      <c r="E5" s="17">
        <f t="shared" si="0"/>
        <v>200000</v>
      </c>
      <c r="F5" s="18">
        <f t="shared" si="0"/>
        <v>200000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150000</v>
      </c>
      <c r="Y5" s="18">
        <f t="shared" si="0"/>
        <v>-150000</v>
      </c>
      <c r="Z5" s="4">
        <f>+IF(X5&lt;&gt;0,+(Y5/X5)*100,0)</f>
        <v>-100</v>
      </c>
      <c r="AA5" s="16">
        <f>SUM(AA6:AA8)</f>
        <v>200000</v>
      </c>
    </row>
    <row r="6" spans="1:27" ht="13.5">
      <c r="A6" s="5" t="s">
        <v>32</v>
      </c>
      <c r="B6" s="3"/>
      <c r="C6" s="19"/>
      <c r="D6" s="19"/>
      <c r="E6" s="20">
        <v>100000</v>
      </c>
      <c r="F6" s="21">
        <v>100000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50000</v>
      </c>
      <c r="Y6" s="21">
        <v>-50000</v>
      </c>
      <c r="Z6" s="6">
        <v>-100</v>
      </c>
      <c r="AA6" s="28">
        <v>100000</v>
      </c>
    </row>
    <row r="7" spans="1:27" ht="13.5">
      <c r="A7" s="5" t="s">
        <v>33</v>
      </c>
      <c r="B7" s="3"/>
      <c r="C7" s="22">
        <v>143224</v>
      </c>
      <c r="D7" s="22"/>
      <c r="E7" s="23">
        <v>50000</v>
      </c>
      <c r="F7" s="24">
        <v>50000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50000</v>
      </c>
      <c r="Y7" s="24">
        <v>-50000</v>
      </c>
      <c r="Z7" s="7">
        <v>-100</v>
      </c>
      <c r="AA7" s="29">
        <v>50000</v>
      </c>
    </row>
    <row r="8" spans="1:27" ht="13.5">
      <c r="A8" s="5" t="s">
        <v>34</v>
      </c>
      <c r="B8" s="3"/>
      <c r="C8" s="19"/>
      <c r="D8" s="19"/>
      <c r="E8" s="20">
        <v>50000</v>
      </c>
      <c r="F8" s="21">
        <v>50000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50000</v>
      </c>
      <c r="Y8" s="21">
        <v>-50000</v>
      </c>
      <c r="Z8" s="6">
        <v>-100</v>
      </c>
      <c r="AA8" s="28">
        <v>50000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100000</v>
      </c>
      <c r="F9" s="18">
        <f t="shared" si="1"/>
        <v>100000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50000</v>
      </c>
      <c r="Y9" s="18">
        <f t="shared" si="1"/>
        <v>-50000</v>
      </c>
      <c r="Z9" s="4">
        <f>+IF(X9&lt;&gt;0,+(Y9/X9)*100,0)</f>
        <v>-100</v>
      </c>
      <c r="AA9" s="30">
        <f>SUM(AA10:AA14)</f>
        <v>100000</v>
      </c>
    </row>
    <row r="10" spans="1:27" ht="13.5">
      <c r="A10" s="5" t="s">
        <v>36</v>
      </c>
      <c r="B10" s="3"/>
      <c r="C10" s="19"/>
      <c r="D10" s="19"/>
      <c r="E10" s="20">
        <v>100000</v>
      </c>
      <c r="F10" s="21">
        <v>100000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50000</v>
      </c>
      <c r="Y10" s="21">
        <v>-50000</v>
      </c>
      <c r="Z10" s="6">
        <v>-100</v>
      </c>
      <c r="AA10" s="28">
        <v>100000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8595533</v>
      </c>
      <c r="D15" s="16">
        <f>SUM(D16:D18)</f>
        <v>0</v>
      </c>
      <c r="E15" s="17">
        <f t="shared" si="2"/>
        <v>11256000</v>
      </c>
      <c r="F15" s="18">
        <f t="shared" si="2"/>
        <v>11256000</v>
      </c>
      <c r="G15" s="18">
        <f t="shared" si="2"/>
        <v>353322</v>
      </c>
      <c r="H15" s="18">
        <f t="shared" si="2"/>
        <v>283355</v>
      </c>
      <c r="I15" s="18">
        <f t="shared" si="2"/>
        <v>177140</v>
      </c>
      <c r="J15" s="18">
        <f t="shared" si="2"/>
        <v>813817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813817</v>
      </c>
      <c r="X15" s="18">
        <f t="shared" si="2"/>
        <v>2890000</v>
      </c>
      <c r="Y15" s="18">
        <f t="shared" si="2"/>
        <v>-2076183</v>
      </c>
      <c r="Z15" s="4">
        <f>+IF(X15&lt;&gt;0,+(Y15/X15)*100,0)</f>
        <v>-71.84024221453286</v>
      </c>
      <c r="AA15" s="30">
        <f>SUM(AA16:AA18)</f>
        <v>11256000</v>
      </c>
    </row>
    <row r="16" spans="1:27" ht="13.5">
      <c r="A16" s="5" t="s">
        <v>42</v>
      </c>
      <c r="B16" s="3"/>
      <c r="C16" s="19">
        <v>280031</v>
      </c>
      <c r="D16" s="19"/>
      <c r="E16" s="20">
        <v>11256000</v>
      </c>
      <c r="F16" s="21">
        <v>11256000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100000</v>
      </c>
      <c r="Y16" s="21">
        <v>-100000</v>
      </c>
      <c r="Z16" s="6">
        <v>-100</v>
      </c>
      <c r="AA16" s="28">
        <v>11256000</v>
      </c>
    </row>
    <row r="17" spans="1:27" ht="13.5">
      <c r="A17" s="5" t="s">
        <v>43</v>
      </c>
      <c r="B17" s="3"/>
      <c r="C17" s="19">
        <v>8315502</v>
      </c>
      <c r="D17" s="19"/>
      <c r="E17" s="20"/>
      <c r="F17" s="21"/>
      <c r="G17" s="21">
        <v>353322</v>
      </c>
      <c r="H17" s="21">
        <v>283355</v>
      </c>
      <c r="I17" s="21">
        <v>177140</v>
      </c>
      <c r="J17" s="21">
        <v>813817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813817</v>
      </c>
      <c r="X17" s="21">
        <v>2790000</v>
      </c>
      <c r="Y17" s="21">
        <v>-1976183</v>
      </c>
      <c r="Z17" s="6">
        <v>-70.83</v>
      </c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8738757</v>
      </c>
      <c r="D25" s="51">
        <f>+D5+D9+D15+D19+D24</f>
        <v>0</v>
      </c>
      <c r="E25" s="52">
        <f t="shared" si="4"/>
        <v>11556000</v>
      </c>
      <c r="F25" s="53">
        <f t="shared" si="4"/>
        <v>11556000</v>
      </c>
      <c r="G25" s="53">
        <f t="shared" si="4"/>
        <v>353322</v>
      </c>
      <c r="H25" s="53">
        <f t="shared" si="4"/>
        <v>283355</v>
      </c>
      <c r="I25" s="53">
        <f t="shared" si="4"/>
        <v>177140</v>
      </c>
      <c r="J25" s="53">
        <f t="shared" si="4"/>
        <v>813817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813817</v>
      </c>
      <c r="X25" s="53">
        <f t="shared" si="4"/>
        <v>3090000</v>
      </c>
      <c r="Y25" s="53">
        <f t="shared" si="4"/>
        <v>-2276183</v>
      </c>
      <c r="Z25" s="54">
        <f>+IF(X25&lt;&gt;0,+(Y25/X25)*100,0)</f>
        <v>-73.66288025889968</v>
      </c>
      <c r="AA25" s="55">
        <f>+AA5+AA9+AA15+AA19+AA24</f>
        <v>11556000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8738757</v>
      </c>
      <c r="D28" s="19"/>
      <c r="E28" s="20">
        <v>11156000</v>
      </c>
      <c r="F28" s="21">
        <v>11156000</v>
      </c>
      <c r="G28" s="21">
        <v>353322</v>
      </c>
      <c r="H28" s="21">
        <v>283355</v>
      </c>
      <c r="I28" s="21">
        <v>177140</v>
      </c>
      <c r="J28" s="21">
        <v>813817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813817</v>
      </c>
      <c r="X28" s="21"/>
      <c r="Y28" s="21">
        <v>813817</v>
      </c>
      <c r="Z28" s="6"/>
      <c r="AA28" s="19">
        <v>11156000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8738757</v>
      </c>
      <c r="D32" s="25">
        <f>SUM(D28:D31)</f>
        <v>0</v>
      </c>
      <c r="E32" s="26">
        <f t="shared" si="5"/>
        <v>11156000</v>
      </c>
      <c r="F32" s="27">
        <f t="shared" si="5"/>
        <v>11156000</v>
      </c>
      <c r="G32" s="27">
        <f t="shared" si="5"/>
        <v>353322</v>
      </c>
      <c r="H32" s="27">
        <f t="shared" si="5"/>
        <v>283355</v>
      </c>
      <c r="I32" s="27">
        <f t="shared" si="5"/>
        <v>177140</v>
      </c>
      <c r="J32" s="27">
        <f t="shared" si="5"/>
        <v>813817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813817</v>
      </c>
      <c r="X32" s="27">
        <f t="shared" si="5"/>
        <v>0</v>
      </c>
      <c r="Y32" s="27">
        <f t="shared" si="5"/>
        <v>813817</v>
      </c>
      <c r="Z32" s="13">
        <f>+IF(X32&lt;&gt;0,+(Y32/X32)*100,0)</f>
        <v>0</v>
      </c>
      <c r="AA32" s="31">
        <f>SUM(AA28:AA31)</f>
        <v>11156000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>
        <v>400000</v>
      </c>
      <c r="F35" s="21">
        <v>400000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400000</v>
      </c>
    </row>
    <row r="36" spans="1:27" ht="13.5">
      <c r="A36" s="61" t="s">
        <v>64</v>
      </c>
      <c r="B36" s="10"/>
      <c r="C36" s="62">
        <f aca="true" t="shared" si="6" ref="C36:Y36">SUM(C32:C35)</f>
        <v>8738757</v>
      </c>
      <c r="D36" s="62">
        <f>SUM(D32:D35)</f>
        <v>0</v>
      </c>
      <c r="E36" s="63">
        <f t="shared" si="6"/>
        <v>11556000</v>
      </c>
      <c r="F36" s="64">
        <f t="shared" si="6"/>
        <v>11556000</v>
      </c>
      <c r="G36" s="64">
        <f t="shared" si="6"/>
        <v>353322</v>
      </c>
      <c r="H36" s="64">
        <f t="shared" si="6"/>
        <v>283355</v>
      </c>
      <c r="I36" s="64">
        <f t="shared" si="6"/>
        <v>177140</v>
      </c>
      <c r="J36" s="64">
        <f t="shared" si="6"/>
        <v>813817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813817</v>
      </c>
      <c r="X36" s="64">
        <f t="shared" si="6"/>
        <v>0</v>
      </c>
      <c r="Y36" s="64">
        <f t="shared" si="6"/>
        <v>813817</v>
      </c>
      <c r="Z36" s="65">
        <f>+IF(X36&lt;&gt;0,+(Y36/X36)*100,0)</f>
        <v>0</v>
      </c>
      <c r="AA36" s="66">
        <f>SUM(AA32:AA35)</f>
        <v>11556000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104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356397</v>
      </c>
      <c r="D5" s="16">
        <f>SUM(D6:D8)</f>
        <v>0</v>
      </c>
      <c r="E5" s="17">
        <f t="shared" si="0"/>
        <v>250000</v>
      </c>
      <c r="F5" s="18">
        <f t="shared" si="0"/>
        <v>250000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250000</v>
      </c>
      <c r="Y5" s="18">
        <f t="shared" si="0"/>
        <v>-250000</v>
      </c>
      <c r="Z5" s="4">
        <f>+IF(X5&lt;&gt;0,+(Y5/X5)*100,0)</f>
        <v>-100</v>
      </c>
      <c r="AA5" s="16">
        <f>SUM(AA6:AA8)</f>
        <v>250000</v>
      </c>
    </row>
    <row r="6" spans="1:27" ht="13.5">
      <c r="A6" s="5" t="s">
        <v>32</v>
      </c>
      <c r="B6" s="3"/>
      <c r="C6" s="19">
        <v>356397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>
        <v>250000</v>
      </c>
      <c r="F7" s="24">
        <v>250000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250000</v>
      </c>
      <c r="Y7" s="24">
        <v>-250000</v>
      </c>
      <c r="Z7" s="7">
        <v>-100</v>
      </c>
      <c r="AA7" s="29">
        <v>250000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11052000</v>
      </c>
      <c r="F9" s="18">
        <f t="shared" si="1"/>
        <v>11052000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11052000</v>
      </c>
    </row>
    <row r="10" spans="1:27" ht="13.5">
      <c r="A10" s="5" t="s">
        <v>36</v>
      </c>
      <c r="B10" s="3"/>
      <c r="C10" s="19"/>
      <c r="D10" s="19"/>
      <c r="E10" s="20">
        <v>8866700</v>
      </c>
      <c r="F10" s="21">
        <v>8866700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>
        <v>8866700</v>
      </c>
    </row>
    <row r="11" spans="1:27" ht="13.5">
      <c r="A11" s="5" t="s">
        <v>37</v>
      </c>
      <c r="B11" s="3"/>
      <c r="C11" s="19"/>
      <c r="D11" s="19"/>
      <c r="E11" s="20">
        <v>2085300</v>
      </c>
      <c r="F11" s="21">
        <v>2085300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>
        <v>2085300</v>
      </c>
    </row>
    <row r="12" spans="1:27" ht="13.5">
      <c r="A12" s="5" t="s">
        <v>38</v>
      </c>
      <c r="B12" s="3"/>
      <c r="C12" s="19"/>
      <c r="D12" s="19"/>
      <c r="E12" s="20">
        <v>100000</v>
      </c>
      <c r="F12" s="21">
        <v>100000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>
        <v>100000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9896447</v>
      </c>
      <c r="D15" s="16">
        <f>SUM(D16:D18)</f>
        <v>0</v>
      </c>
      <c r="E15" s="17">
        <f t="shared" si="2"/>
        <v>3238000</v>
      </c>
      <c r="F15" s="18">
        <f t="shared" si="2"/>
        <v>3238000</v>
      </c>
      <c r="G15" s="18">
        <f t="shared" si="2"/>
        <v>0</v>
      </c>
      <c r="H15" s="18">
        <f t="shared" si="2"/>
        <v>942570</v>
      </c>
      <c r="I15" s="18">
        <f t="shared" si="2"/>
        <v>95121</v>
      </c>
      <c r="J15" s="18">
        <f t="shared" si="2"/>
        <v>1037691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1037691</v>
      </c>
      <c r="X15" s="18">
        <f t="shared" si="2"/>
        <v>1683664</v>
      </c>
      <c r="Y15" s="18">
        <f t="shared" si="2"/>
        <v>-645973</v>
      </c>
      <c r="Z15" s="4">
        <f>+IF(X15&lt;&gt;0,+(Y15/X15)*100,0)</f>
        <v>-38.36709699797584</v>
      </c>
      <c r="AA15" s="30">
        <f>SUM(AA16:AA18)</f>
        <v>3238000</v>
      </c>
    </row>
    <row r="16" spans="1:27" ht="13.5">
      <c r="A16" s="5" t="s">
        <v>42</v>
      </c>
      <c r="B16" s="3"/>
      <c r="C16" s="19">
        <v>9896447</v>
      </c>
      <c r="D16" s="19"/>
      <c r="E16" s="20">
        <v>3238000</v>
      </c>
      <c r="F16" s="21">
        <v>3238000</v>
      </c>
      <c r="G16" s="21"/>
      <c r="H16" s="21">
        <v>942570</v>
      </c>
      <c r="I16" s="21">
        <v>95121</v>
      </c>
      <c r="J16" s="21">
        <v>1037691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1037691</v>
      </c>
      <c r="X16" s="21">
        <v>1683664</v>
      </c>
      <c r="Y16" s="21">
        <v>-645973</v>
      </c>
      <c r="Z16" s="6">
        <v>-38.37</v>
      </c>
      <c r="AA16" s="28">
        <v>3238000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10252844</v>
      </c>
      <c r="D25" s="51">
        <f>+D5+D9+D15+D19+D24</f>
        <v>0</v>
      </c>
      <c r="E25" s="52">
        <f t="shared" si="4"/>
        <v>14540000</v>
      </c>
      <c r="F25" s="53">
        <f t="shared" si="4"/>
        <v>14540000</v>
      </c>
      <c r="G25" s="53">
        <f t="shared" si="4"/>
        <v>0</v>
      </c>
      <c r="H25" s="53">
        <f t="shared" si="4"/>
        <v>942570</v>
      </c>
      <c r="I25" s="53">
        <f t="shared" si="4"/>
        <v>95121</v>
      </c>
      <c r="J25" s="53">
        <f t="shared" si="4"/>
        <v>1037691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1037691</v>
      </c>
      <c r="X25" s="53">
        <f t="shared" si="4"/>
        <v>1933664</v>
      </c>
      <c r="Y25" s="53">
        <f t="shared" si="4"/>
        <v>-895973</v>
      </c>
      <c r="Z25" s="54">
        <f>+IF(X25&lt;&gt;0,+(Y25/X25)*100,0)</f>
        <v>-46.33550606516955</v>
      </c>
      <c r="AA25" s="55">
        <f>+AA5+AA9+AA15+AA19+AA24</f>
        <v>14540000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9896447</v>
      </c>
      <c r="D28" s="19"/>
      <c r="E28" s="20">
        <v>13902000</v>
      </c>
      <c r="F28" s="21">
        <v>13902000</v>
      </c>
      <c r="G28" s="21"/>
      <c r="H28" s="21">
        <v>942570</v>
      </c>
      <c r="I28" s="21">
        <v>95121</v>
      </c>
      <c r="J28" s="21">
        <v>1037691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1037691</v>
      </c>
      <c r="X28" s="21"/>
      <c r="Y28" s="21">
        <v>1037691</v>
      </c>
      <c r="Z28" s="6"/>
      <c r="AA28" s="19">
        <v>13902000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9896447</v>
      </c>
      <c r="D32" s="25">
        <f>SUM(D28:D31)</f>
        <v>0</v>
      </c>
      <c r="E32" s="26">
        <f t="shared" si="5"/>
        <v>13902000</v>
      </c>
      <c r="F32" s="27">
        <f t="shared" si="5"/>
        <v>13902000</v>
      </c>
      <c r="G32" s="27">
        <f t="shared" si="5"/>
        <v>0</v>
      </c>
      <c r="H32" s="27">
        <f t="shared" si="5"/>
        <v>942570</v>
      </c>
      <c r="I32" s="27">
        <f t="shared" si="5"/>
        <v>95121</v>
      </c>
      <c r="J32" s="27">
        <f t="shared" si="5"/>
        <v>1037691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1037691</v>
      </c>
      <c r="X32" s="27">
        <f t="shared" si="5"/>
        <v>0</v>
      </c>
      <c r="Y32" s="27">
        <f t="shared" si="5"/>
        <v>1037691</v>
      </c>
      <c r="Z32" s="13">
        <f>+IF(X32&lt;&gt;0,+(Y32/X32)*100,0)</f>
        <v>0</v>
      </c>
      <c r="AA32" s="31">
        <f>SUM(AA28:AA31)</f>
        <v>13902000</v>
      </c>
    </row>
    <row r="33" spans="1:27" ht="13.5">
      <c r="A33" s="60" t="s">
        <v>59</v>
      </c>
      <c r="B33" s="3" t="s">
        <v>60</v>
      </c>
      <c r="C33" s="19">
        <v>356397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>
        <v>638000</v>
      </c>
      <c r="F35" s="21">
        <v>638000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638000</v>
      </c>
    </row>
    <row r="36" spans="1:27" ht="13.5">
      <c r="A36" s="61" t="s">
        <v>64</v>
      </c>
      <c r="B36" s="10"/>
      <c r="C36" s="62">
        <f aca="true" t="shared" si="6" ref="C36:Y36">SUM(C32:C35)</f>
        <v>10252844</v>
      </c>
      <c r="D36" s="62">
        <f>SUM(D32:D35)</f>
        <v>0</v>
      </c>
      <c r="E36" s="63">
        <f t="shared" si="6"/>
        <v>14540000</v>
      </c>
      <c r="F36" s="64">
        <f t="shared" si="6"/>
        <v>14540000</v>
      </c>
      <c r="G36" s="64">
        <f t="shared" si="6"/>
        <v>0</v>
      </c>
      <c r="H36" s="64">
        <f t="shared" si="6"/>
        <v>942570</v>
      </c>
      <c r="I36" s="64">
        <f t="shared" si="6"/>
        <v>95121</v>
      </c>
      <c r="J36" s="64">
        <f t="shared" si="6"/>
        <v>1037691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1037691</v>
      </c>
      <c r="X36" s="64">
        <f t="shared" si="6"/>
        <v>0</v>
      </c>
      <c r="Y36" s="64">
        <f t="shared" si="6"/>
        <v>1037691</v>
      </c>
      <c r="Z36" s="65">
        <f>+IF(X36&lt;&gt;0,+(Y36/X36)*100,0)</f>
        <v>0</v>
      </c>
      <c r="AA36" s="66">
        <f>SUM(AA32:AA35)</f>
        <v>14540000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105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379175</v>
      </c>
      <c r="D5" s="16">
        <f>SUM(D6:D8)</f>
        <v>0</v>
      </c>
      <c r="E5" s="17">
        <f t="shared" si="0"/>
        <v>1077200</v>
      </c>
      <c r="F5" s="18">
        <f t="shared" si="0"/>
        <v>1077200</v>
      </c>
      <c r="G5" s="18">
        <f t="shared" si="0"/>
        <v>0</v>
      </c>
      <c r="H5" s="18">
        <f t="shared" si="0"/>
        <v>13500</v>
      </c>
      <c r="I5" s="18">
        <f t="shared" si="0"/>
        <v>14902</v>
      </c>
      <c r="J5" s="18">
        <f t="shared" si="0"/>
        <v>28402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28402</v>
      </c>
      <c r="X5" s="18">
        <f t="shared" si="0"/>
        <v>269250</v>
      </c>
      <c r="Y5" s="18">
        <f t="shared" si="0"/>
        <v>-240848</v>
      </c>
      <c r="Z5" s="4">
        <f>+IF(X5&lt;&gt;0,+(Y5/X5)*100,0)</f>
        <v>-89.45143918291551</v>
      </c>
      <c r="AA5" s="16">
        <f>SUM(AA6:AA8)</f>
        <v>1077200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379175</v>
      </c>
      <c r="D8" s="19"/>
      <c r="E8" s="20">
        <v>1077200</v>
      </c>
      <c r="F8" s="21">
        <v>1077200</v>
      </c>
      <c r="G8" s="21"/>
      <c r="H8" s="21">
        <v>13500</v>
      </c>
      <c r="I8" s="21">
        <v>14902</v>
      </c>
      <c r="J8" s="21">
        <v>28402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28402</v>
      </c>
      <c r="X8" s="21">
        <v>269250</v>
      </c>
      <c r="Y8" s="21">
        <v>-240848</v>
      </c>
      <c r="Z8" s="6">
        <v>-89.45</v>
      </c>
      <c r="AA8" s="28">
        <v>1077200</v>
      </c>
    </row>
    <row r="9" spans="1:27" ht="13.5">
      <c r="A9" s="2" t="s">
        <v>35</v>
      </c>
      <c r="B9" s="3"/>
      <c r="C9" s="16">
        <f aca="true" t="shared" si="1" ref="C9:Y9">SUM(C10:C14)</f>
        <v>794539</v>
      </c>
      <c r="D9" s="16">
        <f>SUM(D10:D14)</f>
        <v>0</v>
      </c>
      <c r="E9" s="17">
        <f t="shared" si="1"/>
        <v>2580000</v>
      </c>
      <c r="F9" s="18">
        <f t="shared" si="1"/>
        <v>2580000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645000</v>
      </c>
      <c r="Y9" s="18">
        <f t="shared" si="1"/>
        <v>-645000</v>
      </c>
      <c r="Z9" s="4">
        <f>+IF(X9&lt;&gt;0,+(Y9/X9)*100,0)</f>
        <v>-100</v>
      </c>
      <c r="AA9" s="30">
        <f>SUM(AA10:AA14)</f>
        <v>2580000</v>
      </c>
    </row>
    <row r="10" spans="1:27" ht="13.5">
      <c r="A10" s="5" t="s">
        <v>36</v>
      </c>
      <c r="B10" s="3"/>
      <c r="C10" s="19">
        <v>624539</v>
      </c>
      <c r="D10" s="19"/>
      <c r="E10" s="20">
        <v>2000000</v>
      </c>
      <c r="F10" s="21">
        <v>2000000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500001</v>
      </c>
      <c r="Y10" s="21">
        <v>-500001</v>
      </c>
      <c r="Z10" s="6">
        <v>-100</v>
      </c>
      <c r="AA10" s="28">
        <v>2000000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170000</v>
      </c>
      <c r="D12" s="19"/>
      <c r="E12" s="20">
        <v>580000</v>
      </c>
      <c r="F12" s="21">
        <v>580000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144999</v>
      </c>
      <c r="Y12" s="21">
        <v>-144999</v>
      </c>
      <c r="Z12" s="6">
        <v>-100</v>
      </c>
      <c r="AA12" s="28">
        <v>580000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33379952</v>
      </c>
      <c r="D15" s="16">
        <f>SUM(D16:D18)</f>
        <v>0</v>
      </c>
      <c r="E15" s="17">
        <f t="shared" si="2"/>
        <v>41700000</v>
      </c>
      <c r="F15" s="18">
        <f t="shared" si="2"/>
        <v>41700000</v>
      </c>
      <c r="G15" s="18">
        <f t="shared" si="2"/>
        <v>2419877</v>
      </c>
      <c r="H15" s="18">
        <f t="shared" si="2"/>
        <v>592084</v>
      </c>
      <c r="I15" s="18">
        <f t="shared" si="2"/>
        <v>840139</v>
      </c>
      <c r="J15" s="18">
        <f t="shared" si="2"/>
        <v>3852100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3852100</v>
      </c>
      <c r="X15" s="18">
        <f t="shared" si="2"/>
        <v>10425000</v>
      </c>
      <c r="Y15" s="18">
        <f t="shared" si="2"/>
        <v>-6572900</v>
      </c>
      <c r="Z15" s="4">
        <f>+IF(X15&lt;&gt;0,+(Y15/X15)*100,0)</f>
        <v>-63.0494004796163</v>
      </c>
      <c r="AA15" s="30">
        <f>SUM(AA16:AA18)</f>
        <v>41700000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33379952</v>
      </c>
      <c r="D17" s="19"/>
      <c r="E17" s="20">
        <v>41700000</v>
      </c>
      <c r="F17" s="21">
        <v>41700000</v>
      </c>
      <c r="G17" s="21">
        <v>2419877</v>
      </c>
      <c r="H17" s="21">
        <v>592084</v>
      </c>
      <c r="I17" s="21">
        <v>840139</v>
      </c>
      <c r="J17" s="21">
        <v>3852100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3852100</v>
      </c>
      <c r="X17" s="21">
        <v>10425000</v>
      </c>
      <c r="Y17" s="21">
        <v>-6572900</v>
      </c>
      <c r="Z17" s="6">
        <v>-63.05</v>
      </c>
      <c r="AA17" s="28">
        <v>41700000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450000</v>
      </c>
      <c r="F19" s="18">
        <f t="shared" si="3"/>
        <v>450000</v>
      </c>
      <c r="G19" s="18">
        <f t="shared" si="3"/>
        <v>0</v>
      </c>
      <c r="H19" s="18">
        <f t="shared" si="3"/>
        <v>0</v>
      </c>
      <c r="I19" s="18">
        <f t="shared" si="3"/>
        <v>149500</v>
      </c>
      <c r="J19" s="18">
        <f t="shared" si="3"/>
        <v>149500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149500</v>
      </c>
      <c r="X19" s="18">
        <f t="shared" si="3"/>
        <v>112500</v>
      </c>
      <c r="Y19" s="18">
        <f t="shared" si="3"/>
        <v>37000</v>
      </c>
      <c r="Z19" s="4">
        <f>+IF(X19&lt;&gt;0,+(Y19/X19)*100,0)</f>
        <v>32.88888888888889</v>
      </c>
      <c r="AA19" s="30">
        <f>SUM(AA20:AA23)</f>
        <v>450000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>
        <v>450000</v>
      </c>
      <c r="F23" s="21">
        <v>450000</v>
      </c>
      <c r="G23" s="21"/>
      <c r="H23" s="21"/>
      <c r="I23" s="21">
        <v>149500</v>
      </c>
      <c r="J23" s="21">
        <v>149500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149500</v>
      </c>
      <c r="X23" s="21">
        <v>112500</v>
      </c>
      <c r="Y23" s="21">
        <v>37000</v>
      </c>
      <c r="Z23" s="6">
        <v>32.89</v>
      </c>
      <c r="AA23" s="28">
        <v>450000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34553666</v>
      </c>
      <c r="D25" s="51">
        <f>+D5+D9+D15+D19+D24</f>
        <v>0</v>
      </c>
      <c r="E25" s="52">
        <f t="shared" si="4"/>
        <v>45807200</v>
      </c>
      <c r="F25" s="53">
        <f t="shared" si="4"/>
        <v>45807200</v>
      </c>
      <c r="G25" s="53">
        <f t="shared" si="4"/>
        <v>2419877</v>
      </c>
      <c r="H25" s="53">
        <f t="shared" si="4"/>
        <v>605584</v>
      </c>
      <c r="I25" s="53">
        <f t="shared" si="4"/>
        <v>1004541</v>
      </c>
      <c r="J25" s="53">
        <f t="shared" si="4"/>
        <v>4030002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4030002</v>
      </c>
      <c r="X25" s="53">
        <f t="shared" si="4"/>
        <v>11451750</v>
      </c>
      <c r="Y25" s="53">
        <f t="shared" si="4"/>
        <v>-7421748</v>
      </c>
      <c r="Z25" s="54">
        <f>+IF(X25&lt;&gt;0,+(Y25/X25)*100,0)</f>
        <v>-64.80885454188224</v>
      </c>
      <c r="AA25" s="55">
        <f>+AA5+AA9+AA15+AA19+AA24</f>
        <v>45807200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34553666</v>
      </c>
      <c r="D28" s="19"/>
      <c r="E28" s="20">
        <v>28048000</v>
      </c>
      <c r="F28" s="21">
        <v>28048000</v>
      </c>
      <c r="G28" s="21">
        <v>2419877</v>
      </c>
      <c r="H28" s="21">
        <v>540085</v>
      </c>
      <c r="I28" s="21">
        <v>989639</v>
      </c>
      <c r="J28" s="21">
        <v>3949601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3949601</v>
      </c>
      <c r="X28" s="21"/>
      <c r="Y28" s="21">
        <v>3949601</v>
      </c>
      <c r="Z28" s="6"/>
      <c r="AA28" s="19">
        <v>28048000</v>
      </c>
    </row>
    <row r="29" spans="1:27" ht="13.5">
      <c r="A29" s="57" t="s">
        <v>55</v>
      </c>
      <c r="B29" s="3"/>
      <c r="C29" s="19"/>
      <c r="D29" s="19"/>
      <c r="E29" s="20">
        <v>2100000</v>
      </c>
      <c r="F29" s="21">
        <v>2100000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2100000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34553666</v>
      </c>
      <c r="D32" s="25">
        <f>SUM(D28:D31)</f>
        <v>0</v>
      </c>
      <c r="E32" s="26">
        <f t="shared" si="5"/>
        <v>30148000</v>
      </c>
      <c r="F32" s="27">
        <f t="shared" si="5"/>
        <v>30148000</v>
      </c>
      <c r="G32" s="27">
        <f t="shared" si="5"/>
        <v>2419877</v>
      </c>
      <c r="H32" s="27">
        <f t="shared" si="5"/>
        <v>540085</v>
      </c>
      <c r="I32" s="27">
        <f t="shared" si="5"/>
        <v>989639</v>
      </c>
      <c r="J32" s="27">
        <f t="shared" si="5"/>
        <v>3949601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3949601</v>
      </c>
      <c r="X32" s="27">
        <f t="shared" si="5"/>
        <v>0</v>
      </c>
      <c r="Y32" s="27">
        <f t="shared" si="5"/>
        <v>3949601</v>
      </c>
      <c r="Z32" s="13">
        <f>+IF(X32&lt;&gt;0,+(Y32/X32)*100,0)</f>
        <v>0</v>
      </c>
      <c r="AA32" s="31">
        <f>SUM(AA28:AA31)</f>
        <v>30148000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>
        <v>15659200</v>
      </c>
      <c r="F35" s="21">
        <v>15659200</v>
      </c>
      <c r="G35" s="21"/>
      <c r="H35" s="21">
        <v>65499</v>
      </c>
      <c r="I35" s="21">
        <v>14902</v>
      </c>
      <c r="J35" s="21">
        <v>80401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80401</v>
      </c>
      <c r="X35" s="21"/>
      <c r="Y35" s="21">
        <v>80401</v>
      </c>
      <c r="Z35" s="6"/>
      <c r="AA35" s="28">
        <v>15659200</v>
      </c>
    </row>
    <row r="36" spans="1:27" ht="13.5">
      <c r="A36" s="61" t="s">
        <v>64</v>
      </c>
      <c r="B36" s="10"/>
      <c r="C36" s="62">
        <f aca="true" t="shared" si="6" ref="C36:Y36">SUM(C32:C35)</f>
        <v>34553666</v>
      </c>
      <c r="D36" s="62">
        <f>SUM(D32:D35)</f>
        <v>0</v>
      </c>
      <c r="E36" s="63">
        <f t="shared" si="6"/>
        <v>45807200</v>
      </c>
      <c r="F36" s="64">
        <f t="shared" si="6"/>
        <v>45807200</v>
      </c>
      <c r="G36" s="64">
        <f t="shared" si="6"/>
        <v>2419877</v>
      </c>
      <c r="H36" s="64">
        <f t="shared" si="6"/>
        <v>605584</v>
      </c>
      <c r="I36" s="64">
        <f t="shared" si="6"/>
        <v>1004541</v>
      </c>
      <c r="J36" s="64">
        <f t="shared" si="6"/>
        <v>4030002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4030002</v>
      </c>
      <c r="X36" s="64">
        <f t="shared" si="6"/>
        <v>0</v>
      </c>
      <c r="Y36" s="64">
        <f t="shared" si="6"/>
        <v>4030002</v>
      </c>
      <c r="Z36" s="65">
        <f>+IF(X36&lt;&gt;0,+(Y36/X36)*100,0)</f>
        <v>0</v>
      </c>
      <c r="AA36" s="66">
        <f>SUM(AA32:AA35)</f>
        <v>45807200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106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6245605</v>
      </c>
      <c r="D5" s="16">
        <f>SUM(D6:D8)</f>
        <v>0</v>
      </c>
      <c r="E5" s="17">
        <f t="shared" si="0"/>
        <v>7000000</v>
      </c>
      <c r="F5" s="18">
        <f t="shared" si="0"/>
        <v>7000000</v>
      </c>
      <c r="G5" s="18">
        <f t="shared" si="0"/>
        <v>0</v>
      </c>
      <c r="H5" s="18">
        <f t="shared" si="0"/>
        <v>0</v>
      </c>
      <c r="I5" s="18">
        <f t="shared" si="0"/>
        <v>265289</v>
      </c>
      <c r="J5" s="18">
        <f t="shared" si="0"/>
        <v>265289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265289</v>
      </c>
      <c r="X5" s="18">
        <f t="shared" si="0"/>
        <v>1749999</v>
      </c>
      <c r="Y5" s="18">
        <f t="shared" si="0"/>
        <v>-1484710</v>
      </c>
      <c r="Z5" s="4">
        <f>+IF(X5&lt;&gt;0,+(Y5/X5)*100,0)</f>
        <v>-84.84061990892566</v>
      </c>
      <c r="AA5" s="16">
        <f>SUM(AA6:AA8)</f>
        <v>7000000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6245605</v>
      </c>
      <c r="D7" s="22"/>
      <c r="E7" s="23">
        <v>7000000</v>
      </c>
      <c r="F7" s="24">
        <v>7000000</v>
      </c>
      <c r="G7" s="24"/>
      <c r="H7" s="24"/>
      <c r="I7" s="24">
        <v>265289</v>
      </c>
      <c r="J7" s="24">
        <v>265289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265289</v>
      </c>
      <c r="X7" s="24">
        <v>1749999</v>
      </c>
      <c r="Y7" s="24">
        <v>-1484710</v>
      </c>
      <c r="Z7" s="7">
        <v>-84.84</v>
      </c>
      <c r="AA7" s="29">
        <v>7000000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3402163</v>
      </c>
      <c r="H9" s="18">
        <f t="shared" si="1"/>
        <v>816357</v>
      </c>
      <c r="I9" s="18">
        <f t="shared" si="1"/>
        <v>0</v>
      </c>
      <c r="J9" s="18">
        <f t="shared" si="1"/>
        <v>4218520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4218520</v>
      </c>
      <c r="X9" s="18">
        <f t="shared" si="1"/>
        <v>3</v>
      </c>
      <c r="Y9" s="18">
        <f t="shared" si="1"/>
        <v>4218517</v>
      </c>
      <c r="Z9" s="4">
        <f>+IF(X9&lt;&gt;0,+(Y9/X9)*100,0)</f>
        <v>140617233.3333333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>
        <v>3402163</v>
      </c>
      <c r="H10" s="21">
        <v>816357</v>
      </c>
      <c r="I10" s="21"/>
      <c r="J10" s="21">
        <v>4218520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4218520</v>
      </c>
      <c r="X10" s="21">
        <v>3</v>
      </c>
      <c r="Y10" s="21">
        <v>4218517</v>
      </c>
      <c r="Z10" s="6">
        <v>140617233.33</v>
      </c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307990281</v>
      </c>
      <c r="D15" s="16">
        <f>SUM(D16:D18)</f>
        <v>0</v>
      </c>
      <c r="E15" s="17">
        <f t="shared" si="2"/>
        <v>3566000</v>
      </c>
      <c r="F15" s="18">
        <f t="shared" si="2"/>
        <v>3566000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891501</v>
      </c>
      <c r="Y15" s="18">
        <f t="shared" si="2"/>
        <v>-891501</v>
      </c>
      <c r="Z15" s="4">
        <f>+IF(X15&lt;&gt;0,+(Y15/X15)*100,0)</f>
        <v>-100</v>
      </c>
      <c r="AA15" s="30">
        <f>SUM(AA16:AA18)</f>
        <v>3566000</v>
      </c>
    </row>
    <row r="16" spans="1:27" ht="13.5">
      <c r="A16" s="5" t="s">
        <v>42</v>
      </c>
      <c r="B16" s="3"/>
      <c r="C16" s="19">
        <v>307990281</v>
      </c>
      <c r="D16" s="19"/>
      <c r="E16" s="20">
        <v>3566000</v>
      </c>
      <c r="F16" s="21">
        <v>3566000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891501</v>
      </c>
      <c r="Y16" s="21">
        <v>-891501</v>
      </c>
      <c r="Z16" s="6">
        <v>-100</v>
      </c>
      <c r="AA16" s="28">
        <v>3566000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195719000</v>
      </c>
      <c r="F19" s="18">
        <f t="shared" si="3"/>
        <v>195719000</v>
      </c>
      <c r="G19" s="18">
        <f t="shared" si="3"/>
        <v>14590136</v>
      </c>
      <c r="H19" s="18">
        <f t="shared" si="3"/>
        <v>10560930</v>
      </c>
      <c r="I19" s="18">
        <f t="shared" si="3"/>
        <v>10599316</v>
      </c>
      <c r="J19" s="18">
        <f t="shared" si="3"/>
        <v>35750382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35750382</v>
      </c>
      <c r="X19" s="18">
        <f t="shared" si="3"/>
        <v>48929751</v>
      </c>
      <c r="Y19" s="18">
        <f t="shared" si="3"/>
        <v>-13179369</v>
      </c>
      <c r="Z19" s="4">
        <f>+IF(X19&lt;&gt;0,+(Y19/X19)*100,0)</f>
        <v>-26.93528728564345</v>
      </c>
      <c r="AA19" s="30">
        <f>SUM(AA20:AA23)</f>
        <v>195719000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>
        <v>159719000</v>
      </c>
      <c r="F21" s="21">
        <v>159719000</v>
      </c>
      <c r="G21" s="21">
        <v>6733061</v>
      </c>
      <c r="H21" s="21">
        <v>8345446</v>
      </c>
      <c r="I21" s="21">
        <v>6061690</v>
      </c>
      <c r="J21" s="21">
        <v>21140197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21140197</v>
      </c>
      <c r="X21" s="21">
        <v>39929751</v>
      </c>
      <c r="Y21" s="21">
        <v>-18789554</v>
      </c>
      <c r="Z21" s="6">
        <v>-47.06</v>
      </c>
      <c r="AA21" s="28">
        <v>159719000</v>
      </c>
    </row>
    <row r="22" spans="1:27" ht="13.5">
      <c r="A22" s="5" t="s">
        <v>48</v>
      </c>
      <c r="B22" s="3"/>
      <c r="C22" s="22"/>
      <c r="D22" s="22"/>
      <c r="E22" s="23">
        <v>36000000</v>
      </c>
      <c r="F22" s="24">
        <v>36000000</v>
      </c>
      <c r="G22" s="24">
        <v>7857075</v>
      </c>
      <c r="H22" s="24">
        <v>2215484</v>
      </c>
      <c r="I22" s="24">
        <v>4537626</v>
      </c>
      <c r="J22" s="24">
        <v>14610185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14610185</v>
      </c>
      <c r="X22" s="24">
        <v>9000000</v>
      </c>
      <c r="Y22" s="24">
        <v>5610185</v>
      </c>
      <c r="Z22" s="7">
        <v>62.34</v>
      </c>
      <c r="AA22" s="29">
        <v>36000000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314235886</v>
      </c>
      <c r="D25" s="51">
        <f>+D5+D9+D15+D19+D24</f>
        <v>0</v>
      </c>
      <c r="E25" s="52">
        <f t="shared" si="4"/>
        <v>206285000</v>
      </c>
      <c r="F25" s="53">
        <f t="shared" si="4"/>
        <v>206285000</v>
      </c>
      <c r="G25" s="53">
        <f t="shared" si="4"/>
        <v>17992299</v>
      </c>
      <c r="H25" s="53">
        <f t="shared" si="4"/>
        <v>11377287</v>
      </c>
      <c r="I25" s="53">
        <f t="shared" si="4"/>
        <v>10864605</v>
      </c>
      <c r="J25" s="53">
        <f t="shared" si="4"/>
        <v>40234191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40234191</v>
      </c>
      <c r="X25" s="53">
        <f t="shared" si="4"/>
        <v>51571254</v>
      </c>
      <c r="Y25" s="53">
        <f t="shared" si="4"/>
        <v>-11337063</v>
      </c>
      <c r="Z25" s="54">
        <f>+IF(X25&lt;&gt;0,+(Y25/X25)*100,0)</f>
        <v>-21.98329906812039</v>
      </c>
      <c r="AA25" s="55">
        <f>+AA5+AA9+AA15+AA19+AA24</f>
        <v>206285000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307990281</v>
      </c>
      <c r="D28" s="19"/>
      <c r="E28" s="20">
        <v>199285000</v>
      </c>
      <c r="F28" s="21">
        <v>199285000</v>
      </c>
      <c r="G28" s="21">
        <v>17992299</v>
      </c>
      <c r="H28" s="21">
        <v>9472014</v>
      </c>
      <c r="I28" s="21">
        <v>10599316</v>
      </c>
      <c r="J28" s="21">
        <v>38063629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38063629</v>
      </c>
      <c r="X28" s="21"/>
      <c r="Y28" s="21">
        <v>38063629</v>
      </c>
      <c r="Z28" s="6"/>
      <c r="AA28" s="19">
        <v>199285000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307990281</v>
      </c>
      <c r="D32" s="25">
        <f>SUM(D28:D31)</f>
        <v>0</v>
      </c>
      <c r="E32" s="26">
        <f t="shared" si="5"/>
        <v>199285000</v>
      </c>
      <c r="F32" s="27">
        <f t="shared" si="5"/>
        <v>199285000</v>
      </c>
      <c r="G32" s="27">
        <f t="shared" si="5"/>
        <v>17992299</v>
      </c>
      <c r="H32" s="27">
        <f t="shared" si="5"/>
        <v>9472014</v>
      </c>
      <c r="I32" s="27">
        <f t="shared" si="5"/>
        <v>10599316</v>
      </c>
      <c r="J32" s="27">
        <f t="shared" si="5"/>
        <v>38063629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38063629</v>
      </c>
      <c r="X32" s="27">
        <f t="shared" si="5"/>
        <v>0</v>
      </c>
      <c r="Y32" s="27">
        <f t="shared" si="5"/>
        <v>38063629</v>
      </c>
      <c r="Z32" s="13">
        <f>+IF(X32&lt;&gt;0,+(Y32/X32)*100,0)</f>
        <v>0</v>
      </c>
      <c r="AA32" s="31">
        <f>SUM(AA28:AA31)</f>
        <v>199285000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6245605</v>
      </c>
      <c r="D35" s="19"/>
      <c r="E35" s="20">
        <v>7000000</v>
      </c>
      <c r="F35" s="21">
        <v>7000000</v>
      </c>
      <c r="G35" s="21"/>
      <c r="H35" s="21">
        <v>1905273</v>
      </c>
      <c r="I35" s="21">
        <v>265289</v>
      </c>
      <c r="J35" s="21">
        <v>2170562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2170562</v>
      </c>
      <c r="X35" s="21"/>
      <c r="Y35" s="21">
        <v>2170562</v>
      </c>
      <c r="Z35" s="6"/>
      <c r="AA35" s="28">
        <v>7000000</v>
      </c>
    </row>
    <row r="36" spans="1:27" ht="13.5">
      <c r="A36" s="61" t="s">
        <v>64</v>
      </c>
      <c r="B36" s="10"/>
      <c r="C36" s="62">
        <f aca="true" t="shared" si="6" ref="C36:Y36">SUM(C32:C35)</f>
        <v>314235886</v>
      </c>
      <c r="D36" s="62">
        <f>SUM(D32:D35)</f>
        <v>0</v>
      </c>
      <c r="E36" s="63">
        <f t="shared" si="6"/>
        <v>206285000</v>
      </c>
      <c r="F36" s="64">
        <f t="shared" si="6"/>
        <v>206285000</v>
      </c>
      <c r="G36" s="64">
        <f t="shared" si="6"/>
        <v>17992299</v>
      </c>
      <c r="H36" s="64">
        <f t="shared" si="6"/>
        <v>11377287</v>
      </c>
      <c r="I36" s="64">
        <f t="shared" si="6"/>
        <v>10864605</v>
      </c>
      <c r="J36" s="64">
        <f t="shared" si="6"/>
        <v>40234191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40234191</v>
      </c>
      <c r="X36" s="64">
        <f t="shared" si="6"/>
        <v>0</v>
      </c>
      <c r="Y36" s="64">
        <f t="shared" si="6"/>
        <v>40234191</v>
      </c>
      <c r="Z36" s="65">
        <f>+IF(X36&lt;&gt;0,+(Y36/X36)*100,0)</f>
        <v>0</v>
      </c>
      <c r="AA36" s="66">
        <f>SUM(AA32:AA35)</f>
        <v>206285000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107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29088851</v>
      </c>
      <c r="D5" s="16">
        <f>SUM(D6:D8)</f>
        <v>0</v>
      </c>
      <c r="E5" s="17">
        <f t="shared" si="0"/>
        <v>60652000</v>
      </c>
      <c r="F5" s="18">
        <f t="shared" si="0"/>
        <v>60652000</v>
      </c>
      <c r="G5" s="18">
        <f t="shared" si="0"/>
        <v>3575937</v>
      </c>
      <c r="H5" s="18">
        <f t="shared" si="0"/>
        <v>4737587</v>
      </c>
      <c r="I5" s="18">
        <f t="shared" si="0"/>
        <v>2074017</v>
      </c>
      <c r="J5" s="18">
        <f t="shared" si="0"/>
        <v>10387541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10387541</v>
      </c>
      <c r="X5" s="18">
        <f t="shared" si="0"/>
        <v>0</v>
      </c>
      <c r="Y5" s="18">
        <f t="shared" si="0"/>
        <v>10387541</v>
      </c>
      <c r="Z5" s="4">
        <f>+IF(X5&lt;&gt;0,+(Y5/X5)*100,0)</f>
        <v>0</v>
      </c>
      <c r="AA5" s="16">
        <f>SUM(AA6:AA8)</f>
        <v>60652000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29088851</v>
      </c>
      <c r="D7" s="22"/>
      <c r="E7" s="23">
        <v>60652000</v>
      </c>
      <c r="F7" s="24">
        <v>60652000</v>
      </c>
      <c r="G7" s="24">
        <v>3575937</v>
      </c>
      <c r="H7" s="24">
        <v>4737587</v>
      </c>
      <c r="I7" s="24">
        <v>2074017</v>
      </c>
      <c r="J7" s="24">
        <v>10387541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10387541</v>
      </c>
      <c r="X7" s="24"/>
      <c r="Y7" s="24">
        <v>10387541</v>
      </c>
      <c r="Z7" s="7"/>
      <c r="AA7" s="29">
        <v>60652000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5862999</v>
      </c>
      <c r="Y9" s="18">
        <f t="shared" si="1"/>
        <v>-5862999</v>
      </c>
      <c r="Z9" s="4">
        <f>+IF(X9&lt;&gt;0,+(Y9/X9)*100,0)</f>
        <v>-100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5862999</v>
      </c>
      <c r="Y10" s="21">
        <v>-5862999</v>
      </c>
      <c r="Z10" s="6">
        <v>-100</v>
      </c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1800000</v>
      </c>
      <c r="Y24" s="18">
        <v>-1800000</v>
      </c>
      <c r="Z24" s="4">
        <v>-100</v>
      </c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29088851</v>
      </c>
      <c r="D25" s="51">
        <f>+D5+D9+D15+D19+D24</f>
        <v>0</v>
      </c>
      <c r="E25" s="52">
        <f t="shared" si="4"/>
        <v>60652000</v>
      </c>
      <c r="F25" s="53">
        <f t="shared" si="4"/>
        <v>60652000</v>
      </c>
      <c r="G25" s="53">
        <f t="shared" si="4"/>
        <v>3575937</v>
      </c>
      <c r="H25" s="53">
        <f t="shared" si="4"/>
        <v>4737587</v>
      </c>
      <c r="I25" s="53">
        <f t="shared" si="4"/>
        <v>2074017</v>
      </c>
      <c r="J25" s="53">
        <f t="shared" si="4"/>
        <v>10387541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10387541</v>
      </c>
      <c r="X25" s="53">
        <f t="shared" si="4"/>
        <v>7662999</v>
      </c>
      <c r="Y25" s="53">
        <f t="shared" si="4"/>
        <v>2724542</v>
      </c>
      <c r="Z25" s="54">
        <f>+IF(X25&lt;&gt;0,+(Y25/X25)*100,0)</f>
        <v>35.554513317827656</v>
      </c>
      <c r="AA25" s="55">
        <f>+AA5+AA9+AA15+AA19+AA24</f>
        <v>60652000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26571435</v>
      </c>
      <c r="D28" s="19"/>
      <c r="E28" s="20">
        <v>36452000</v>
      </c>
      <c r="F28" s="21">
        <v>36452000</v>
      </c>
      <c r="G28" s="21">
        <v>3432425</v>
      </c>
      <c r="H28" s="21">
        <v>4737587</v>
      </c>
      <c r="I28" s="21">
        <v>2071917</v>
      </c>
      <c r="J28" s="21">
        <v>10241929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10241929</v>
      </c>
      <c r="X28" s="21"/>
      <c r="Y28" s="21">
        <v>10241929</v>
      </c>
      <c r="Z28" s="6"/>
      <c r="AA28" s="19">
        <v>36452000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26571435</v>
      </c>
      <c r="D32" s="25">
        <f>SUM(D28:D31)</f>
        <v>0</v>
      </c>
      <c r="E32" s="26">
        <f t="shared" si="5"/>
        <v>36452000</v>
      </c>
      <c r="F32" s="27">
        <f t="shared" si="5"/>
        <v>36452000</v>
      </c>
      <c r="G32" s="27">
        <f t="shared" si="5"/>
        <v>3432425</v>
      </c>
      <c r="H32" s="27">
        <f t="shared" si="5"/>
        <v>4737587</v>
      </c>
      <c r="I32" s="27">
        <f t="shared" si="5"/>
        <v>2071917</v>
      </c>
      <c r="J32" s="27">
        <f t="shared" si="5"/>
        <v>10241929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10241929</v>
      </c>
      <c r="X32" s="27">
        <f t="shared" si="5"/>
        <v>0</v>
      </c>
      <c r="Y32" s="27">
        <f t="shared" si="5"/>
        <v>10241929</v>
      </c>
      <c r="Z32" s="13">
        <f>+IF(X32&lt;&gt;0,+(Y32/X32)*100,0)</f>
        <v>0</v>
      </c>
      <c r="AA32" s="31">
        <f>SUM(AA28:AA31)</f>
        <v>36452000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>
        <v>36653</v>
      </c>
      <c r="H33" s="21"/>
      <c r="I33" s="21">
        <v>2100</v>
      </c>
      <c r="J33" s="21">
        <v>38753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38753</v>
      </c>
      <c r="X33" s="21"/>
      <c r="Y33" s="21">
        <v>38753</v>
      </c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>
        <v>17000000</v>
      </c>
      <c r="F34" s="21">
        <v>17000000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17000000</v>
      </c>
    </row>
    <row r="35" spans="1:27" ht="13.5">
      <c r="A35" s="60" t="s">
        <v>63</v>
      </c>
      <c r="B35" s="3"/>
      <c r="C35" s="19">
        <v>2517416</v>
      </c>
      <c r="D35" s="19"/>
      <c r="E35" s="20">
        <v>7200000</v>
      </c>
      <c r="F35" s="21">
        <v>7200000</v>
      </c>
      <c r="G35" s="21">
        <v>106859</v>
      </c>
      <c r="H35" s="21"/>
      <c r="I35" s="21"/>
      <c r="J35" s="21">
        <v>106859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106859</v>
      </c>
      <c r="X35" s="21"/>
      <c r="Y35" s="21">
        <v>106859</v>
      </c>
      <c r="Z35" s="6"/>
      <c r="AA35" s="28">
        <v>7200000</v>
      </c>
    </row>
    <row r="36" spans="1:27" ht="13.5">
      <c r="A36" s="61" t="s">
        <v>64</v>
      </c>
      <c r="B36" s="10"/>
      <c r="C36" s="62">
        <f aca="true" t="shared" si="6" ref="C36:Y36">SUM(C32:C35)</f>
        <v>29088851</v>
      </c>
      <c r="D36" s="62">
        <f>SUM(D32:D35)</f>
        <v>0</v>
      </c>
      <c r="E36" s="63">
        <f t="shared" si="6"/>
        <v>60652000</v>
      </c>
      <c r="F36" s="64">
        <f t="shared" si="6"/>
        <v>60652000</v>
      </c>
      <c r="G36" s="64">
        <f t="shared" si="6"/>
        <v>3575937</v>
      </c>
      <c r="H36" s="64">
        <f t="shared" si="6"/>
        <v>4737587</v>
      </c>
      <c r="I36" s="64">
        <f t="shared" si="6"/>
        <v>2074017</v>
      </c>
      <c r="J36" s="64">
        <f t="shared" si="6"/>
        <v>10387541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10387541</v>
      </c>
      <c r="X36" s="64">
        <f t="shared" si="6"/>
        <v>0</v>
      </c>
      <c r="Y36" s="64">
        <f t="shared" si="6"/>
        <v>10387541</v>
      </c>
      <c r="Z36" s="65">
        <f>+IF(X36&lt;&gt;0,+(Y36/X36)*100,0)</f>
        <v>0</v>
      </c>
      <c r="AA36" s="66">
        <f>SUM(AA32:AA35)</f>
        <v>60652000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108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33075733</v>
      </c>
      <c r="D5" s="16">
        <f>SUM(D6:D8)</f>
        <v>0</v>
      </c>
      <c r="E5" s="17">
        <f t="shared" si="0"/>
        <v>53162400</v>
      </c>
      <c r="F5" s="18">
        <f t="shared" si="0"/>
        <v>53162400</v>
      </c>
      <c r="G5" s="18">
        <f t="shared" si="0"/>
        <v>0</v>
      </c>
      <c r="H5" s="18">
        <f t="shared" si="0"/>
        <v>5812920</v>
      </c>
      <c r="I5" s="18">
        <f t="shared" si="0"/>
        <v>1202643</v>
      </c>
      <c r="J5" s="18">
        <f t="shared" si="0"/>
        <v>7015563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7015563</v>
      </c>
      <c r="X5" s="18">
        <f t="shared" si="0"/>
        <v>13513700</v>
      </c>
      <c r="Y5" s="18">
        <f t="shared" si="0"/>
        <v>-6498137</v>
      </c>
      <c r="Z5" s="4">
        <f>+IF(X5&lt;&gt;0,+(Y5/X5)*100,0)</f>
        <v>-48.08555021940697</v>
      </c>
      <c r="AA5" s="16">
        <f>SUM(AA6:AA8)</f>
        <v>53162400</v>
      </c>
    </row>
    <row r="6" spans="1:27" ht="13.5">
      <c r="A6" s="5" t="s">
        <v>32</v>
      </c>
      <c r="B6" s="3"/>
      <c r="C6" s="19">
        <v>352162</v>
      </c>
      <c r="D6" s="19"/>
      <c r="E6" s="20">
        <v>211300</v>
      </c>
      <c r="F6" s="21">
        <v>211300</v>
      </c>
      <c r="G6" s="21"/>
      <c r="H6" s="21">
        <v>315</v>
      </c>
      <c r="I6" s="21"/>
      <c r="J6" s="21">
        <v>315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315</v>
      </c>
      <c r="X6" s="21">
        <v>44000</v>
      </c>
      <c r="Y6" s="21">
        <v>-43685</v>
      </c>
      <c r="Z6" s="6">
        <v>-99.28</v>
      </c>
      <c r="AA6" s="28">
        <v>211300</v>
      </c>
    </row>
    <row r="7" spans="1:27" ht="13.5">
      <c r="A7" s="5" t="s">
        <v>33</v>
      </c>
      <c r="B7" s="3"/>
      <c r="C7" s="22">
        <v>132303</v>
      </c>
      <c r="D7" s="22"/>
      <c r="E7" s="23">
        <v>5463900</v>
      </c>
      <c r="F7" s="24">
        <v>5463900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500000</v>
      </c>
      <c r="Y7" s="24">
        <v>-500000</v>
      </c>
      <c r="Z7" s="7">
        <v>-100</v>
      </c>
      <c r="AA7" s="29">
        <v>5463900</v>
      </c>
    </row>
    <row r="8" spans="1:27" ht="13.5">
      <c r="A8" s="5" t="s">
        <v>34</v>
      </c>
      <c r="B8" s="3"/>
      <c r="C8" s="19">
        <v>32591268</v>
      </c>
      <c r="D8" s="19"/>
      <c r="E8" s="20">
        <v>47487200</v>
      </c>
      <c r="F8" s="21">
        <v>47487200</v>
      </c>
      <c r="G8" s="21"/>
      <c r="H8" s="21">
        <v>5812605</v>
      </c>
      <c r="I8" s="21">
        <v>1202643</v>
      </c>
      <c r="J8" s="21">
        <v>7015248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7015248</v>
      </c>
      <c r="X8" s="21">
        <v>12969700</v>
      </c>
      <c r="Y8" s="21">
        <v>-5954452</v>
      </c>
      <c r="Z8" s="6">
        <v>-45.91</v>
      </c>
      <c r="AA8" s="28">
        <v>47487200</v>
      </c>
    </row>
    <row r="9" spans="1:27" ht="13.5">
      <c r="A9" s="2" t="s">
        <v>35</v>
      </c>
      <c r="B9" s="3"/>
      <c r="C9" s="16">
        <f aca="true" t="shared" si="1" ref="C9:Y9">SUM(C10:C14)</f>
        <v>33790825</v>
      </c>
      <c r="D9" s="16">
        <f>SUM(D10:D14)</f>
        <v>0</v>
      </c>
      <c r="E9" s="17">
        <f t="shared" si="1"/>
        <v>117319200</v>
      </c>
      <c r="F9" s="18">
        <f t="shared" si="1"/>
        <v>117319200</v>
      </c>
      <c r="G9" s="18">
        <f t="shared" si="1"/>
        <v>798422</v>
      </c>
      <c r="H9" s="18">
        <f t="shared" si="1"/>
        <v>3492675</v>
      </c>
      <c r="I9" s="18">
        <f t="shared" si="1"/>
        <v>3220003</v>
      </c>
      <c r="J9" s="18">
        <f t="shared" si="1"/>
        <v>7511100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7511100</v>
      </c>
      <c r="X9" s="18">
        <f t="shared" si="1"/>
        <v>22524600</v>
      </c>
      <c r="Y9" s="18">
        <f t="shared" si="1"/>
        <v>-15013500</v>
      </c>
      <c r="Z9" s="4">
        <f>+IF(X9&lt;&gt;0,+(Y9/X9)*100,0)</f>
        <v>-66.65379185423936</v>
      </c>
      <c r="AA9" s="30">
        <f>SUM(AA10:AA14)</f>
        <v>117319200</v>
      </c>
    </row>
    <row r="10" spans="1:27" ht="13.5">
      <c r="A10" s="5" t="s">
        <v>36</v>
      </c>
      <c r="B10" s="3"/>
      <c r="C10" s="19">
        <v>12846833</v>
      </c>
      <c r="D10" s="19"/>
      <c r="E10" s="20">
        <v>26937700</v>
      </c>
      <c r="F10" s="21">
        <v>26937700</v>
      </c>
      <c r="G10" s="21">
        <v>2920</v>
      </c>
      <c r="H10" s="21">
        <v>857765</v>
      </c>
      <c r="I10" s="21">
        <v>1259980</v>
      </c>
      <c r="J10" s="21">
        <v>2120665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2120665</v>
      </c>
      <c r="X10" s="21">
        <v>5314300</v>
      </c>
      <c r="Y10" s="21">
        <v>-3193635</v>
      </c>
      <c r="Z10" s="6">
        <v>-60.1</v>
      </c>
      <c r="AA10" s="28">
        <v>26937700</v>
      </c>
    </row>
    <row r="11" spans="1:27" ht="13.5">
      <c r="A11" s="5" t="s">
        <v>37</v>
      </c>
      <c r="B11" s="3"/>
      <c r="C11" s="19">
        <v>9301428</v>
      </c>
      <c r="D11" s="19"/>
      <c r="E11" s="20">
        <v>32162000</v>
      </c>
      <c r="F11" s="21">
        <v>32162000</v>
      </c>
      <c r="G11" s="21">
        <v>105289</v>
      </c>
      <c r="H11" s="21">
        <v>282743</v>
      </c>
      <c r="I11" s="21">
        <v>1067183</v>
      </c>
      <c r="J11" s="21">
        <v>1455215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1455215</v>
      </c>
      <c r="X11" s="21">
        <v>3301000</v>
      </c>
      <c r="Y11" s="21">
        <v>-1845785</v>
      </c>
      <c r="Z11" s="6">
        <v>-55.92</v>
      </c>
      <c r="AA11" s="28">
        <v>32162000</v>
      </c>
    </row>
    <row r="12" spans="1:27" ht="13.5">
      <c r="A12" s="5" t="s">
        <v>38</v>
      </c>
      <c r="B12" s="3"/>
      <c r="C12" s="19">
        <v>5113723</v>
      </c>
      <c r="D12" s="19"/>
      <c r="E12" s="20">
        <v>27662500</v>
      </c>
      <c r="F12" s="21">
        <v>27662500</v>
      </c>
      <c r="G12" s="21">
        <v>82047</v>
      </c>
      <c r="H12" s="21">
        <v>428424</v>
      </c>
      <c r="I12" s="21">
        <v>56630</v>
      </c>
      <c r="J12" s="21">
        <v>567101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567101</v>
      </c>
      <c r="X12" s="21">
        <v>7304100</v>
      </c>
      <c r="Y12" s="21">
        <v>-6736999</v>
      </c>
      <c r="Z12" s="6">
        <v>-92.24</v>
      </c>
      <c r="AA12" s="28">
        <v>27662500</v>
      </c>
    </row>
    <row r="13" spans="1:27" ht="13.5">
      <c r="A13" s="5" t="s">
        <v>39</v>
      </c>
      <c r="B13" s="3"/>
      <c r="C13" s="19">
        <v>5755664</v>
      </c>
      <c r="D13" s="19"/>
      <c r="E13" s="20">
        <v>22442000</v>
      </c>
      <c r="F13" s="21">
        <v>22442000</v>
      </c>
      <c r="G13" s="21">
        <v>608166</v>
      </c>
      <c r="H13" s="21">
        <v>1919891</v>
      </c>
      <c r="I13" s="21">
        <v>825420</v>
      </c>
      <c r="J13" s="21">
        <v>3353477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3353477</v>
      </c>
      <c r="X13" s="21">
        <v>5300000</v>
      </c>
      <c r="Y13" s="21">
        <v>-1946523</v>
      </c>
      <c r="Z13" s="6">
        <v>-36.73</v>
      </c>
      <c r="AA13" s="28">
        <v>22442000</v>
      </c>
    </row>
    <row r="14" spans="1:27" ht="13.5">
      <c r="A14" s="5" t="s">
        <v>40</v>
      </c>
      <c r="B14" s="3"/>
      <c r="C14" s="22">
        <v>773177</v>
      </c>
      <c r="D14" s="22"/>
      <c r="E14" s="23">
        <v>8115000</v>
      </c>
      <c r="F14" s="24">
        <v>8115000</v>
      </c>
      <c r="G14" s="24"/>
      <c r="H14" s="24">
        <v>3852</v>
      </c>
      <c r="I14" s="24">
        <v>10790</v>
      </c>
      <c r="J14" s="24">
        <v>14642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>
        <v>14642</v>
      </c>
      <c r="X14" s="24">
        <v>1305200</v>
      </c>
      <c r="Y14" s="24">
        <v>-1290558</v>
      </c>
      <c r="Z14" s="7">
        <v>-98.88</v>
      </c>
      <c r="AA14" s="29">
        <v>8115000</v>
      </c>
    </row>
    <row r="15" spans="1:27" ht="13.5">
      <c r="A15" s="2" t="s">
        <v>41</v>
      </c>
      <c r="B15" s="8"/>
      <c r="C15" s="16">
        <f aca="true" t="shared" si="2" ref="C15:Y15">SUM(C16:C18)</f>
        <v>32321435</v>
      </c>
      <c r="D15" s="16">
        <f>SUM(D16:D18)</f>
        <v>0</v>
      </c>
      <c r="E15" s="17">
        <f t="shared" si="2"/>
        <v>20775100</v>
      </c>
      <c r="F15" s="18">
        <f t="shared" si="2"/>
        <v>20775100</v>
      </c>
      <c r="G15" s="18">
        <f t="shared" si="2"/>
        <v>0</v>
      </c>
      <c r="H15" s="18">
        <f t="shared" si="2"/>
        <v>392496</v>
      </c>
      <c r="I15" s="18">
        <f t="shared" si="2"/>
        <v>300728</v>
      </c>
      <c r="J15" s="18">
        <f t="shared" si="2"/>
        <v>693224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693224</v>
      </c>
      <c r="X15" s="18">
        <f t="shared" si="2"/>
        <v>5921200</v>
      </c>
      <c r="Y15" s="18">
        <f t="shared" si="2"/>
        <v>-5227976</v>
      </c>
      <c r="Z15" s="4">
        <f>+IF(X15&lt;&gt;0,+(Y15/X15)*100,0)</f>
        <v>-88.29250827534959</v>
      </c>
      <c r="AA15" s="30">
        <f>SUM(AA16:AA18)</f>
        <v>20775100</v>
      </c>
    </row>
    <row r="16" spans="1:27" ht="13.5">
      <c r="A16" s="5" t="s">
        <v>42</v>
      </c>
      <c r="B16" s="3"/>
      <c r="C16" s="19">
        <v>85634</v>
      </c>
      <c r="D16" s="19"/>
      <c r="E16" s="20">
        <v>168000</v>
      </c>
      <c r="F16" s="21">
        <v>168000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>
        <v>168000</v>
      </c>
    </row>
    <row r="17" spans="1:27" ht="13.5">
      <c r="A17" s="5" t="s">
        <v>43</v>
      </c>
      <c r="B17" s="3"/>
      <c r="C17" s="19">
        <v>32235801</v>
      </c>
      <c r="D17" s="19"/>
      <c r="E17" s="20">
        <v>20607100</v>
      </c>
      <c r="F17" s="21">
        <v>20607100</v>
      </c>
      <c r="G17" s="21"/>
      <c r="H17" s="21">
        <v>392496</v>
      </c>
      <c r="I17" s="21">
        <v>300728</v>
      </c>
      <c r="J17" s="21">
        <v>693224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693224</v>
      </c>
      <c r="X17" s="21">
        <v>5921200</v>
      </c>
      <c r="Y17" s="21">
        <v>-5227976</v>
      </c>
      <c r="Z17" s="6">
        <v>-88.29</v>
      </c>
      <c r="AA17" s="28">
        <v>20607100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205187295</v>
      </c>
      <c r="D19" s="16">
        <f>SUM(D20:D23)</f>
        <v>0</v>
      </c>
      <c r="E19" s="17">
        <f t="shared" si="3"/>
        <v>228605400</v>
      </c>
      <c r="F19" s="18">
        <f t="shared" si="3"/>
        <v>228605400</v>
      </c>
      <c r="G19" s="18">
        <f t="shared" si="3"/>
        <v>6040234</v>
      </c>
      <c r="H19" s="18">
        <f t="shared" si="3"/>
        <v>14220669</v>
      </c>
      <c r="I19" s="18">
        <f t="shared" si="3"/>
        <v>21341207</v>
      </c>
      <c r="J19" s="18">
        <f t="shared" si="3"/>
        <v>41602110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41602110</v>
      </c>
      <c r="X19" s="18">
        <f t="shared" si="3"/>
        <v>72183000</v>
      </c>
      <c r="Y19" s="18">
        <f t="shared" si="3"/>
        <v>-30580890</v>
      </c>
      <c r="Z19" s="4">
        <f>+IF(X19&lt;&gt;0,+(Y19/X19)*100,0)</f>
        <v>-42.36577864594157</v>
      </c>
      <c r="AA19" s="30">
        <f>SUM(AA20:AA23)</f>
        <v>228605400</v>
      </c>
    </row>
    <row r="20" spans="1:27" ht="13.5">
      <c r="A20" s="5" t="s">
        <v>46</v>
      </c>
      <c r="B20" s="3"/>
      <c r="C20" s="19">
        <v>61606715</v>
      </c>
      <c r="D20" s="19"/>
      <c r="E20" s="20">
        <v>56030600</v>
      </c>
      <c r="F20" s="21">
        <v>56030600</v>
      </c>
      <c r="G20" s="21">
        <v>4730879</v>
      </c>
      <c r="H20" s="21">
        <v>1870806</v>
      </c>
      <c r="I20" s="21">
        <v>10543712</v>
      </c>
      <c r="J20" s="21">
        <v>17145397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17145397</v>
      </c>
      <c r="X20" s="21">
        <v>12438200</v>
      </c>
      <c r="Y20" s="21">
        <v>4707197</v>
      </c>
      <c r="Z20" s="6">
        <v>37.84</v>
      </c>
      <c r="AA20" s="28">
        <v>56030600</v>
      </c>
    </row>
    <row r="21" spans="1:27" ht="13.5">
      <c r="A21" s="5" t="s">
        <v>47</v>
      </c>
      <c r="B21" s="3"/>
      <c r="C21" s="19">
        <v>79627230</v>
      </c>
      <c r="D21" s="19"/>
      <c r="E21" s="20">
        <v>88124800</v>
      </c>
      <c r="F21" s="21">
        <v>88124800</v>
      </c>
      <c r="G21" s="21"/>
      <c r="H21" s="21">
        <v>6666846</v>
      </c>
      <c r="I21" s="21">
        <v>5458368</v>
      </c>
      <c r="J21" s="21">
        <v>12125214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12125214</v>
      </c>
      <c r="X21" s="21">
        <v>34168300</v>
      </c>
      <c r="Y21" s="21">
        <v>-22043086</v>
      </c>
      <c r="Z21" s="6">
        <v>-64.51</v>
      </c>
      <c r="AA21" s="28">
        <v>88124800</v>
      </c>
    </row>
    <row r="22" spans="1:27" ht="13.5">
      <c r="A22" s="5" t="s">
        <v>48</v>
      </c>
      <c r="B22" s="3"/>
      <c r="C22" s="22">
        <v>62646067</v>
      </c>
      <c r="D22" s="22"/>
      <c r="E22" s="23">
        <v>79451700</v>
      </c>
      <c r="F22" s="24">
        <v>79451700</v>
      </c>
      <c r="G22" s="24">
        <v>1309355</v>
      </c>
      <c r="H22" s="24">
        <v>5683017</v>
      </c>
      <c r="I22" s="24">
        <v>5339127</v>
      </c>
      <c r="J22" s="24">
        <v>12331499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12331499</v>
      </c>
      <c r="X22" s="24">
        <v>24798500</v>
      </c>
      <c r="Y22" s="24">
        <v>-12467001</v>
      </c>
      <c r="Z22" s="7">
        <v>-50.27</v>
      </c>
      <c r="AA22" s="29">
        <v>79451700</v>
      </c>
    </row>
    <row r="23" spans="1:27" ht="13.5">
      <c r="A23" s="5" t="s">
        <v>49</v>
      </c>
      <c r="B23" s="3"/>
      <c r="C23" s="19">
        <v>1307283</v>
      </c>
      <c r="D23" s="19"/>
      <c r="E23" s="20">
        <v>4998300</v>
      </c>
      <c r="F23" s="21">
        <v>4998300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778000</v>
      </c>
      <c r="Y23" s="21">
        <v>-778000</v>
      </c>
      <c r="Z23" s="6">
        <v>-100</v>
      </c>
      <c r="AA23" s="28">
        <v>4998300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304375288</v>
      </c>
      <c r="D25" s="51">
        <f>+D5+D9+D15+D19+D24</f>
        <v>0</v>
      </c>
      <c r="E25" s="52">
        <f t="shared" si="4"/>
        <v>419862100</v>
      </c>
      <c r="F25" s="53">
        <f t="shared" si="4"/>
        <v>419862100</v>
      </c>
      <c r="G25" s="53">
        <f t="shared" si="4"/>
        <v>6838656</v>
      </c>
      <c r="H25" s="53">
        <f t="shared" si="4"/>
        <v>23918760</v>
      </c>
      <c r="I25" s="53">
        <f t="shared" si="4"/>
        <v>26064581</v>
      </c>
      <c r="J25" s="53">
        <f t="shared" si="4"/>
        <v>56821997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56821997</v>
      </c>
      <c r="X25" s="53">
        <f t="shared" si="4"/>
        <v>114142500</v>
      </c>
      <c r="Y25" s="53">
        <f t="shared" si="4"/>
        <v>-57320503</v>
      </c>
      <c r="Z25" s="54">
        <f>+IF(X25&lt;&gt;0,+(Y25/X25)*100,0)</f>
        <v>-50.21837001993122</v>
      </c>
      <c r="AA25" s="55">
        <f>+AA5+AA9+AA15+AA19+AA24</f>
        <v>419862100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110840521</v>
      </c>
      <c r="D28" s="19"/>
      <c r="E28" s="20">
        <v>119456100</v>
      </c>
      <c r="F28" s="21">
        <v>119456100</v>
      </c>
      <c r="G28" s="21">
        <v>2362292</v>
      </c>
      <c r="H28" s="21">
        <v>11280640</v>
      </c>
      <c r="I28" s="21">
        <v>8330779</v>
      </c>
      <c r="J28" s="21">
        <v>21973711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21973711</v>
      </c>
      <c r="X28" s="21"/>
      <c r="Y28" s="21">
        <v>21973711</v>
      </c>
      <c r="Z28" s="6"/>
      <c r="AA28" s="19">
        <v>119456100</v>
      </c>
    </row>
    <row r="29" spans="1:27" ht="13.5">
      <c r="A29" s="57" t="s">
        <v>55</v>
      </c>
      <c r="B29" s="3"/>
      <c r="C29" s="19">
        <v>15246058</v>
      </c>
      <c r="D29" s="19"/>
      <c r="E29" s="20">
        <v>37765100</v>
      </c>
      <c r="F29" s="21">
        <v>37765100</v>
      </c>
      <c r="G29" s="21">
        <v>608166</v>
      </c>
      <c r="H29" s="21">
        <v>2046088</v>
      </c>
      <c r="I29" s="21">
        <v>1039190</v>
      </c>
      <c r="J29" s="21">
        <v>3693444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3693444</v>
      </c>
      <c r="X29" s="21"/>
      <c r="Y29" s="21">
        <v>3693444</v>
      </c>
      <c r="Z29" s="6"/>
      <c r="AA29" s="28">
        <v>37765100</v>
      </c>
    </row>
    <row r="30" spans="1:27" ht="13.5">
      <c r="A30" s="57" t="s">
        <v>56</v>
      </c>
      <c r="B30" s="3"/>
      <c r="C30" s="22">
        <v>110043</v>
      </c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>
        <v>132746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126329368</v>
      </c>
      <c r="D32" s="25">
        <f>SUM(D28:D31)</f>
        <v>0</v>
      </c>
      <c r="E32" s="26">
        <f t="shared" si="5"/>
        <v>157221200</v>
      </c>
      <c r="F32" s="27">
        <f t="shared" si="5"/>
        <v>157221200</v>
      </c>
      <c r="G32" s="27">
        <f t="shared" si="5"/>
        <v>2970458</v>
      </c>
      <c r="H32" s="27">
        <f t="shared" si="5"/>
        <v>13326728</v>
      </c>
      <c r="I32" s="27">
        <f t="shared" si="5"/>
        <v>9369969</v>
      </c>
      <c r="J32" s="27">
        <f t="shared" si="5"/>
        <v>25667155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25667155</v>
      </c>
      <c r="X32" s="27">
        <f t="shared" si="5"/>
        <v>0</v>
      </c>
      <c r="Y32" s="27">
        <f t="shared" si="5"/>
        <v>25667155</v>
      </c>
      <c r="Z32" s="13">
        <f>+IF(X32&lt;&gt;0,+(Y32/X32)*100,0)</f>
        <v>0</v>
      </c>
      <c r="AA32" s="31">
        <f>SUM(AA28:AA31)</f>
        <v>157221200</v>
      </c>
    </row>
    <row r="33" spans="1:27" ht="13.5">
      <c r="A33" s="60" t="s">
        <v>59</v>
      </c>
      <c r="B33" s="3" t="s">
        <v>60</v>
      </c>
      <c r="C33" s="19">
        <v>62601650</v>
      </c>
      <c r="D33" s="19"/>
      <c r="E33" s="20">
        <v>11182000</v>
      </c>
      <c r="F33" s="21">
        <v>11182000</v>
      </c>
      <c r="G33" s="21">
        <v>256775</v>
      </c>
      <c r="H33" s="21">
        <v>827183</v>
      </c>
      <c r="I33" s="21">
        <v>1137313</v>
      </c>
      <c r="J33" s="21">
        <v>2221271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2221271</v>
      </c>
      <c r="X33" s="21"/>
      <c r="Y33" s="21">
        <v>2221271</v>
      </c>
      <c r="Z33" s="6"/>
      <c r="AA33" s="28">
        <v>11182000</v>
      </c>
    </row>
    <row r="34" spans="1:27" ht="13.5">
      <c r="A34" s="60" t="s">
        <v>61</v>
      </c>
      <c r="B34" s="3" t="s">
        <v>62</v>
      </c>
      <c r="C34" s="19">
        <v>69346943</v>
      </c>
      <c r="D34" s="19"/>
      <c r="E34" s="20">
        <v>144738000</v>
      </c>
      <c r="F34" s="21">
        <v>144738000</v>
      </c>
      <c r="G34" s="21">
        <v>3503214</v>
      </c>
      <c r="H34" s="21">
        <v>1772740</v>
      </c>
      <c r="I34" s="21">
        <v>13710570</v>
      </c>
      <c r="J34" s="21">
        <v>18986524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18986524</v>
      </c>
      <c r="X34" s="21"/>
      <c r="Y34" s="21">
        <v>18986524</v>
      </c>
      <c r="Z34" s="6"/>
      <c r="AA34" s="28">
        <v>144738000</v>
      </c>
    </row>
    <row r="35" spans="1:27" ht="13.5">
      <c r="A35" s="60" t="s">
        <v>63</v>
      </c>
      <c r="B35" s="3"/>
      <c r="C35" s="19">
        <v>46097327</v>
      </c>
      <c r="D35" s="19"/>
      <c r="E35" s="20">
        <v>106720900</v>
      </c>
      <c r="F35" s="21">
        <v>106720900</v>
      </c>
      <c r="G35" s="21">
        <v>108209</v>
      </c>
      <c r="H35" s="21">
        <v>7992109</v>
      </c>
      <c r="I35" s="21">
        <v>1846729</v>
      </c>
      <c r="J35" s="21">
        <v>9947047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9947047</v>
      </c>
      <c r="X35" s="21"/>
      <c r="Y35" s="21">
        <v>9947047</v>
      </c>
      <c r="Z35" s="6"/>
      <c r="AA35" s="28">
        <v>106720900</v>
      </c>
    </row>
    <row r="36" spans="1:27" ht="13.5">
      <c r="A36" s="61" t="s">
        <v>64</v>
      </c>
      <c r="B36" s="10"/>
      <c r="C36" s="62">
        <f aca="true" t="shared" si="6" ref="C36:Y36">SUM(C32:C35)</f>
        <v>304375288</v>
      </c>
      <c r="D36" s="62">
        <f>SUM(D32:D35)</f>
        <v>0</v>
      </c>
      <c r="E36" s="63">
        <f t="shared" si="6"/>
        <v>419862100</v>
      </c>
      <c r="F36" s="64">
        <f t="shared" si="6"/>
        <v>419862100</v>
      </c>
      <c r="G36" s="64">
        <f t="shared" si="6"/>
        <v>6838656</v>
      </c>
      <c r="H36" s="64">
        <f t="shared" si="6"/>
        <v>23918760</v>
      </c>
      <c r="I36" s="64">
        <f t="shared" si="6"/>
        <v>26064581</v>
      </c>
      <c r="J36" s="64">
        <f t="shared" si="6"/>
        <v>56821997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56821997</v>
      </c>
      <c r="X36" s="64">
        <f t="shared" si="6"/>
        <v>0</v>
      </c>
      <c r="Y36" s="64">
        <f t="shared" si="6"/>
        <v>56821997</v>
      </c>
      <c r="Z36" s="65">
        <f>+IF(X36&lt;&gt;0,+(Y36/X36)*100,0)</f>
        <v>0</v>
      </c>
      <c r="AA36" s="66">
        <f>SUM(AA32:AA35)</f>
        <v>419862100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109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12874574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838873</v>
      </c>
      <c r="I5" s="18">
        <f t="shared" si="0"/>
        <v>0</v>
      </c>
      <c r="J5" s="18">
        <f t="shared" si="0"/>
        <v>838873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838873</v>
      </c>
      <c r="X5" s="18">
        <f t="shared" si="0"/>
        <v>0</v>
      </c>
      <c r="Y5" s="18">
        <f t="shared" si="0"/>
        <v>838873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>
        <v>12874574</v>
      </c>
      <c r="D6" s="19"/>
      <c r="E6" s="20"/>
      <c r="F6" s="21"/>
      <c r="G6" s="21"/>
      <c r="H6" s="21">
        <v>838873</v>
      </c>
      <c r="I6" s="21"/>
      <c r="J6" s="21">
        <v>838873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838873</v>
      </c>
      <c r="X6" s="21"/>
      <c r="Y6" s="21">
        <v>838873</v>
      </c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16975000</v>
      </c>
      <c r="F15" s="18">
        <f t="shared" si="2"/>
        <v>16975000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4243749</v>
      </c>
      <c r="Y15" s="18">
        <f t="shared" si="2"/>
        <v>-4243749</v>
      </c>
      <c r="Z15" s="4">
        <f>+IF(X15&lt;&gt;0,+(Y15/X15)*100,0)</f>
        <v>-100</v>
      </c>
      <c r="AA15" s="30">
        <f>SUM(AA16:AA18)</f>
        <v>16975000</v>
      </c>
    </row>
    <row r="16" spans="1:27" ht="13.5">
      <c r="A16" s="5" t="s">
        <v>42</v>
      </c>
      <c r="B16" s="3"/>
      <c r="C16" s="19"/>
      <c r="D16" s="19"/>
      <c r="E16" s="20">
        <v>16975000</v>
      </c>
      <c r="F16" s="21">
        <v>16975000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4243749</v>
      </c>
      <c r="Y16" s="21">
        <v>-4243749</v>
      </c>
      <c r="Z16" s="6">
        <v>-100</v>
      </c>
      <c r="AA16" s="28">
        <v>16975000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12874574</v>
      </c>
      <c r="D25" s="51">
        <f>+D5+D9+D15+D19+D24</f>
        <v>0</v>
      </c>
      <c r="E25" s="52">
        <f t="shared" si="4"/>
        <v>16975000</v>
      </c>
      <c r="F25" s="53">
        <f t="shared" si="4"/>
        <v>16975000</v>
      </c>
      <c r="G25" s="53">
        <f t="shared" si="4"/>
        <v>0</v>
      </c>
      <c r="H25" s="53">
        <f t="shared" si="4"/>
        <v>838873</v>
      </c>
      <c r="I25" s="53">
        <f t="shared" si="4"/>
        <v>0</v>
      </c>
      <c r="J25" s="53">
        <f t="shared" si="4"/>
        <v>838873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838873</v>
      </c>
      <c r="X25" s="53">
        <f t="shared" si="4"/>
        <v>4243749</v>
      </c>
      <c r="Y25" s="53">
        <f t="shared" si="4"/>
        <v>-3404876</v>
      </c>
      <c r="Z25" s="54">
        <f>+IF(X25&lt;&gt;0,+(Y25/X25)*100,0)</f>
        <v>-80.23273761007071</v>
      </c>
      <c r="AA25" s="55">
        <f>+AA5+AA9+AA15+AA19+AA24</f>
        <v>16975000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12874574</v>
      </c>
      <c r="D28" s="19"/>
      <c r="E28" s="20">
        <v>14596000</v>
      </c>
      <c r="F28" s="21">
        <v>14596000</v>
      </c>
      <c r="G28" s="21"/>
      <c r="H28" s="21">
        <v>153363</v>
      </c>
      <c r="I28" s="21"/>
      <c r="J28" s="21">
        <v>153363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153363</v>
      </c>
      <c r="X28" s="21"/>
      <c r="Y28" s="21">
        <v>153363</v>
      </c>
      <c r="Z28" s="6"/>
      <c r="AA28" s="19">
        <v>14596000</v>
      </c>
    </row>
    <row r="29" spans="1:27" ht="13.5">
      <c r="A29" s="57" t="s">
        <v>55</v>
      </c>
      <c r="B29" s="3"/>
      <c r="C29" s="19"/>
      <c r="D29" s="19"/>
      <c r="E29" s="20">
        <v>2100000</v>
      </c>
      <c r="F29" s="21">
        <v>2100000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2100000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>
        <v>685510</v>
      </c>
      <c r="I31" s="21"/>
      <c r="J31" s="21">
        <v>685510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>
        <v>685510</v>
      </c>
      <c r="X31" s="21"/>
      <c r="Y31" s="21">
        <v>685510</v>
      </c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12874574</v>
      </c>
      <c r="D32" s="25">
        <f>SUM(D28:D31)</f>
        <v>0</v>
      </c>
      <c r="E32" s="26">
        <f t="shared" si="5"/>
        <v>16696000</v>
      </c>
      <c r="F32" s="27">
        <f t="shared" si="5"/>
        <v>16696000</v>
      </c>
      <c r="G32" s="27">
        <f t="shared" si="5"/>
        <v>0</v>
      </c>
      <c r="H32" s="27">
        <f t="shared" si="5"/>
        <v>838873</v>
      </c>
      <c r="I32" s="27">
        <f t="shared" si="5"/>
        <v>0</v>
      </c>
      <c r="J32" s="27">
        <f t="shared" si="5"/>
        <v>838873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838873</v>
      </c>
      <c r="X32" s="27">
        <f t="shared" si="5"/>
        <v>0</v>
      </c>
      <c r="Y32" s="27">
        <f t="shared" si="5"/>
        <v>838873</v>
      </c>
      <c r="Z32" s="13">
        <f>+IF(X32&lt;&gt;0,+(Y32/X32)*100,0)</f>
        <v>0</v>
      </c>
      <c r="AA32" s="31">
        <f>SUM(AA28:AA31)</f>
        <v>16696000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>
        <v>279000</v>
      </c>
      <c r="F35" s="21">
        <v>279000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279000</v>
      </c>
    </row>
    <row r="36" spans="1:27" ht="13.5">
      <c r="A36" s="61" t="s">
        <v>64</v>
      </c>
      <c r="B36" s="10"/>
      <c r="C36" s="62">
        <f aca="true" t="shared" si="6" ref="C36:Y36">SUM(C32:C35)</f>
        <v>12874574</v>
      </c>
      <c r="D36" s="62">
        <f>SUM(D32:D35)</f>
        <v>0</v>
      </c>
      <c r="E36" s="63">
        <f t="shared" si="6"/>
        <v>16975000</v>
      </c>
      <c r="F36" s="64">
        <f t="shared" si="6"/>
        <v>16975000</v>
      </c>
      <c r="G36" s="64">
        <f t="shared" si="6"/>
        <v>0</v>
      </c>
      <c r="H36" s="64">
        <f t="shared" si="6"/>
        <v>838873</v>
      </c>
      <c r="I36" s="64">
        <f t="shared" si="6"/>
        <v>0</v>
      </c>
      <c r="J36" s="64">
        <f t="shared" si="6"/>
        <v>838873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838873</v>
      </c>
      <c r="X36" s="64">
        <f t="shared" si="6"/>
        <v>0</v>
      </c>
      <c r="Y36" s="64">
        <f t="shared" si="6"/>
        <v>838873</v>
      </c>
      <c r="Z36" s="65">
        <f>+IF(X36&lt;&gt;0,+(Y36/X36)*100,0)</f>
        <v>0</v>
      </c>
      <c r="AA36" s="66">
        <f>SUM(AA32:AA35)</f>
        <v>16975000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110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2723677</v>
      </c>
      <c r="D5" s="16">
        <f>SUM(D6:D8)</f>
        <v>0</v>
      </c>
      <c r="E5" s="17">
        <f t="shared" si="0"/>
        <v>7712210</v>
      </c>
      <c r="F5" s="18">
        <f t="shared" si="0"/>
        <v>7712210</v>
      </c>
      <c r="G5" s="18">
        <f t="shared" si="0"/>
        <v>0</v>
      </c>
      <c r="H5" s="18">
        <f t="shared" si="0"/>
        <v>0</v>
      </c>
      <c r="I5" s="18">
        <f t="shared" si="0"/>
        <v>19814</v>
      </c>
      <c r="J5" s="18">
        <f t="shared" si="0"/>
        <v>19814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19814</v>
      </c>
      <c r="X5" s="18">
        <f t="shared" si="0"/>
        <v>412500</v>
      </c>
      <c r="Y5" s="18">
        <f t="shared" si="0"/>
        <v>-392686</v>
      </c>
      <c r="Z5" s="4">
        <f>+IF(X5&lt;&gt;0,+(Y5/X5)*100,0)</f>
        <v>-95.19660606060606</v>
      </c>
      <c r="AA5" s="16">
        <f>SUM(AA6:AA8)</f>
        <v>7712210</v>
      </c>
    </row>
    <row r="6" spans="1:27" ht="13.5">
      <c r="A6" s="5" t="s">
        <v>32</v>
      </c>
      <c r="B6" s="3"/>
      <c r="C6" s="19">
        <v>1035296</v>
      </c>
      <c r="D6" s="19"/>
      <c r="E6" s="20">
        <v>228000</v>
      </c>
      <c r="F6" s="21">
        <v>228000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228000</v>
      </c>
    </row>
    <row r="7" spans="1:27" ht="13.5">
      <c r="A7" s="5" t="s">
        <v>33</v>
      </c>
      <c r="B7" s="3"/>
      <c r="C7" s="22">
        <v>283622</v>
      </c>
      <c r="D7" s="22"/>
      <c r="E7" s="23">
        <v>934210</v>
      </c>
      <c r="F7" s="24">
        <v>934210</v>
      </c>
      <c r="G7" s="24"/>
      <c r="H7" s="24"/>
      <c r="I7" s="24">
        <v>19814</v>
      </c>
      <c r="J7" s="24">
        <v>19814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19814</v>
      </c>
      <c r="X7" s="24"/>
      <c r="Y7" s="24">
        <v>19814</v>
      </c>
      <c r="Z7" s="7"/>
      <c r="AA7" s="29">
        <v>934210</v>
      </c>
    </row>
    <row r="8" spans="1:27" ht="13.5">
      <c r="A8" s="5" t="s">
        <v>34</v>
      </c>
      <c r="B8" s="3"/>
      <c r="C8" s="19">
        <v>1404759</v>
      </c>
      <c r="D8" s="19"/>
      <c r="E8" s="20">
        <v>6550000</v>
      </c>
      <c r="F8" s="21">
        <v>6550000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412500</v>
      </c>
      <c r="Y8" s="21">
        <v>-412500</v>
      </c>
      <c r="Z8" s="6">
        <v>-100</v>
      </c>
      <c r="AA8" s="28">
        <v>6550000</v>
      </c>
    </row>
    <row r="9" spans="1:27" ht="13.5">
      <c r="A9" s="2" t="s">
        <v>35</v>
      </c>
      <c r="B9" s="3"/>
      <c r="C9" s="16">
        <f aca="true" t="shared" si="1" ref="C9:Y9">SUM(C10:C14)</f>
        <v>4090383</v>
      </c>
      <c r="D9" s="16">
        <f>SUM(D10:D14)</f>
        <v>0</v>
      </c>
      <c r="E9" s="17">
        <f t="shared" si="1"/>
        <v>6775000</v>
      </c>
      <c r="F9" s="18">
        <f t="shared" si="1"/>
        <v>6775000</v>
      </c>
      <c r="G9" s="18">
        <f t="shared" si="1"/>
        <v>0</v>
      </c>
      <c r="H9" s="18">
        <f t="shared" si="1"/>
        <v>407525</v>
      </c>
      <c r="I9" s="18">
        <f t="shared" si="1"/>
        <v>0</v>
      </c>
      <c r="J9" s="18">
        <f t="shared" si="1"/>
        <v>407525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407525</v>
      </c>
      <c r="X9" s="18">
        <f t="shared" si="1"/>
        <v>1200000</v>
      </c>
      <c r="Y9" s="18">
        <f t="shared" si="1"/>
        <v>-792475</v>
      </c>
      <c r="Z9" s="4">
        <f>+IF(X9&lt;&gt;0,+(Y9/X9)*100,0)</f>
        <v>-66.03958333333333</v>
      </c>
      <c r="AA9" s="30">
        <f>SUM(AA10:AA14)</f>
        <v>6775000</v>
      </c>
    </row>
    <row r="10" spans="1:27" ht="13.5">
      <c r="A10" s="5" t="s">
        <v>36</v>
      </c>
      <c r="B10" s="3"/>
      <c r="C10" s="19">
        <v>914477</v>
      </c>
      <c r="D10" s="19"/>
      <c r="E10" s="20">
        <v>410000</v>
      </c>
      <c r="F10" s="21">
        <v>410000</v>
      </c>
      <c r="G10" s="21"/>
      <c r="H10" s="21">
        <v>354151</v>
      </c>
      <c r="I10" s="21"/>
      <c r="J10" s="21">
        <v>354151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354151</v>
      </c>
      <c r="X10" s="21"/>
      <c r="Y10" s="21">
        <v>354151</v>
      </c>
      <c r="Z10" s="6"/>
      <c r="AA10" s="28">
        <v>410000</v>
      </c>
    </row>
    <row r="11" spans="1:27" ht="13.5">
      <c r="A11" s="5" t="s">
        <v>37</v>
      </c>
      <c r="B11" s="3"/>
      <c r="C11" s="19">
        <v>2376117</v>
      </c>
      <c r="D11" s="19"/>
      <c r="E11" s="20">
        <v>5620000</v>
      </c>
      <c r="F11" s="21">
        <v>5620000</v>
      </c>
      <c r="G11" s="21"/>
      <c r="H11" s="21">
        <v>53374</v>
      </c>
      <c r="I11" s="21"/>
      <c r="J11" s="21">
        <v>53374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53374</v>
      </c>
      <c r="X11" s="21">
        <v>1200000</v>
      </c>
      <c r="Y11" s="21">
        <v>-1146626</v>
      </c>
      <c r="Z11" s="6">
        <v>-95.55</v>
      </c>
      <c r="AA11" s="28">
        <v>5620000</v>
      </c>
    </row>
    <row r="12" spans="1:27" ht="13.5">
      <c r="A12" s="5" t="s">
        <v>38</v>
      </c>
      <c r="B12" s="3"/>
      <c r="C12" s="19">
        <v>786026</v>
      </c>
      <c r="D12" s="19"/>
      <c r="E12" s="20">
        <v>690000</v>
      </c>
      <c r="F12" s="21">
        <v>690000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>
        <v>690000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>
        <v>13763</v>
      </c>
      <c r="D14" s="22"/>
      <c r="E14" s="23">
        <v>55000</v>
      </c>
      <c r="F14" s="24">
        <v>55000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>
        <v>55000</v>
      </c>
    </row>
    <row r="15" spans="1:27" ht="13.5">
      <c r="A15" s="2" t="s">
        <v>41</v>
      </c>
      <c r="B15" s="8"/>
      <c r="C15" s="16">
        <f aca="true" t="shared" si="2" ref="C15:Y15">SUM(C16:C18)</f>
        <v>20550688</v>
      </c>
      <c r="D15" s="16">
        <f>SUM(D16:D18)</f>
        <v>0</v>
      </c>
      <c r="E15" s="17">
        <f t="shared" si="2"/>
        <v>45961000</v>
      </c>
      <c r="F15" s="18">
        <f t="shared" si="2"/>
        <v>45961000</v>
      </c>
      <c r="G15" s="18">
        <f t="shared" si="2"/>
        <v>0</v>
      </c>
      <c r="H15" s="18">
        <f t="shared" si="2"/>
        <v>4599604</v>
      </c>
      <c r="I15" s="18">
        <f t="shared" si="2"/>
        <v>3251703</v>
      </c>
      <c r="J15" s="18">
        <f t="shared" si="2"/>
        <v>7851307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7851307</v>
      </c>
      <c r="X15" s="18">
        <f t="shared" si="2"/>
        <v>14835360</v>
      </c>
      <c r="Y15" s="18">
        <f t="shared" si="2"/>
        <v>-6984053</v>
      </c>
      <c r="Z15" s="4">
        <f>+IF(X15&lt;&gt;0,+(Y15/X15)*100,0)</f>
        <v>-47.07707126756614</v>
      </c>
      <c r="AA15" s="30">
        <f>SUM(AA16:AA18)</f>
        <v>45961000</v>
      </c>
    </row>
    <row r="16" spans="1:27" ht="13.5">
      <c r="A16" s="5" t="s">
        <v>42</v>
      </c>
      <c r="B16" s="3"/>
      <c r="C16" s="19">
        <v>75280</v>
      </c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20475408</v>
      </c>
      <c r="D17" s="19"/>
      <c r="E17" s="20">
        <v>45961000</v>
      </c>
      <c r="F17" s="21">
        <v>45961000</v>
      </c>
      <c r="G17" s="21"/>
      <c r="H17" s="21">
        <v>4599604</v>
      </c>
      <c r="I17" s="21">
        <v>3251703</v>
      </c>
      <c r="J17" s="21">
        <v>7851307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7851307</v>
      </c>
      <c r="X17" s="21">
        <v>14835360</v>
      </c>
      <c r="Y17" s="21">
        <v>-6984053</v>
      </c>
      <c r="Z17" s="6">
        <v>-47.08</v>
      </c>
      <c r="AA17" s="28">
        <v>45961000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2038026</v>
      </c>
      <c r="D19" s="16">
        <f>SUM(D20:D23)</f>
        <v>0</v>
      </c>
      <c r="E19" s="17">
        <f t="shared" si="3"/>
        <v>2000000</v>
      </c>
      <c r="F19" s="18">
        <f t="shared" si="3"/>
        <v>2000000</v>
      </c>
      <c r="G19" s="18">
        <f t="shared" si="3"/>
        <v>0</v>
      </c>
      <c r="H19" s="18">
        <f t="shared" si="3"/>
        <v>0</v>
      </c>
      <c r="I19" s="18">
        <f t="shared" si="3"/>
        <v>11196</v>
      </c>
      <c r="J19" s="18">
        <f t="shared" si="3"/>
        <v>11196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11196</v>
      </c>
      <c r="X19" s="18">
        <f t="shared" si="3"/>
        <v>620000</v>
      </c>
      <c r="Y19" s="18">
        <f t="shared" si="3"/>
        <v>-608804</v>
      </c>
      <c r="Z19" s="4">
        <f>+IF(X19&lt;&gt;0,+(Y19/X19)*100,0)</f>
        <v>-98.1941935483871</v>
      </c>
      <c r="AA19" s="30">
        <f>SUM(AA20:AA23)</f>
        <v>2000000</v>
      </c>
    </row>
    <row r="20" spans="1:27" ht="13.5">
      <c r="A20" s="5" t="s">
        <v>46</v>
      </c>
      <c r="B20" s="3"/>
      <c r="C20" s="19">
        <v>1547051</v>
      </c>
      <c r="D20" s="19"/>
      <c r="E20" s="20">
        <v>1100000</v>
      </c>
      <c r="F20" s="21">
        <v>1100000</v>
      </c>
      <c r="G20" s="21"/>
      <c r="H20" s="21"/>
      <c r="I20" s="21">
        <v>11196</v>
      </c>
      <c r="J20" s="21">
        <v>11196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11196</v>
      </c>
      <c r="X20" s="21">
        <v>120000</v>
      </c>
      <c r="Y20" s="21">
        <v>-108804</v>
      </c>
      <c r="Z20" s="6">
        <v>-90.67</v>
      </c>
      <c r="AA20" s="28">
        <v>1100000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>
        <v>490975</v>
      </c>
      <c r="D23" s="19"/>
      <c r="E23" s="20">
        <v>900000</v>
      </c>
      <c r="F23" s="21">
        <v>900000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500000</v>
      </c>
      <c r="Y23" s="21">
        <v>-500000</v>
      </c>
      <c r="Z23" s="6">
        <v>-100</v>
      </c>
      <c r="AA23" s="28">
        <v>900000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29402774</v>
      </c>
      <c r="D25" s="51">
        <f>+D5+D9+D15+D19+D24</f>
        <v>0</v>
      </c>
      <c r="E25" s="52">
        <f t="shared" si="4"/>
        <v>62448210</v>
      </c>
      <c r="F25" s="53">
        <f t="shared" si="4"/>
        <v>62448210</v>
      </c>
      <c r="G25" s="53">
        <f t="shared" si="4"/>
        <v>0</v>
      </c>
      <c r="H25" s="53">
        <f t="shared" si="4"/>
        <v>5007129</v>
      </c>
      <c r="I25" s="53">
        <f t="shared" si="4"/>
        <v>3282713</v>
      </c>
      <c r="J25" s="53">
        <f t="shared" si="4"/>
        <v>8289842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8289842</v>
      </c>
      <c r="X25" s="53">
        <f t="shared" si="4"/>
        <v>17067860</v>
      </c>
      <c r="Y25" s="53">
        <f t="shared" si="4"/>
        <v>-8778018</v>
      </c>
      <c r="Z25" s="54">
        <f>+IF(X25&lt;&gt;0,+(Y25/X25)*100,0)</f>
        <v>-51.43010312950774</v>
      </c>
      <c r="AA25" s="55">
        <f>+AA5+AA9+AA15+AA19+AA24</f>
        <v>62448210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29402774</v>
      </c>
      <c r="D28" s="19"/>
      <c r="E28" s="20">
        <v>46538210</v>
      </c>
      <c r="F28" s="21">
        <v>46538210</v>
      </c>
      <c r="G28" s="21"/>
      <c r="H28" s="21">
        <v>5007129</v>
      </c>
      <c r="I28" s="21">
        <v>3282713</v>
      </c>
      <c r="J28" s="21">
        <v>8289842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8289842</v>
      </c>
      <c r="X28" s="21"/>
      <c r="Y28" s="21">
        <v>8289842</v>
      </c>
      <c r="Z28" s="6"/>
      <c r="AA28" s="19">
        <v>46538210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29402774</v>
      </c>
      <c r="D32" s="25">
        <f>SUM(D28:D31)</f>
        <v>0</v>
      </c>
      <c r="E32" s="26">
        <f t="shared" si="5"/>
        <v>46538210</v>
      </c>
      <c r="F32" s="27">
        <f t="shared" si="5"/>
        <v>46538210</v>
      </c>
      <c r="G32" s="27">
        <f t="shared" si="5"/>
        <v>0</v>
      </c>
      <c r="H32" s="27">
        <f t="shared" si="5"/>
        <v>5007129</v>
      </c>
      <c r="I32" s="27">
        <f t="shared" si="5"/>
        <v>3282713</v>
      </c>
      <c r="J32" s="27">
        <f t="shared" si="5"/>
        <v>8289842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8289842</v>
      </c>
      <c r="X32" s="27">
        <f t="shared" si="5"/>
        <v>0</v>
      </c>
      <c r="Y32" s="27">
        <f t="shared" si="5"/>
        <v>8289842</v>
      </c>
      <c r="Z32" s="13">
        <f>+IF(X32&lt;&gt;0,+(Y32/X32)*100,0)</f>
        <v>0</v>
      </c>
      <c r="AA32" s="31">
        <f>SUM(AA28:AA31)</f>
        <v>46538210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>
        <v>15910000</v>
      </c>
      <c r="F35" s="21">
        <v>15910000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15910000</v>
      </c>
    </row>
    <row r="36" spans="1:27" ht="13.5">
      <c r="A36" s="61" t="s">
        <v>64</v>
      </c>
      <c r="B36" s="10"/>
      <c r="C36" s="62">
        <f aca="true" t="shared" si="6" ref="C36:Y36">SUM(C32:C35)</f>
        <v>29402774</v>
      </c>
      <c r="D36" s="62">
        <f>SUM(D32:D35)</f>
        <v>0</v>
      </c>
      <c r="E36" s="63">
        <f t="shared" si="6"/>
        <v>62448210</v>
      </c>
      <c r="F36" s="64">
        <f t="shared" si="6"/>
        <v>62448210</v>
      </c>
      <c r="G36" s="64">
        <f t="shared" si="6"/>
        <v>0</v>
      </c>
      <c r="H36" s="64">
        <f t="shared" si="6"/>
        <v>5007129</v>
      </c>
      <c r="I36" s="64">
        <f t="shared" si="6"/>
        <v>3282713</v>
      </c>
      <c r="J36" s="64">
        <f t="shared" si="6"/>
        <v>8289842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8289842</v>
      </c>
      <c r="X36" s="64">
        <f t="shared" si="6"/>
        <v>0</v>
      </c>
      <c r="Y36" s="64">
        <f t="shared" si="6"/>
        <v>8289842</v>
      </c>
      <c r="Z36" s="65">
        <f>+IF(X36&lt;&gt;0,+(Y36/X36)*100,0)</f>
        <v>0</v>
      </c>
      <c r="AA36" s="66">
        <f>SUM(AA32:AA35)</f>
        <v>62448210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111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205000</v>
      </c>
      <c r="F5" s="18">
        <f t="shared" si="0"/>
        <v>205000</v>
      </c>
      <c r="G5" s="18">
        <f t="shared" si="0"/>
        <v>0</v>
      </c>
      <c r="H5" s="18">
        <f t="shared" si="0"/>
        <v>0</v>
      </c>
      <c r="I5" s="18">
        <f t="shared" si="0"/>
        <v>3479</v>
      </c>
      <c r="J5" s="18">
        <f t="shared" si="0"/>
        <v>3479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3479</v>
      </c>
      <c r="X5" s="18">
        <f t="shared" si="0"/>
        <v>86000</v>
      </c>
      <c r="Y5" s="18">
        <f t="shared" si="0"/>
        <v>-82521</v>
      </c>
      <c r="Z5" s="4">
        <f>+IF(X5&lt;&gt;0,+(Y5/X5)*100,0)</f>
        <v>-95.9546511627907</v>
      </c>
      <c r="AA5" s="16">
        <f>SUM(AA6:AA8)</f>
        <v>205000</v>
      </c>
    </row>
    <row r="6" spans="1:27" ht="13.5">
      <c r="A6" s="5" t="s">
        <v>32</v>
      </c>
      <c r="B6" s="3"/>
      <c r="C6" s="19"/>
      <c r="D6" s="19"/>
      <c r="E6" s="20">
        <v>26000</v>
      </c>
      <c r="F6" s="21">
        <v>26000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26000</v>
      </c>
      <c r="Y6" s="21">
        <v>-26000</v>
      </c>
      <c r="Z6" s="6">
        <v>-100</v>
      </c>
      <c r="AA6" s="28">
        <v>26000</v>
      </c>
    </row>
    <row r="7" spans="1:27" ht="13.5">
      <c r="A7" s="5" t="s">
        <v>33</v>
      </c>
      <c r="B7" s="3"/>
      <c r="C7" s="22"/>
      <c r="D7" s="22"/>
      <c r="E7" s="23">
        <v>60000</v>
      </c>
      <c r="F7" s="24">
        <v>60000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60000</v>
      </c>
      <c r="Y7" s="24">
        <v>-60000</v>
      </c>
      <c r="Z7" s="7">
        <v>-100</v>
      </c>
      <c r="AA7" s="29">
        <v>60000</v>
      </c>
    </row>
    <row r="8" spans="1:27" ht="13.5">
      <c r="A8" s="5" t="s">
        <v>34</v>
      </c>
      <c r="B8" s="3"/>
      <c r="C8" s="19"/>
      <c r="D8" s="19"/>
      <c r="E8" s="20">
        <v>119000</v>
      </c>
      <c r="F8" s="21">
        <v>119000</v>
      </c>
      <c r="G8" s="21"/>
      <c r="H8" s="21"/>
      <c r="I8" s="21">
        <v>3479</v>
      </c>
      <c r="J8" s="21">
        <v>3479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3479</v>
      </c>
      <c r="X8" s="21"/>
      <c r="Y8" s="21">
        <v>3479</v>
      </c>
      <c r="Z8" s="6"/>
      <c r="AA8" s="28">
        <v>119000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1483000</v>
      </c>
      <c r="F9" s="18">
        <f t="shared" si="1"/>
        <v>1483000</v>
      </c>
      <c r="G9" s="18">
        <f t="shared" si="1"/>
        <v>0</v>
      </c>
      <c r="H9" s="18">
        <f t="shared" si="1"/>
        <v>8294</v>
      </c>
      <c r="I9" s="18">
        <f t="shared" si="1"/>
        <v>0</v>
      </c>
      <c r="J9" s="18">
        <f t="shared" si="1"/>
        <v>8294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8294</v>
      </c>
      <c r="X9" s="18">
        <f t="shared" si="1"/>
        <v>1040000</v>
      </c>
      <c r="Y9" s="18">
        <f t="shared" si="1"/>
        <v>-1031706</v>
      </c>
      <c r="Z9" s="4">
        <f>+IF(X9&lt;&gt;0,+(Y9/X9)*100,0)</f>
        <v>-99.2025</v>
      </c>
      <c r="AA9" s="30">
        <f>SUM(AA10:AA14)</f>
        <v>1483000</v>
      </c>
    </row>
    <row r="10" spans="1:27" ht="13.5">
      <c r="A10" s="5" t="s">
        <v>36</v>
      </c>
      <c r="B10" s="3"/>
      <c r="C10" s="19"/>
      <c r="D10" s="19"/>
      <c r="E10" s="20">
        <v>1483000</v>
      </c>
      <c r="F10" s="21">
        <v>1483000</v>
      </c>
      <c r="G10" s="21"/>
      <c r="H10" s="21">
        <v>8294</v>
      </c>
      <c r="I10" s="21"/>
      <c r="J10" s="21">
        <v>8294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8294</v>
      </c>
      <c r="X10" s="21">
        <v>1040000</v>
      </c>
      <c r="Y10" s="21">
        <v>-1031706</v>
      </c>
      <c r="Z10" s="6">
        <v>-99.2</v>
      </c>
      <c r="AA10" s="28">
        <v>1483000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12879000</v>
      </c>
      <c r="F15" s="18">
        <f t="shared" si="2"/>
        <v>12879000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3232248</v>
      </c>
      <c r="Y15" s="18">
        <f t="shared" si="2"/>
        <v>-3232248</v>
      </c>
      <c r="Z15" s="4">
        <f>+IF(X15&lt;&gt;0,+(Y15/X15)*100,0)</f>
        <v>-100</v>
      </c>
      <c r="AA15" s="30">
        <f>SUM(AA16:AA18)</f>
        <v>12879000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12879000</v>
      </c>
      <c r="F17" s="21">
        <v>12879000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3232248</v>
      </c>
      <c r="Y17" s="21">
        <v>-3232248</v>
      </c>
      <c r="Z17" s="6">
        <v>-100</v>
      </c>
      <c r="AA17" s="28">
        <v>12879000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16536000</v>
      </c>
      <c r="F19" s="18">
        <f t="shared" si="3"/>
        <v>16536000</v>
      </c>
      <c r="G19" s="18">
        <f t="shared" si="3"/>
        <v>874608</v>
      </c>
      <c r="H19" s="18">
        <f t="shared" si="3"/>
        <v>53356</v>
      </c>
      <c r="I19" s="18">
        <f t="shared" si="3"/>
        <v>479939</v>
      </c>
      <c r="J19" s="18">
        <f t="shared" si="3"/>
        <v>1407903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1407903</v>
      </c>
      <c r="X19" s="18">
        <f t="shared" si="3"/>
        <v>1000000</v>
      </c>
      <c r="Y19" s="18">
        <f t="shared" si="3"/>
        <v>407903</v>
      </c>
      <c r="Z19" s="4">
        <f>+IF(X19&lt;&gt;0,+(Y19/X19)*100,0)</f>
        <v>40.7903</v>
      </c>
      <c r="AA19" s="30">
        <f>SUM(AA20:AA23)</f>
        <v>16536000</v>
      </c>
    </row>
    <row r="20" spans="1:27" ht="13.5">
      <c r="A20" s="5" t="s">
        <v>46</v>
      </c>
      <c r="B20" s="3"/>
      <c r="C20" s="19"/>
      <c r="D20" s="19"/>
      <c r="E20" s="20">
        <v>16536000</v>
      </c>
      <c r="F20" s="21">
        <v>16536000</v>
      </c>
      <c r="G20" s="21">
        <v>874608</v>
      </c>
      <c r="H20" s="21">
        <v>53356</v>
      </c>
      <c r="I20" s="21">
        <v>479939</v>
      </c>
      <c r="J20" s="21">
        <v>1407903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1407903</v>
      </c>
      <c r="X20" s="21">
        <v>1000000</v>
      </c>
      <c r="Y20" s="21">
        <v>407903</v>
      </c>
      <c r="Z20" s="6">
        <v>40.79</v>
      </c>
      <c r="AA20" s="28">
        <v>16536000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31103000</v>
      </c>
      <c r="F25" s="53">
        <f t="shared" si="4"/>
        <v>31103000</v>
      </c>
      <c r="G25" s="53">
        <f t="shared" si="4"/>
        <v>874608</v>
      </c>
      <c r="H25" s="53">
        <f t="shared" si="4"/>
        <v>61650</v>
      </c>
      <c r="I25" s="53">
        <f t="shared" si="4"/>
        <v>483418</v>
      </c>
      <c r="J25" s="53">
        <f t="shared" si="4"/>
        <v>1419676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1419676</v>
      </c>
      <c r="X25" s="53">
        <f t="shared" si="4"/>
        <v>5358248</v>
      </c>
      <c r="Y25" s="53">
        <f t="shared" si="4"/>
        <v>-3938572</v>
      </c>
      <c r="Z25" s="54">
        <f>+IF(X25&lt;&gt;0,+(Y25/X25)*100,0)</f>
        <v>-73.50484710674085</v>
      </c>
      <c r="AA25" s="55">
        <f>+AA5+AA9+AA15+AA19+AA24</f>
        <v>31103000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15610000</v>
      </c>
      <c r="F28" s="21">
        <v>15610000</v>
      </c>
      <c r="G28" s="21">
        <v>874608</v>
      </c>
      <c r="H28" s="21"/>
      <c r="I28" s="21">
        <v>483418</v>
      </c>
      <c r="J28" s="21">
        <v>1358026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1358026</v>
      </c>
      <c r="X28" s="21"/>
      <c r="Y28" s="21">
        <v>1358026</v>
      </c>
      <c r="Z28" s="6"/>
      <c r="AA28" s="19">
        <v>15610000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15610000</v>
      </c>
      <c r="F32" s="27">
        <f t="shared" si="5"/>
        <v>15610000</v>
      </c>
      <c r="G32" s="27">
        <f t="shared" si="5"/>
        <v>874608</v>
      </c>
      <c r="H32" s="27">
        <f t="shared" si="5"/>
        <v>0</v>
      </c>
      <c r="I32" s="27">
        <f t="shared" si="5"/>
        <v>483418</v>
      </c>
      <c r="J32" s="27">
        <f t="shared" si="5"/>
        <v>1358026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1358026</v>
      </c>
      <c r="X32" s="27">
        <f t="shared" si="5"/>
        <v>0</v>
      </c>
      <c r="Y32" s="27">
        <f t="shared" si="5"/>
        <v>1358026</v>
      </c>
      <c r="Z32" s="13">
        <f>+IF(X32&lt;&gt;0,+(Y32/X32)*100,0)</f>
        <v>0</v>
      </c>
      <c r="AA32" s="31">
        <f>SUM(AA28:AA31)</f>
        <v>15610000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>
        <v>15493000</v>
      </c>
      <c r="F35" s="21">
        <v>15493000</v>
      </c>
      <c r="G35" s="21"/>
      <c r="H35" s="21">
        <v>61650</v>
      </c>
      <c r="I35" s="21"/>
      <c r="J35" s="21">
        <v>61650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61650</v>
      </c>
      <c r="X35" s="21"/>
      <c r="Y35" s="21">
        <v>61650</v>
      </c>
      <c r="Z35" s="6"/>
      <c r="AA35" s="28">
        <v>15493000</v>
      </c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31103000</v>
      </c>
      <c r="F36" s="64">
        <f t="shared" si="6"/>
        <v>31103000</v>
      </c>
      <c r="G36" s="64">
        <f t="shared" si="6"/>
        <v>874608</v>
      </c>
      <c r="H36" s="64">
        <f t="shared" si="6"/>
        <v>61650</v>
      </c>
      <c r="I36" s="64">
        <f t="shared" si="6"/>
        <v>483418</v>
      </c>
      <c r="J36" s="64">
        <f t="shared" si="6"/>
        <v>1419676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1419676</v>
      </c>
      <c r="X36" s="64">
        <f t="shared" si="6"/>
        <v>0</v>
      </c>
      <c r="Y36" s="64">
        <f t="shared" si="6"/>
        <v>1419676</v>
      </c>
      <c r="Z36" s="65">
        <f>+IF(X36&lt;&gt;0,+(Y36/X36)*100,0)</f>
        <v>0</v>
      </c>
      <c r="AA36" s="66">
        <f>SUM(AA32:AA35)</f>
        <v>31103000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112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1616235</v>
      </c>
      <c r="D5" s="16">
        <f>SUM(D6:D8)</f>
        <v>0</v>
      </c>
      <c r="E5" s="17">
        <f t="shared" si="0"/>
        <v>925000</v>
      </c>
      <c r="F5" s="18">
        <f t="shared" si="0"/>
        <v>925000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525000</v>
      </c>
      <c r="Y5" s="18">
        <f t="shared" si="0"/>
        <v>-525000</v>
      </c>
      <c r="Z5" s="4">
        <f>+IF(X5&lt;&gt;0,+(Y5/X5)*100,0)</f>
        <v>-100</v>
      </c>
      <c r="AA5" s="16">
        <f>SUM(AA6:AA8)</f>
        <v>925000</v>
      </c>
    </row>
    <row r="6" spans="1:27" ht="13.5">
      <c r="A6" s="5" t="s">
        <v>32</v>
      </c>
      <c r="B6" s="3"/>
      <c r="C6" s="19">
        <v>38576</v>
      </c>
      <c r="D6" s="19"/>
      <c r="E6" s="20">
        <v>30000</v>
      </c>
      <c r="F6" s="21">
        <v>30000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30000</v>
      </c>
      <c r="Y6" s="21">
        <v>-30000</v>
      </c>
      <c r="Z6" s="6">
        <v>-100</v>
      </c>
      <c r="AA6" s="28">
        <v>30000</v>
      </c>
    </row>
    <row r="7" spans="1:27" ht="13.5">
      <c r="A7" s="5" t="s">
        <v>33</v>
      </c>
      <c r="B7" s="3"/>
      <c r="C7" s="22">
        <v>258496</v>
      </c>
      <c r="D7" s="22"/>
      <c r="E7" s="23">
        <v>675000</v>
      </c>
      <c r="F7" s="24">
        <v>675000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275000</v>
      </c>
      <c r="Y7" s="24">
        <v>-275000</v>
      </c>
      <c r="Z7" s="7">
        <v>-100</v>
      </c>
      <c r="AA7" s="29">
        <v>675000</v>
      </c>
    </row>
    <row r="8" spans="1:27" ht="13.5">
      <c r="A8" s="5" t="s">
        <v>34</v>
      </c>
      <c r="B8" s="3"/>
      <c r="C8" s="19">
        <v>1319163</v>
      </c>
      <c r="D8" s="19"/>
      <c r="E8" s="20">
        <v>220000</v>
      </c>
      <c r="F8" s="21">
        <v>220000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220000</v>
      </c>
      <c r="Y8" s="21">
        <v>-220000</v>
      </c>
      <c r="Z8" s="6">
        <v>-100</v>
      </c>
      <c r="AA8" s="28">
        <v>220000</v>
      </c>
    </row>
    <row r="9" spans="1:27" ht="13.5">
      <c r="A9" s="2" t="s">
        <v>35</v>
      </c>
      <c r="B9" s="3"/>
      <c r="C9" s="16">
        <f aca="true" t="shared" si="1" ref="C9:Y9">SUM(C10:C14)</f>
        <v>463480</v>
      </c>
      <c r="D9" s="16">
        <f>SUM(D10:D14)</f>
        <v>0</v>
      </c>
      <c r="E9" s="17">
        <f t="shared" si="1"/>
        <v>110000</v>
      </c>
      <c r="F9" s="18">
        <f t="shared" si="1"/>
        <v>110000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27501</v>
      </c>
      <c r="Y9" s="18">
        <f t="shared" si="1"/>
        <v>-27501</v>
      </c>
      <c r="Z9" s="4">
        <f>+IF(X9&lt;&gt;0,+(Y9/X9)*100,0)</f>
        <v>-100</v>
      </c>
      <c r="AA9" s="30">
        <f>SUM(AA10:AA14)</f>
        <v>110000</v>
      </c>
    </row>
    <row r="10" spans="1:27" ht="13.5">
      <c r="A10" s="5" t="s">
        <v>36</v>
      </c>
      <c r="B10" s="3"/>
      <c r="C10" s="19">
        <v>463480</v>
      </c>
      <c r="D10" s="19"/>
      <c r="E10" s="20">
        <v>110000</v>
      </c>
      <c r="F10" s="21">
        <v>110000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27501</v>
      </c>
      <c r="Y10" s="21">
        <v>-27501</v>
      </c>
      <c r="Z10" s="6">
        <v>-100</v>
      </c>
      <c r="AA10" s="28">
        <v>110000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1233376</v>
      </c>
      <c r="D15" s="16">
        <f>SUM(D16:D18)</f>
        <v>0</v>
      </c>
      <c r="E15" s="17">
        <f t="shared" si="2"/>
        <v>25702000</v>
      </c>
      <c r="F15" s="18">
        <f t="shared" si="2"/>
        <v>25702000</v>
      </c>
      <c r="G15" s="18">
        <f t="shared" si="2"/>
        <v>830341</v>
      </c>
      <c r="H15" s="18">
        <f t="shared" si="2"/>
        <v>7995014</v>
      </c>
      <c r="I15" s="18">
        <f t="shared" si="2"/>
        <v>3765276</v>
      </c>
      <c r="J15" s="18">
        <f t="shared" si="2"/>
        <v>12590631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12590631</v>
      </c>
      <c r="X15" s="18">
        <f t="shared" si="2"/>
        <v>6515499</v>
      </c>
      <c r="Y15" s="18">
        <f t="shared" si="2"/>
        <v>6075132</v>
      </c>
      <c r="Z15" s="4">
        <f>+IF(X15&lt;&gt;0,+(Y15/X15)*100,0)</f>
        <v>93.2412390823788</v>
      </c>
      <c r="AA15" s="30">
        <f>SUM(AA16:AA18)</f>
        <v>25702000</v>
      </c>
    </row>
    <row r="16" spans="1:27" ht="13.5">
      <c r="A16" s="5" t="s">
        <v>42</v>
      </c>
      <c r="B16" s="3"/>
      <c r="C16" s="19">
        <v>1233376</v>
      </c>
      <c r="D16" s="19"/>
      <c r="E16" s="20">
        <v>120000</v>
      </c>
      <c r="F16" s="21">
        <v>120000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120000</v>
      </c>
      <c r="Y16" s="21">
        <v>-120000</v>
      </c>
      <c r="Z16" s="6">
        <v>-100</v>
      </c>
      <c r="AA16" s="28">
        <v>120000</v>
      </c>
    </row>
    <row r="17" spans="1:27" ht="13.5">
      <c r="A17" s="5" t="s">
        <v>43</v>
      </c>
      <c r="B17" s="3"/>
      <c r="C17" s="19"/>
      <c r="D17" s="19"/>
      <c r="E17" s="20">
        <v>25582000</v>
      </c>
      <c r="F17" s="21">
        <v>25582000</v>
      </c>
      <c r="G17" s="21">
        <v>830341</v>
      </c>
      <c r="H17" s="21">
        <v>7995014</v>
      </c>
      <c r="I17" s="21">
        <v>3765276</v>
      </c>
      <c r="J17" s="21">
        <v>12590631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12590631</v>
      </c>
      <c r="X17" s="21">
        <v>6395499</v>
      </c>
      <c r="Y17" s="21">
        <v>6195132</v>
      </c>
      <c r="Z17" s="6">
        <v>96.87</v>
      </c>
      <c r="AA17" s="28">
        <v>25582000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3313091</v>
      </c>
      <c r="D25" s="51">
        <f>+D5+D9+D15+D19+D24</f>
        <v>0</v>
      </c>
      <c r="E25" s="52">
        <f t="shared" si="4"/>
        <v>26737000</v>
      </c>
      <c r="F25" s="53">
        <f t="shared" si="4"/>
        <v>26737000</v>
      </c>
      <c r="G25" s="53">
        <f t="shared" si="4"/>
        <v>830341</v>
      </c>
      <c r="H25" s="53">
        <f t="shared" si="4"/>
        <v>7995014</v>
      </c>
      <c r="I25" s="53">
        <f t="shared" si="4"/>
        <v>3765276</v>
      </c>
      <c r="J25" s="53">
        <f t="shared" si="4"/>
        <v>12590631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12590631</v>
      </c>
      <c r="X25" s="53">
        <f t="shared" si="4"/>
        <v>7068000</v>
      </c>
      <c r="Y25" s="53">
        <f t="shared" si="4"/>
        <v>5522631</v>
      </c>
      <c r="Z25" s="54">
        <f>+IF(X25&lt;&gt;0,+(Y25/X25)*100,0)</f>
        <v>78.1356960950764</v>
      </c>
      <c r="AA25" s="55">
        <f>+AA5+AA9+AA15+AA19+AA24</f>
        <v>26737000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25702000</v>
      </c>
      <c r="F28" s="21">
        <v>25702000</v>
      </c>
      <c r="G28" s="21">
        <v>830341</v>
      </c>
      <c r="H28" s="21">
        <v>7995014</v>
      </c>
      <c r="I28" s="21">
        <v>3765276</v>
      </c>
      <c r="J28" s="21">
        <v>12590631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12590631</v>
      </c>
      <c r="X28" s="21"/>
      <c r="Y28" s="21">
        <v>12590631</v>
      </c>
      <c r="Z28" s="6"/>
      <c r="AA28" s="19">
        <v>25702000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25702000</v>
      </c>
      <c r="F32" s="27">
        <f t="shared" si="5"/>
        <v>25702000</v>
      </c>
      <c r="G32" s="27">
        <f t="shared" si="5"/>
        <v>830341</v>
      </c>
      <c r="H32" s="27">
        <f t="shared" si="5"/>
        <v>7995014</v>
      </c>
      <c r="I32" s="27">
        <f t="shared" si="5"/>
        <v>3765276</v>
      </c>
      <c r="J32" s="27">
        <f t="shared" si="5"/>
        <v>12590631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12590631</v>
      </c>
      <c r="X32" s="27">
        <f t="shared" si="5"/>
        <v>0</v>
      </c>
      <c r="Y32" s="27">
        <f t="shared" si="5"/>
        <v>12590631</v>
      </c>
      <c r="Z32" s="13">
        <f>+IF(X32&lt;&gt;0,+(Y32/X32)*100,0)</f>
        <v>0</v>
      </c>
      <c r="AA32" s="31">
        <f>SUM(AA28:AA31)</f>
        <v>25702000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3313091</v>
      </c>
      <c r="D35" s="19"/>
      <c r="E35" s="20">
        <v>1035000</v>
      </c>
      <c r="F35" s="21">
        <v>1035000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1035000</v>
      </c>
    </row>
    <row r="36" spans="1:27" ht="13.5">
      <c r="A36" s="61" t="s">
        <v>64</v>
      </c>
      <c r="B36" s="10"/>
      <c r="C36" s="62">
        <f aca="true" t="shared" si="6" ref="C36:Y36">SUM(C32:C35)</f>
        <v>3313091</v>
      </c>
      <c r="D36" s="62">
        <f>SUM(D32:D35)</f>
        <v>0</v>
      </c>
      <c r="E36" s="63">
        <f t="shared" si="6"/>
        <v>26737000</v>
      </c>
      <c r="F36" s="64">
        <f t="shared" si="6"/>
        <v>26737000</v>
      </c>
      <c r="G36" s="64">
        <f t="shared" si="6"/>
        <v>830341</v>
      </c>
      <c r="H36" s="64">
        <f t="shared" si="6"/>
        <v>7995014</v>
      </c>
      <c r="I36" s="64">
        <f t="shared" si="6"/>
        <v>3765276</v>
      </c>
      <c r="J36" s="64">
        <f t="shared" si="6"/>
        <v>12590631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12590631</v>
      </c>
      <c r="X36" s="64">
        <f t="shared" si="6"/>
        <v>0</v>
      </c>
      <c r="Y36" s="64">
        <f t="shared" si="6"/>
        <v>12590631</v>
      </c>
      <c r="Z36" s="65">
        <f>+IF(X36&lt;&gt;0,+(Y36/X36)*100,0)</f>
        <v>0</v>
      </c>
      <c r="AA36" s="66">
        <f>SUM(AA32:AA35)</f>
        <v>26737000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551184</v>
      </c>
      <c r="D5" s="16">
        <f>SUM(D6:D8)</f>
        <v>0</v>
      </c>
      <c r="E5" s="17">
        <f t="shared" si="0"/>
        <v>1990000</v>
      </c>
      <c r="F5" s="18">
        <f t="shared" si="0"/>
        <v>1990000</v>
      </c>
      <c r="G5" s="18">
        <f t="shared" si="0"/>
        <v>179216</v>
      </c>
      <c r="H5" s="18">
        <f t="shared" si="0"/>
        <v>-141044</v>
      </c>
      <c r="I5" s="18">
        <f t="shared" si="0"/>
        <v>31779</v>
      </c>
      <c r="J5" s="18">
        <f t="shared" si="0"/>
        <v>69951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69951</v>
      </c>
      <c r="X5" s="18">
        <f t="shared" si="0"/>
        <v>322500</v>
      </c>
      <c r="Y5" s="18">
        <f t="shared" si="0"/>
        <v>-252549</v>
      </c>
      <c r="Z5" s="4">
        <f>+IF(X5&lt;&gt;0,+(Y5/X5)*100,0)</f>
        <v>-78.30976744186047</v>
      </c>
      <c r="AA5" s="16">
        <f>SUM(AA6:AA8)</f>
        <v>1990000</v>
      </c>
    </row>
    <row r="6" spans="1:27" ht="13.5">
      <c r="A6" s="5" t="s">
        <v>32</v>
      </c>
      <c r="B6" s="3"/>
      <c r="C6" s="19">
        <v>126684</v>
      </c>
      <c r="D6" s="19"/>
      <c r="E6" s="20">
        <v>850000</v>
      </c>
      <c r="F6" s="21">
        <v>850000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37500</v>
      </c>
      <c r="Y6" s="21">
        <v>-37500</v>
      </c>
      <c r="Z6" s="6">
        <v>-100</v>
      </c>
      <c r="AA6" s="28">
        <v>850000</v>
      </c>
    </row>
    <row r="7" spans="1:27" ht="13.5">
      <c r="A7" s="5" t="s">
        <v>33</v>
      </c>
      <c r="B7" s="3"/>
      <c r="C7" s="22">
        <v>29500</v>
      </c>
      <c r="D7" s="22"/>
      <c r="E7" s="23">
        <v>300000</v>
      </c>
      <c r="F7" s="24">
        <v>300000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75000</v>
      </c>
      <c r="Y7" s="24">
        <v>-75000</v>
      </c>
      <c r="Z7" s="7">
        <v>-100</v>
      </c>
      <c r="AA7" s="29">
        <v>300000</v>
      </c>
    </row>
    <row r="8" spans="1:27" ht="13.5">
      <c r="A8" s="5" t="s">
        <v>34</v>
      </c>
      <c r="B8" s="3"/>
      <c r="C8" s="19">
        <v>395000</v>
      </c>
      <c r="D8" s="19"/>
      <c r="E8" s="20">
        <v>840000</v>
      </c>
      <c r="F8" s="21">
        <v>840000</v>
      </c>
      <c r="G8" s="21">
        <v>179216</v>
      </c>
      <c r="H8" s="21">
        <v>-141044</v>
      </c>
      <c r="I8" s="21">
        <v>31779</v>
      </c>
      <c r="J8" s="21">
        <v>69951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69951</v>
      </c>
      <c r="X8" s="21">
        <v>210000</v>
      </c>
      <c r="Y8" s="21">
        <v>-140049</v>
      </c>
      <c r="Z8" s="6">
        <v>-66.69</v>
      </c>
      <c r="AA8" s="28">
        <v>840000</v>
      </c>
    </row>
    <row r="9" spans="1:27" ht="13.5">
      <c r="A9" s="2" t="s">
        <v>35</v>
      </c>
      <c r="B9" s="3"/>
      <c r="C9" s="16">
        <f aca="true" t="shared" si="1" ref="C9:Y9">SUM(C10:C14)</f>
        <v>53240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>
        <v>53240</v>
      </c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26582618</v>
      </c>
      <c r="D15" s="16">
        <f>SUM(D16:D18)</f>
        <v>0</v>
      </c>
      <c r="E15" s="17">
        <f t="shared" si="2"/>
        <v>27018900</v>
      </c>
      <c r="F15" s="18">
        <f t="shared" si="2"/>
        <v>27018900</v>
      </c>
      <c r="G15" s="18">
        <f t="shared" si="2"/>
        <v>978214</v>
      </c>
      <c r="H15" s="18">
        <f t="shared" si="2"/>
        <v>1543375</v>
      </c>
      <c r="I15" s="18">
        <f t="shared" si="2"/>
        <v>692228</v>
      </c>
      <c r="J15" s="18">
        <f t="shared" si="2"/>
        <v>3213817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3213817</v>
      </c>
      <c r="X15" s="18">
        <f t="shared" si="2"/>
        <v>6008250</v>
      </c>
      <c r="Y15" s="18">
        <f t="shared" si="2"/>
        <v>-2794433</v>
      </c>
      <c r="Z15" s="4">
        <f>+IF(X15&lt;&gt;0,+(Y15/X15)*100,0)</f>
        <v>-46.509932176590524</v>
      </c>
      <c r="AA15" s="30">
        <f>SUM(AA16:AA18)</f>
        <v>27018900</v>
      </c>
    </row>
    <row r="16" spans="1:27" ht="13.5">
      <c r="A16" s="5" t="s">
        <v>42</v>
      </c>
      <c r="B16" s="3"/>
      <c r="C16" s="19">
        <v>24800763</v>
      </c>
      <c r="D16" s="19"/>
      <c r="E16" s="20">
        <v>3697700</v>
      </c>
      <c r="F16" s="21">
        <v>3697700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174501</v>
      </c>
      <c r="Y16" s="21">
        <v>-174501</v>
      </c>
      <c r="Z16" s="6">
        <v>-100</v>
      </c>
      <c r="AA16" s="28">
        <v>3697700</v>
      </c>
    </row>
    <row r="17" spans="1:27" ht="13.5">
      <c r="A17" s="5" t="s">
        <v>43</v>
      </c>
      <c r="B17" s="3"/>
      <c r="C17" s="19">
        <v>1781855</v>
      </c>
      <c r="D17" s="19"/>
      <c r="E17" s="20">
        <v>23321200</v>
      </c>
      <c r="F17" s="21">
        <v>23321200</v>
      </c>
      <c r="G17" s="21">
        <v>978214</v>
      </c>
      <c r="H17" s="21">
        <v>1543375</v>
      </c>
      <c r="I17" s="21">
        <v>692228</v>
      </c>
      <c r="J17" s="21">
        <v>3213817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3213817</v>
      </c>
      <c r="X17" s="21">
        <v>5833749</v>
      </c>
      <c r="Y17" s="21">
        <v>-2619932</v>
      </c>
      <c r="Z17" s="6">
        <v>-44.91</v>
      </c>
      <c r="AA17" s="28">
        <v>23321200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1571140</v>
      </c>
      <c r="D19" s="16">
        <f>SUM(D20:D23)</f>
        <v>0</v>
      </c>
      <c r="E19" s="17">
        <f t="shared" si="3"/>
        <v>2024300</v>
      </c>
      <c r="F19" s="18">
        <f t="shared" si="3"/>
        <v>2024300</v>
      </c>
      <c r="G19" s="18">
        <f t="shared" si="3"/>
        <v>35899</v>
      </c>
      <c r="H19" s="18">
        <f t="shared" si="3"/>
        <v>-35899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506001</v>
      </c>
      <c r="Y19" s="18">
        <f t="shared" si="3"/>
        <v>-506001</v>
      </c>
      <c r="Z19" s="4">
        <f>+IF(X19&lt;&gt;0,+(Y19/X19)*100,0)</f>
        <v>-100</v>
      </c>
      <c r="AA19" s="30">
        <f>SUM(AA20:AA23)</f>
        <v>2024300</v>
      </c>
    </row>
    <row r="20" spans="1:27" ht="13.5">
      <c r="A20" s="5" t="s">
        <v>46</v>
      </c>
      <c r="B20" s="3"/>
      <c r="C20" s="19">
        <v>597268</v>
      </c>
      <c r="D20" s="19"/>
      <c r="E20" s="20">
        <v>1674300</v>
      </c>
      <c r="F20" s="21">
        <v>1674300</v>
      </c>
      <c r="G20" s="21">
        <v>35899</v>
      </c>
      <c r="H20" s="21">
        <v>-35899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418500</v>
      </c>
      <c r="Y20" s="21">
        <v>-418500</v>
      </c>
      <c r="Z20" s="6">
        <v>-100</v>
      </c>
      <c r="AA20" s="28">
        <v>1674300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>
        <v>973872</v>
      </c>
      <c r="D23" s="19"/>
      <c r="E23" s="20">
        <v>350000</v>
      </c>
      <c r="F23" s="21">
        <v>350000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87501</v>
      </c>
      <c r="Y23" s="21">
        <v>-87501</v>
      </c>
      <c r="Z23" s="6">
        <v>-100</v>
      </c>
      <c r="AA23" s="28">
        <v>350000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28758182</v>
      </c>
      <c r="D25" s="51">
        <f>+D5+D9+D15+D19+D24</f>
        <v>0</v>
      </c>
      <c r="E25" s="52">
        <f t="shared" si="4"/>
        <v>31033200</v>
      </c>
      <c r="F25" s="53">
        <f t="shared" si="4"/>
        <v>31033200</v>
      </c>
      <c r="G25" s="53">
        <f t="shared" si="4"/>
        <v>1193329</v>
      </c>
      <c r="H25" s="53">
        <f t="shared" si="4"/>
        <v>1366432</v>
      </c>
      <c r="I25" s="53">
        <f t="shared" si="4"/>
        <v>724007</v>
      </c>
      <c r="J25" s="53">
        <f t="shared" si="4"/>
        <v>3283768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3283768</v>
      </c>
      <c r="X25" s="53">
        <f t="shared" si="4"/>
        <v>6836751</v>
      </c>
      <c r="Y25" s="53">
        <f t="shared" si="4"/>
        <v>-3552983</v>
      </c>
      <c r="Z25" s="54">
        <f>+IF(X25&lt;&gt;0,+(Y25/X25)*100,0)</f>
        <v>-51.968881124967105</v>
      </c>
      <c r="AA25" s="55">
        <f>+AA5+AA9+AA15+AA19+AA24</f>
        <v>31033200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28758182</v>
      </c>
      <c r="D28" s="19"/>
      <c r="E28" s="20">
        <v>31033200</v>
      </c>
      <c r="F28" s="21">
        <v>31033200</v>
      </c>
      <c r="G28" s="21">
        <v>1193329</v>
      </c>
      <c r="H28" s="21">
        <v>1366432</v>
      </c>
      <c r="I28" s="21">
        <v>724007</v>
      </c>
      <c r="J28" s="21">
        <v>3283768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3283768</v>
      </c>
      <c r="X28" s="21"/>
      <c r="Y28" s="21">
        <v>3283768</v>
      </c>
      <c r="Z28" s="6"/>
      <c r="AA28" s="19">
        <v>31033200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28758182</v>
      </c>
      <c r="D32" s="25">
        <f>SUM(D28:D31)</f>
        <v>0</v>
      </c>
      <c r="E32" s="26">
        <f t="shared" si="5"/>
        <v>31033200</v>
      </c>
      <c r="F32" s="27">
        <f t="shared" si="5"/>
        <v>31033200</v>
      </c>
      <c r="G32" s="27">
        <f t="shared" si="5"/>
        <v>1193329</v>
      </c>
      <c r="H32" s="27">
        <f t="shared" si="5"/>
        <v>1366432</v>
      </c>
      <c r="I32" s="27">
        <f t="shared" si="5"/>
        <v>724007</v>
      </c>
      <c r="J32" s="27">
        <f t="shared" si="5"/>
        <v>3283768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3283768</v>
      </c>
      <c r="X32" s="27">
        <f t="shared" si="5"/>
        <v>0</v>
      </c>
      <c r="Y32" s="27">
        <f t="shared" si="5"/>
        <v>3283768</v>
      </c>
      <c r="Z32" s="13">
        <f>+IF(X32&lt;&gt;0,+(Y32/X32)*100,0)</f>
        <v>0</v>
      </c>
      <c r="AA32" s="31">
        <f>SUM(AA28:AA31)</f>
        <v>31033200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1" t="s">
        <v>64</v>
      </c>
      <c r="B36" s="10"/>
      <c r="C36" s="62">
        <f aca="true" t="shared" si="6" ref="C36:Y36">SUM(C32:C35)</f>
        <v>28758182</v>
      </c>
      <c r="D36" s="62">
        <f>SUM(D32:D35)</f>
        <v>0</v>
      </c>
      <c r="E36" s="63">
        <f t="shared" si="6"/>
        <v>31033200</v>
      </c>
      <c r="F36" s="64">
        <f t="shared" si="6"/>
        <v>31033200</v>
      </c>
      <c r="G36" s="64">
        <f t="shared" si="6"/>
        <v>1193329</v>
      </c>
      <c r="H36" s="64">
        <f t="shared" si="6"/>
        <v>1366432</v>
      </c>
      <c r="I36" s="64">
        <f t="shared" si="6"/>
        <v>724007</v>
      </c>
      <c r="J36" s="64">
        <f t="shared" si="6"/>
        <v>3283768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3283768</v>
      </c>
      <c r="X36" s="64">
        <f t="shared" si="6"/>
        <v>0</v>
      </c>
      <c r="Y36" s="64">
        <f t="shared" si="6"/>
        <v>3283768</v>
      </c>
      <c r="Z36" s="65">
        <f>+IF(X36&lt;&gt;0,+(Y36/X36)*100,0)</f>
        <v>0</v>
      </c>
      <c r="AA36" s="66">
        <f>SUM(AA32:AA35)</f>
        <v>31033200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113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69086821</v>
      </c>
      <c r="D5" s="16">
        <f>SUM(D6:D8)</f>
        <v>0</v>
      </c>
      <c r="E5" s="17">
        <f t="shared" si="0"/>
        <v>2150000</v>
      </c>
      <c r="F5" s="18">
        <f t="shared" si="0"/>
        <v>13037022</v>
      </c>
      <c r="G5" s="18">
        <f t="shared" si="0"/>
        <v>0</v>
      </c>
      <c r="H5" s="18">
        <f t="shared" si="0"/>
        <v>0</v>
      </c>
      <c r="I5" s="18">
        <f t="shared" si="0"/>
        <v>283939</v>
      </c>
      <c r="J5" s="18">
        <f t="shared" si="0"/>
        <v>283939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283939</v>
      </c>
      <c r="X5" s="18">
        <f t="shared" si="0"/>
        <v>537501</v>
      </c>
      <c r="Y5" s="18">
        <f t="shared" si="0"/>
        <v>-253562</v>
      </c>
      <c r="Z5" s="4">
        <f>+IF(X5&lt;&gt;0,+(Y5/X5)*100,0)</f>
        <v>-47.174237815371505</v>
      </c>
      <c r="AA5" s="16">
        <f>SUM(AA6:AA8)</f>
        <v>13037022</v>
      </c>
    </row>
    <row r="6" spans="1:27" ht="13.5">
      <c r="A6" s="5" t="s">
        <v>32</v>
      </c>
      <c r="B6" s="3"/>
      <c r="C6" s="19">
        <v>2738139</v>
      </c>
      <c r="D6" s="19"/>
      <c r="E6" s="20">
        <v>50000</v>
      </c>
      <c r="F6" s="21">
        <v>50000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12501</v>
      </c>
      <c r="Y6" s="21">
        <v>-12501</v>
      </c>
      <c r="Z6" s="6">
        <v>-100</v>
      </c>
      <c r="AA6" s="28">
        <v>50000</v>
      </c>
    </row>
    <row r="7" spans="1:27" ht="13.5">
      <c r="A7" s="5" t="s">
        <v>33</v>
      </c>
      <c r="B7" s="3"/>
      <c r="C7" s="22">
        <v>3868234</v>
      </c>
      <c r="D7" s="22"/>
      <c r="E7" s="23">
        <v>900000</v>
      </c>
      <c r="F7" s="24">
        <v>1293900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225000</v>
      </c>
      <c r="Y7" s="24">
        <v>-225000</v>
      </c>
      <c r="Z7" s="7">
        <v>-100</v>
      </c>
      <c r="AA7" s="29">
        <v>1293900</v>
      </c>
    </row>
    <row r="8" spans="1:27" ht="13.5">
      <c r="A8" s="5" t="s">
        <v>34</v>
      </c>
      <c r="B8" s="3"/>
      <c r="C8" s="19">
        <v>62480448</v>
      </c>
      <c r="D8" s="19"/>
      <c r="E8" s="20">
        <v>1200000</v>
      </c>
      <c r="F8" s="21">
        <v>11693122</v>
      </c>
      <c r="G8" s="21"/>
      <c r="H8" s="21"/>
      <c r="I8" s="21">
        <v>283939</v>
      </c>
      <c r="J8" s="21">
        <v>283939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283939</v>
      </c>
      <c r="X8" s="21">
        <v>300000</v>
      </c>
      <c r="Y8" s="21">
        <v>-16061</v>
      </c>
      <c r="Z8" s="6">
        <v>-5.35</v>
      </c>
      <c r="AA8" s="28">
        <v>11693122</v>
      </c>
    </row>
    <row r="9" spans="1:27" ht="13.5">
      <c r="A9" s="2" t="s">
        <v>35</v>
      </c>
      <c r="B9" s="3"/>
      <c r="C9" s="16">
        <f aca="true" t="shared" si="1" ref="C9:Y9">SUM(C10:C14)</f>
        <v>6278284</v>
      </c>
      <c r="D9" s="16">
        <f>SUM(D10:D14)</f>
        <v>0</v>
      </c>
      <c r="E9" s="17">
        <f t="shared" si="1"/>
        <v>8680000</v>
      </c>
      <c r="F9" s="18">
        <f t="shared" si="1"/>
        <v>15117617</v>
      </c>
      <c r="G9" s="18">
        <f t="shared" si="1"/>
        <v>119819</v>
      </c>
      <c r="H9" s="18">
        <f t="shared" si="1"/>
        <v>1580349</v>
      </c>
      <c r="I9" s="18">
        <f t="shared" si="1"/>
        <v>2476997</v>
      </c>
      <c r="J9" s="18">
        <f t="shared" si="1"/>
        <v>4177165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4177165</v>
      </c>
      <c r="X9" s="18">
        <f t="shared" si="1"/>
        <v>2169999</v>
      </c>
      <c r="Y9" s="18">
        <f t="shared" si="1"/>
        <v>2007166</v>
      </c>
      <c r="Z9" s="4">
        <f>+IF(X9&lt;&gt;0,+(Y9/X9)*100,0)</f>
        <v>92.49617165722196</v>
      </c>
      <c r="AA9" s="30">
        <f>SUM(AA10:AA14)</f>
        <v>15117617</v>
      </c>
    </row>
    <row r="10" spans="1:27" ht="13.5">
      <c r="A10" s="5" t="s">
        <v>36</v>
      </c>
      <c r="B10" s="3"/>
      <c r="C10" s="19">
        <v>6278284</v>
      </c>
      <c r="D10" s="19"/>
      <c r="E10" s="20">
        <v>7480000</v>
      </c>
      <c r="F10" s="21">
        <v>13667617</v>
      </c>
      <c r="G10" s="21">
        <v>119819</v>
      </c>
      <c r="H10" s="21">
        <v>1580349</v>
      </c>
      <c r="I10" s="21">
        <v>2476997</v>
      </c>
      <c r="J10" s="21">
        <v>4177165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4177165</v>
      </c>
      <c r="X10" s="21">
        <v>1869999</v>
      </c>
      <c r="Y10" s="21">
        <v>2307166</v>
      </c>
      <c r="Z10" s="6">
        <v>123.38</v>
      </c>
      <c r="AA10" s="28">
        <v>13667617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>
        <v>1200000</v>
      </c>
      <c r="F12" s="21">
        <v>1450000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300000</v>
      </c>
      <c r="Y12" s="21">
        <v>-300000</v>
      </c>
      <c r="Z12" s="6">
        <v>-100</v>
      </c>
      <c r="AA12" s="28">
        <v>1450000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339957</v>
      </c>
      <c r="D15" s="16">
        <f>SUM(D16:D18)</f>
        <v>0</v>
      </c>
      <c r="E15" s="17">
        <f t="shared" si="2"/>
        <v>40000</v>
      </c>
      <c r="F15" s="18">
        <f t="shared" si="2"/>
        <v>17899672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9999</v>
      </c>
      <c r="Y15" s="18">
        <f t="shared" si="2"/>
        <v>-9999</v>
      </c>
      <c r="Z15" s="4">
        <f>+IF(X15&lt;&gt;0,+(Y15/X15)*100,0)</f>
        <v>-100</v>
      </c>
      <c r="AA15" s="30">
        <f>SUM(AA16:AA18)</f>
        <v>17899672</v>
      </c>
    </row>
    <row r="16" spans="1:27" ht="13.5">
      <c r="A16" s="5" t="s">
        <v>42</v>
      </c>
      <c r="B16" s="3"/>
      <c r="C16" s="19">
        <v>339957</v>
      </c>
      <c r="D16" s="19"/>
      <c r="E16" s="20">
        <v>40000</v>
      </c>
      <c r="F16" s="21">
        <v>17899672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9999</v>
      </c>
      <c r="Y16" s="21">
        <v>-9999</v>
      </c>
      <c r="Z16" s="6">
        <v>-100</v>
      </c>
      <c r="AA16" s="28">
        <v>17899672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1267860697</v>
      </c>
      <c r="D19" s="16">
        <f>SUM(D20:D23)</f>
        <v>0</v>
      </c>
      <c r="E19" s="17">
        <f t="shared" si="3"/>
        <v>357826446</v>
      </c>
      <c r="F19" s="18">
        <f t="shared" si="3"/>
        <v>416813245</v>
      </c>
      <c r="G19" s="18">
        <f t="shared" si="3"/>
        <v>15791</v>
      </c>
      <c r="H19" s="18">
        <f t="shared" si="3"/>
        <v>7167378</v>
      </c>
      <c r="I19" s="18">
        <f t="shared" si="3"/>
        <v>8158447</v>
      </c>
      <c r="J19" s="18">
        <f t="shared" si="3"/>
        <v>15341616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15341616</v>
      </c>
      <c r="X19" s="18">
        <f t="shared" si="3"/>
        <v>89456613</v>
      </c>
      <c r="Y19" s="18">
        <f t="shared" si="3"/>
        <v>-74114997</v>
      </c>
      <c r="Z19" s="4">
        <f>+IF(X19&lt;&gt;0,+(Y19/X19)*100,0)</f>
        <v>-82.85021589180892</v>
      </c>
      <c r="AA19" s="30">
        <f>SUM(AA20:AA23)</f>
        <v>416813245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1100067806</v>
      </c>
      <c r="D21" s="19"/>
      <c r="E21" s="20">
        <v>352776446</v>
      </c>
      <c r="F21" s="21">
        <v>385973481</v>
      </c>
      <c r="G21" s="21">
        <v>15791</v>
      </c>
      <c r="H21" s="21">
        <v>7167378</v>
      </c>
      <c r="I21" s="21">
        <v>7962197</v>
      </c>
      <c r="J21" s="21">
        <v>15145366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15145366</v>
      </c>
      <c r="X21" s="21">
        <v>88194111</v>
      </c>
      <c r="Y21" s="21">
        <v>-73048745</v>
      </c>
      <c r="Z21" s="6">
        <v>-82.83</v>
      </c>
      <c r="AA21" s="28">
        <v>385973481</v>
      </c>
    </row>
    <row r="22" spans="1:27" ht="13.5">
      <c r="A22" s="5" t="s">
        <v>48</v>
      </c>
      <c r="B22" s="3"/>
      <c r="C22" s="22">
        <v>63406848</v>
      </c>
      <c r="D22" s="22"/>
      <c r="E22" s="23">
        <v>5000000</v>
      </c>
      <c r="F22" s="24">
        <v>17780073</v>
      </c>
      <c r="G22" s="24"/>
      <c r="H22" s="24"/>
      <c r="I22" s="24">
        <v>196250</v>
      </c>
      <c r="J22" s="24">
        <v>196250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196250</v>
      </c>
      <c r="X22" s="24">
        <v>1250001</v>
      </c>
      <c r="Y22" s="24">
        <v>-1053751</v>
      </c>
      <c r="Z22" s="7">
        <v>-84.3</v>
      </c>
      <c r="AA22" s="29">
        <v>17780073</v>
      </c>
    </row>
    <row r="23" spans="1:27" ht="13.5">
      <c r="A23" s="5" t="s">
        <v>49</v>
      </c>
      <c r="B23" s="3"/>
      <c r="C23" s="19">
        <v>104386043</v>
      </c>
      <c r="D23" s="19"/>
      <c r="E23" s="20">
        <v>50000</v>
      </c>
      <c r="F23" s="21">
        <v>13059691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12501</v>
      </c>
      <c r="Y23" s="21">
        <v>-12501</v>
      </c>
      <c r="Z23" s="6">
        <v>-100</v>
      </c>
      <c r="AA23" s="28">
        <v>13059691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1343565759</v>
      </c>
      <c r="D25" s="51">
        <f>+D5+D9+D15+D19+D24</f>
        <v>0</v>
      </c>
      <c r="E25" s="52">
        <f t="shared" si="4"/>
        <v>368696446</v>
      </c>
      <c r="F25" s="53">
        <f t="shared" si="4"/>
        <v>462867556</v>
      </c>
      <c r="G25" s="53">
        <f t="shared" si="4"/>
        <v>135610</v>
      </c>
      <c r="H25" s="53">
        <f t="shared" si="4"/>
        <v>8747727</v>
      </c>
      <c r="I25" s="53">
        <f t="shared" si="4"/>
        <v>10919383</v>
      </c>
      <c r="J25" s="53">
        <f t="shared" si="4"/>
        <v>19802720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19802720</v>
      </c>
      <c r="X25" s="53">
        <f t="shared" si="4"/>
        <v>92174112</v>
      </c>
      <c r="Y25" s="53">
        <f t="shared" si="4"/>
        <v>-72371392</v>
      </c>
      <c r="Z25" s="54">
        <f>+IF(X25&lt;&gt;0,+(Y25/X25)*100,0)</f>
        <v>-78.51596335422249</v>
      </c>
      <c r="AA25" s="55">
        <f>+AA5+AA9+AA15+AA19+AA24</f>
        <v>462867556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969716754</v>
      </c>
      <c r="D28" s="19"/>
      <c r="E28" s="20">
        <v>343086446</v>
      </c>
      <c r="F28" s="21">
        <v>343086446</v>
      </c>
      <c r="G28" s="21">
        <v>13830</v>
      </c>
      <c r="H28" s="21">
        <v>6760060</v>
      </c>
      <c r="I28" s="21">
        <v>7192341</v>
      </c>
      <c r="J28" s="21">
        <v>13966231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13966231</v>
      </c>
      <c r="X28" s="21"/>
      <c r="Y28" s="21">
        <v>13966231</v>
      </c>
      <c r="Z28" s="6"/>
      <c r="AA28" s="19">
        <v>343086446</v>
      </c>
    </row>
    <row r="29" spans="1:27" ht="13.5">
      <c r="A29" s="57" t="s">
        <v>55</v>
      </c>
      <c r="B29" s="3"/>
      <c r="C29" s="19"/>
      <c r="D29" s="19"/>
      <c r="E29" s="20"/>
      <c r="F29" s="21">
        <v>18859672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18859672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969716754</v>
      </c>
      <c r="D32" s="25">
        <f>SUM(D28:D31)</f>
        <v>0</v>
      </c>
      <c r="E32" s="26">
        <f t="shared" si="5"/>
        <v>343086446</v>
      </c>
      <c r="F32" s="27">
        <f t="shared" si="5"/>
        <v>361946118</v>
      </c>
      <c r="G32" s="27">
        <f t="shared" si="5"/>
        <v>13830</v>
      </c>
      <c r="H32" s="27">
        <f t="shared" si="5"/>
        <v>6760060</v>
      </c>
      <c r="I32" s="27">
        <f t="shared" si="5"/>
        <v>7192341</v>
      </c>
      <c r="J32" s="27">
        <f t="shared" si="5"/>
        <v>13966231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13966231</v>
      </c>
      <c r="X32" s="27">
        <f t="shared" si="5"/>
        <v>0</v>
      </c>
      <c r="Y32" s="27">
        <f t="shared" si="5"/>
        <v>13966231</v>
      </c>
      <c r="Z32" s="13">
        <f>+IF(X32&lt;&gt;0,+(Y32/X32)*100,0)</f>
        <v>0</v>
      </c>
      <c r="AA32" s="31">
        <f>SUM(AA28:AA31)</f>
        <v>361946118</v>
      </c>
    </row>
    <row r="33" spans="1:27" ht="13.5">
      <c r="A33" s="60" t="s">
        <v>59</v>
      </c>
      <c r="B33" s="3" t="s">
        <v>60</v>
      </c>
      <c r="C33" s="19">
        <v>342721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>
        <v>42228094</v>
      </c>
      <c r="D34" s="19"/>
      <c r="E34" s="20"/>
      <c r="F34" s="21">
        <v>11540640</v>
      </c>
      <c r="G34" s="21"/>
      <c r="H34" s="21"/>
      <c r="I34" s="21">
        <v>196250</v>
      </c>
      <c r="J34" s="21">
        <v>196250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196250</v>
      </c>
      <c r="X34" s="21"/>
      <c r="Y34" s="21">
        <v>196250</v>
      </c>
      <c r="Z34" s="6"/>
      <c r="AA34" s="28">
        <v>11540640</v>
      </c>
    </row>
    <row r="35" spans="1:27" ht="13.5">
      <c r="A35" s="60" t="s">
        <v>63</v>
      </c>
      <c r="B35" s="3"/>
      <c r="C35" s="19">
        <v>331278190</v>
      </c>
      <c r="D35" s="19"/>
      <c r="E35" s="20">
        <v>25610000</v>
      </c>
      <c r="F35" s="21">
        <v>89380798</v>
      </c>
      <c r="G35" s="21">
        <v>121780</v>
      </c>
      <c r="H35" s="21">
        <v>1987667</v>
      </c>
      <c r="I35" s="21">
        <v>3530792</v>
      </c>
      <c r="J35" s="21">
        <v>5640239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5640239</v>
      </c>
      <c r="X35" s="21"/>
      <c r="Y35" s="21">
        <v>5640239</v>
      </c>
      <c r="Z35" s="6"/>
      <c r="AA35" s="28">
        <v>89380798</v>
      </c>
    </row>
    <row r="36" spans="1:27" ht="13.5">
      <c r="A36" s="61" t="s">
        <v>64</v>
      </c>
      <c r="B36" s="10"/>
      <c r="C36" s="62">
        <f aca="true" t="shared" si="6" ref="C36:Y36">SUM(C32:C35)</f>
        <v>1343565759</v>
      </c>
      <c r="D36" s="62">
        <f>SUM(D32:D35)</f>
        <v>0</v>
      </c>
      <c r="E36" s="63">
        <f t="shared" si="6"/>
        <v>368696446</v>
      </c>
      <c r="F36" s="64">
        <f t="shared" si="6"/>
        <v>462867556</v>
      </c>
      <c r="G36" s="64">
        <f t="shared" si="6"/>
        <v>135610</v>
      </c>
      <c r="H36" s="64">
        <f t="shared" si="6"/>
        <v>8747727</v>
      </c>
      <c r="I36" s="64">
        <f t="shared" si="6"/>
        <v>10919383</v>
      </c>
      <c r="J36" s="64">
        <f t="shared" si="6"/>
        <v>19802720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19802720</v>
      </c>
      <c r="X36" s="64">
        <f t="shared" si="6"/>
        <v>0</v>
      </c>
      <c r="Y36" s="64">
        <f t="shared" si="6"/>
        <v>19802720</v>
      </c>
      <c r="Z36" s="65">
        <f>+IF(X36&lt;&gt;0,+(Y36/X36)*100,0)</f>
        <v>0</v>
      </c>
      <c r="AA36" s="66">
        <f>SUM(AA32:AA35)</f>
        <v>462867556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114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493000</v>
      </c>
      <c r="F5" s="18">
        <f t="shared" si="0"/>
        <v>493000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123126</v>
      </c>
      <c r="Y5" s="18">
        <f t="shared" si="0"/>
        <v>-123126</v>
      </c>
      <c r="Z5" s="4">
        <f>+IF(X5&lt;&gt;0,+(Y5/X5)*100,0)</f>
        <v>-100</v>
      </c>
      <c r="AA5" s="16">
        <f>SUM(AA6:AA8)</f>
        <v>493000</v>
      </c>
    </row>
    <row r="6" spans="1:27" ht="13.5">
      <c r="A6" s="5" t="s">
        <v>32</v>
      </c>
      <c r="B6" s="3"/>
      <c r="C6" s="19"/>
      <c r="D6" s="19"/>
      <c r="E6" s="20">
        <v>253000</v>
      </c>
      <c r="F6" s="21">
        <v>253000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63126</v>
      </c>
      <c r="Y6" s="21">
        <v>-63126</v>
      </c>
      <c r="Z6" s="6">
        <v>-100</v>
      </c>
      <c r="AA6" s="28">
        <v>253000</v>
      </c>
    </row>
    <row r="7" spans="1:27" ht="13.5">
      <c r="A7" s="5" t="s">
        <v>33</v>
      </c>
      <c r="B7" s="3"/>
      <c r="C7" s="22"/>
      <c r="D7" s="22"/>
      <c r="E7" s="23">
        <v>90000</v>
      </c>
      <c r="F7" s="24">
        <v>90000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22500</v>
      </c>
      <c r="Y7" s="24">
        <v>-22500</v>
      </c>
      <c r="Z7" s="7">
        <v>-100</v>
      </c>
      <c r="AA7" s="29">
        <v>90000</v>
      </c>
    </row>
    <row r="8" spans="1:27" ht="13.5">
      <c r="A8" s="5" t="s">
        <v>34</v>
      </c>
      <c r="B8" s="3"/>
      <c r="C8" s="19"/>
      <c r="D8" s="19"/>
      <c r="E8" s="20">
        <v>150000</v>
      </c>
      <c r="F8" s="21">
        <v>150000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37500</v>
      </c>
      <c r="Y8" s="21">
        <v>-37500</v>
      </c>
      <c r="Z8" s="6">
        <v>-100</v>
      </c>
      <c r="AA8" s="28">
        <v>150000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3730450</v>
      </c>
      <c r="F9" s="18">
        <f t="shared" si="1"/>
        <v>3730450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932625</v>
      </c>
      <c r="Y9" s="18">
        <f t="shared" si="1"/>
        <v>-932625</v>
      </c>
      <c r="Z9" s="4">
        <f>+IF(X9&lt;&gt;0,+(Y9/X9)*100,0)</f>
        <v>-100</v>
      </c>
      <c r="AA9" s="30">
        <f>SUM(AA10:AA14)</f>
        <v>3730450</v>
      </c>
    </row>
    <row r="10" spans="1:27" ht="13.5">
      <c r="A10" s="5" t="s">
        <v>36</v>
      </c>
      <c r="B10" s="3"/>
      <c r="C10" s="19"/>
      <c r="D10" s="19"/>
      <c r="E10" s="20">
        <v>2082950</v>
      </c>
      <c r="F10" s="21">
        <v>2082950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520749</v>
      </c>
      <c r="Y10" s="21">
        <v>-520749</v>
      </c>
      <c r="Z10" s="6">
        <v>-100</v>
      </c>
      <c r="AA10" s="28">
        <v>2082950</v>
      </c>
    </row>
    <row r="11" spans="1:27" ht="13.5">
      <c r="A11" s="5" t="s">
        <v>37</v>
      </c>
      <c r="B11" s="3"/>
      <c r="C11" s="19"/>
      <c r="D11" s="19"/>
      <c r="E11" s="20">
        <v>750000</v>
      </c>
      <c r="F11" s="21">
        <v>750000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187500</v>
      </c>
      <c r="Y11" s="21">
        <v>-187500</v>
      </c>
      <c r="Z11" s="6">
        <v>-100</v>
      </c>
      <c r="AA11" s="28">
        <v>750000</v>
      </c>
    </row>
    <row r="12" spans="1:27" ht="13.5">
      <c r="A12" s="5" t="s">
        <v>38</v>
      </c>
      <c r="B12" s="3"/>
      <c r="C12" s="19"/>
      <c r="D12" s="19"/>
      <c r="E12" s="20">
        <v>897500</v>
      </c>
      <c r="F12" s="21">
        <v>897500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224376</v>
      </c>
      <c r="Y12" s="21">
        <v>-224376</v>
      </c>
      <c r="Z12" s="6">
        <v>-100</v>
      </c>
      <c r="AA12" s="28">
        <v>897500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747008</v>
      </c>
      <c r="D15" s="16">
        <f>SUM(D16:D18)</f>
        <v>0</v>
      </c>
      <c r="E15" s="17">
        <f t="shared" si="2"/>
        <v>74724000</v>
      </c>
      <c r="F15" s="18">
        <f t="shared" si="2"/>
        <v>74724000</v>
      </c>
      <c r="G15" s="18">
        <f t="shared" si="2"/>
        <v>2164084</v>
      </c>
      <c r="H15" s="18">
        <f t="shared" si="2"/>
        <v>4794854</v>
      </c>
      <c r="I15" s="18">
        <f t="shared" si="2"/>
        <v>4139621</v>
      </c>
      <c r="J15" s="18">
        <f t="shared" si="2"/>
        <v>11098559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11098559</v>
      </c>
      <c r="X15" s="18">
        <f t="shared" si="2"/>
        <v>18681000</v>
      </c>
      <c r="Y15" s="18">
        <f t="shared" si="2"/>
        <v>-7582441</v>
      </c>
      <c r="Z15" s="4">
        <f>+IF(X15&lt;&gt;0,+(Y15/X15)*100,0)</f>
        <v>-40.589053048552</v>
      </c>
      <c r="AA15" s="30">
        <f>SUM(AA16:AA18)</f>
        <v>74724000</v>
      </c>
    </row>
    <row r="16" spans="1:27" ht="13.5">
      <c r="A16" s="5" t="s">
        <v>42</v>
      </c>
      <c r="B16" s="3"/>
      <c r="C16" s="19">
        <v>747008</v>
      </c>
      <c r="D16" s="19"/>
      <c r="E16" s="20">
        <v>35967000</v>
      </c>
      <c r="F16" s="21">
        <v>35967000</v>
      </c>
      <c r="G16" s="21">
        <v>2164084</v>
      </c>
      <c r="H16" s="21">
        <v>4794854</v>
      </c>
      <c r="I16" s="21">
        <v>4139621</v>
      </c>
      <c r="J16" s="21">
        <v>11098559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11098559</v>
      </c>
      <c r="X16" s="21">
        <v>8991750</v>
      </c>
      <c r="Y16" s="21">
        <v>2106809</v>
      </c>
      <c r="Z16" s="6">
        <v>23.43</v>
      </c>
      <c r="AA16" s="28">
        <v>35967000</v>
      </c>
    </row>
    <row r="17" spans="1:27" ht="13.5">
      <c r="A17" s="5" t="s">
        <v>43</v>
      </c>
      <c r="B17" s="3"/>
      <c r="C17" s="19"/>
      <c r="D17" s="19"/>
      <c r="E17" s="20">
        <v>38347000</v>
      </c>
      <c r="F17" s="21">
        <v>38347000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9586749</v>
      </c>
      <c r="Y17" s="21">
        <v>-9586749</v>
      </c>
      <c r="Z17" s="6">
        <v>-100</v>
      </c>
      <c r="AA17" s="28">
        <v>38347000</v>
      </c>
    </row>
    <row r="18" spans="1:27" ht="13.5">
      <c r="A18" s="5" t="s">
        <v>44</v>
      </c>
      <c r="B18" s="3"/>
      <c r="C18" s="19"/>
      <c r="D18" s="19"/>
      <c r="E18" s="20">
        <v>410000</v>
      </c>
      <c r="F18" s="21">
        <v>410000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102501</v>
      </c>
      <c r="Y18" s="21">
        <v>-102501</v>
      </c>
      <c r="Z18" s="6">
        <v>-100</v>
      </c>
      <c r="AA18" s="28">
        <v>410000</v>
      </c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11550000</v>
      </c>
      <c r="F19" s="18">
        <f t="shared" si="3"/>
        <v>11550000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2887500</v>
      </c>
      <c r="Y19" s="18">
        <f t="shared" si="3"/>
        <v>-2887500</v>
      </c>
      <c r="Z19" s="4">
        <f>+IF(X19&lt;&gt;0,+(Y19/X19)*100,0)</f>
        <v>-100</v>
      </c>
      <c r="AA19" s="30">
        <f>SUM(AA20:AA23)</f>
        <v>11550000</v>
      </c>
    </row>
    <row r="20" spans="1:27" ht="13.5">
      <c r="A20" s="5" t="s">
        <v>46</v>
      </c>
      <c r="B20" s="3"/>
      <c r="C20" s="19"/>
      <c r="D20" s="19"/>
      <c r="E20" s="20">
        <v>10250000</v>
      </c>
      <c r="F20" s="21">
        <v>10250000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2562501</v>
      </c>
      <c r="Y20" s="21">
        <v>-2562501</v>
      </c>
      <c r="Z20" s="6">
        <v>-100</v>
      </c>
      <c r="AA20" s="28">
        <v>10250000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>
        <v>1300000</v>
      </c>
      <c r="F23" s="21">
        <v>1300000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324999</v>
      </c>
      <c r="Y23" s="21">
        <v>-324999</v>
      </c>
      <c r="Z23" s="6">
        <v>-100</v>
      </c>
      <c r="AA23" s="28">
        <v>1300000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747008</v>
      </c>
      <c r="D25" s="51">
        <f>+D5+D9+D15+D19+D24</f>
        <v>0</v>
      </c>
      <c r="E25" s="52">
        <f t="shared" si="4"/>
        <v>90497450</v>
      </c>
      <c r="F25" s="53">
        <f t="shared" si="4"/>
        <v>90497450</v>
      </c>
      <c r="G25" s="53">
        <f t="shared" si="4"/>
        <v>2164084</v>
      </c>
      <c r="H25" s="53">
        <f t="shared" si="4"/>
        <v>4794854</v>
      </c>
      <c r="I25" s="53">
        <f t="shared" si="4"/>
        <v>4139621</v>
      </c>
      <c r="J25" s="53">
        <f t="shared" si="4"/>
        <v>11098559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11098559</v>
      </c>
      <c r="X25" s="53">
        <f t="shared" si="4"/>
        <v>22624251</v>
      </c>
      <c r="Y25" s="53">
        <f t="shared" si="4"/>
        <v>-11525692</v>
      </c>
      <c r="Z25" s="54">
        <f>+IF(X25&lt;&gt;0,+(Y25/X25)*100,0)</f>
        <v>-50.943971581644846</v>
      </c>
      <c r="AA25" s="55">
        <f>+AA5+AA9+AA15+AA19+AA24</f>
        <v>90497450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62335000</v>
      </c>
      <c r="F28" s="21">
        <v>62335000</v>
      </c>
      <c r="G28" s="21">
        <v>2164084</v>
      </c>
      <c r="H28" s="21">
        <v>2033727</v>
      </c>
      <c r="I28" s="21">
        <v>4139621</v>
      </c>
      <c r="J28" s="21">
        <v>8337432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8337432</v>
      </c>
      <c r="X28" s="21"/>
      <c r="Y28" s="21">
        <v>8337432</v>
      </c>
      <c r="Z28" s="6"/>
      <c r="AA28" s="19">
        <v>62335000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62335000</v>
      </c>
      <c r="F32" s="27">
        <f t="shared" si="5"/>
        <v>62335000</v>
      </c>
      <c r="G32" s="27">
        <f t="shared" si="5"/>
        <v>2164084</v>
      </c>
      <c r="H32" s="27">
        <f t="shared" si="5"/>
        <v>2033727</v>
      </c>
      <c r="I32" s="27">
        <f t="shared" si="5"/>
        <v>4139621</v>
      </c>
      <c r="J32" s="27">
        <f t="shared" si="5"/>
        <v>8337432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8337432</v>
      </c>
      <c r="X32" s="27">
        <f t="shared" si="5"/>
        <v>0</v>
      </c>
      <c r="Y32" s="27">
        <f t="shared" si="5"/>
        <v>8337432</v>
      </c>
      <c r="Z32" s="13">
        <f>+IF(X32&lt;&gt;0,+(Y32/X32)*100,0)</f>
        <v>0</v>
      </c>
      <c r="AA32" s="31">
        <f>SUM(AA28:AA31)</f>
        <v>62335000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747008</v>
      </c>
      <c r="D35" s="19"/>
      <c r="E35" s="20">
        <v>28162450</v>
      </c>
      <c r="F35" s="21">
        <v>28162450</v>
      </c>
      <c r="G35" s="21"/>
      <c r="H35" s="21">
        <v>2761127</v>
      </c>
      <c r="I35" s="21"/>
      <c r="J35" s="21">
        <v>2761127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2761127</v>
      </c>
      <c r="X35" s="21"/>
      <c r="Y35" s="21">
        <v>2761127</v>
      </c>
      <c r="Z35" s="6"/>
      <c r="AA35" s="28">
        <v>28162450</v>
      </c>
    </row>
    <row r="36" spans="1:27" ht="13.5">
      <c r="A36" s="61" t="s">
        <v>64</v>
      </c>
      <c r="B36" s="10"/>
      <c r="C36" s="62">
        <f aca="true" t="shared" si="6" ref="C36:Y36">SUM(C32:C35)</f>
        <v>747008</v>
      </c>
      <c r="D36" s="62">
        <f>SUM(D32:D35)</f>
        <v>0</v>
      </c>
      <c r="E36" s="63">
        <f t="shared" si="6"/>
        <v>90497450</v>
      </c>
      <c r="F36" s="64">
        <f t="shared" si="6"/>
        <v>90497450</v>
      </c>
      <c r="G36" s="64">
        <f t="shared" si="6"/>
        <v>2164084</v>
      </c>
      <c r="H36" s="64">
        <f t="shared" si="6"/>
        <v>4794854</v>
      </c>
      <c r="I36" s="64">
        <f t="shared" si="6"/>
        <v>4139621</v>
      </c>
      <c r="J36" s="64">
        <f t="shared" si="6"/>
        <v>11098559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11098559</v>
      </c>
      <c r="X36" s="64">
        <f t="shared" si="6"/>
        <v>0</v>
      </c>
      <c r="Y36" s="64">
        <f t="shared" si="6"/>
        <v>11098559</v>
      </c>
      <c r="Z36" s="65">
        <f>+IF(X36&lt;&gt;0,+(Y36/X36)*100,0)</f>
        <v>0</v>
      </c>
      <c r="AA36" s="66">
        <f>SUM(AA32:AA35)</f>
        <v>90497450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115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28206324</v>
      </c>
      <c r="F5" s="18">
        <f t="shared" si="0"/>
        <v>28206324</v>
      </c>
      <c r="G5" s="18">
        <f t="shared" si="0"/>
        <v>16196</v>
      </c>
      <c r="H5" s="18">
        <f t="shared" si="0"/>
        <v>1568317</v>
      </c>
      <c r="I5" s="18">
        <f t="shared" si="0"/>
        <v>893408</v>
      </c>
      <c r="J5" s="18">
        <f t="shared" si="0"/>
        <v>2477921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2477921</v>
      </c>
      <c r="X5" s="18">
        <f t="shared" si="0"/>
        <v>4031706</v>
      </c>
      <c r="Y5" s="18">
        <f t="shared" si="0"/>
        <v>-1553785</v>
      </c>
      <c r="Z5" s="4">
        <f>+IF(X5&lt;&gt;0,+(Y5/X5)*100,0)</f>
        <v>-38.53914447134786</v>
      </c>
      <c r="AA5" s="16">
        <f>SUM(AA6:AA8)</f>
        <v>28206324</v>
      </c>
    </row>
    <row r="6" spans="1:27" ht="13.5">
      <c r="A6" s="5" t="s">
        <v>32</v>
      </c>
      <c r="B6" s="3"/>
      <c r="C6" s="19"/>
      <c r="D6" s="19"/>
      <c r="E6" s="20">
        <v>17963949</v>
      </c>
      <c r="F6" s="21">
        <v>17963949</v>
      </c>
      <c r="G6" s="21">
        <v>2776</v>
      </c>
      <c r="H6" s="21">
        <v>1567050</v>
      </c>
      <c r="I6" s="21">
        <v>821999</v>
      </c>
      <c r="J6" s="21">
        <v>2391825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2391825</v>
      </c>
      <c r="X6" s="21">
        <v>1125000</v>
      </c>
      <c r="Y6" s="21">
        <v>1266825</v>
      </c>
      <c r="Z6" s="6">
        <v>112.61</v>
      </c>
      <c r="AA6" s="28">
        <v>17963949</v>
      </c>
    </row>
    <row r="7" spans="1:27" ht="13.5">
      <c r="A7" s="5" t="s">
        <v>33</v>
      </c>
      <c r="B7" s="3"/>
      <c r="C7" s="22"/>
      <c r="D7" s="22"/>
      <c r="E7" s="23">
        <v>4577375</v>
      </c>
      <c r="F7" s="24">
        <v>4577375</v>
      </c>
      <c r="G7" s="24">
        <v>57</v>
      </c>
      <c r="H7" s="24">
        <v>325</v>
      </c>
      <c r="I7" s="24"/>
      <c r="J7" s="24">
        <v>382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382</v>
      </c>
      <c r="X7" s="24">
        <v>201405</v>
      </c>
      <c r="Y7" s="24">
        <v>-201023</v>
      </c>
      <c r="Z7" s="7">
        <v>-99.81</v>
      </c>
      <c r="AA7" s="29">
        <v>4577375</v>
      </c>
    </row>
    <row r="8" spans="1:27" ht="13.5">
      <c r="A8" s="5" t="s">
        <v>34</v>
      </c>
      <c r="B8" s="3"/>
      <c r="C8" s="19"/>
      <c r="D8" s="19"/>
      <c r="E8" s="20">
        <v>5665000</v>
      </c>
      <c r="F8" s="21">
        <v>5665000</v>
      </c>
      <c r="G8" s="21">
        <v>13363</v>
      </c>
      <c r="H8" s="21">
        <v>942</v>
      </c>
      <c r="I8" s="21">
        <v>71409</v>
      </c>
      <c r="J8" s="21">
        <v>85714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85714</v>
      </c>
      <c r="X8" s="21">
        <v>2705301</v>
      </c>
      <c r="Y8" s="21">
        <v>-2619587</v>
      </c>
      <c r="Z8" s="6">
        <v>-96.83</v>
      </c>
      <c r="AA8" s="28">
        <v>5665000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49171768</v>
      </c>
      <c r="F9" s="18">
        <f t="shared" si="1"/>
        <v>49171768</v>
      </c>
      <c r="G9" s="18">
        <f t="shared" si="1"/>
        <v>66690</v>
      </c>
      <c r="H9" s="18">
        <f t="shared" si="1"/>
        <v>1312713</v>
      </c>
      <c r="I9" s="18">
        <f t="shared" si="1"/>
        <v>1976389</v>
      </c>
      <c r="J9" s="18">
        <f t="shared" si="1"/>
        <v>3355792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3355792</v>
      </c>
      <c r="X9" s="18">
        <f t="shared" si="1"/>
        <v>10320807</v>
      </c>
      <c r="Y9" s="18">
        <f t="shared" si="1"/>
        <v>-6965015</v>
      </c>
      <c r="Z9" s="4">
        <f>+IF(X9&lt;&gt;0,+(Y9/X9)*100,0)</f>
        <v>-67.4851782423603</v>
      </c>
      <c r="AA9" s="30">
        <f>SUM(AA10:AA14)</f>
        <v>49171768</v>
      </c>
    </row>
    <row r="10" spans="1:27" ht="13.5">
      <c r="A10" s="5" t="s">
        <v>36</v>
      </c>
      <c r="B10" s="3"/>
      <c r="C10" s="19"/>
      <c r="D10" s="19"/>
      <c r="E10" s="20">
        <v>19541426</v>
      </c>
      <c r="F10" s="21">
        <v>19541426</v>
      </c>
      <c r="G10" s="21"/>
      <c r="H10" s="21">
        <v>8382</v>
      </c>
      <c r="I10" s="21">
        <v>437536</v>
      </c>
      <c r="J10" s="21">
        <v>445918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445918</v>
      </c>
      <c r="X10" s="21">
        <v>2642716</v>
      </c>
      <c r="Y10" s="21">
        <v>-2196798</v>
      </c>
      <c r="Z10" s="6">
        <v>-83.13</v>
      </c>
      <c r="AA10" s="28">
        <v>19541426</v>
      </c>
    </row>
    <row r="11" spans="1:27" ht="13.5">
      <c r="A11" s="5" t="s">
        <v>37</v>
      </c>
      <c r="B11" s="3"/>
      <c r="C11" s="19"/>
      <c r="D11" s="19"/>
      <c r="E11" s="20">
        <v>12604384</v>
      </c>
      <c r="F11" s="21">
        <v>12604384</v>
      </c>
      <c r="G11" s="21">
        <v>66310</v>
      </c>
      <c r="H11" s="21">
        <v>507128</v>
      </c>
      <c r="I11" s="21">
        <v>104937</v>
      </c>
      <c r="J11" s="21">
        <v>678375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678375</v>
      </c>
      <c r="X11" s="21">
        <v>1510261</v>
      </c>
      <c r="Y11" s="21">
        <v>-831886</v>
      </c>
      <c r="Z11" s="6">
        <v>-55.08</v>
      </c>
      <c r="AA11" s="28">
        <v>12604384</v>
      </c>
    </row>
    <row r="12" spans="1:27" ht="13.5">
      <c r="A12" s="5" t="s">
        <v>38</v>
      </c>
      <c r="B12" s="3"/>
      <c r="C12" s="19"/>
      <c r="D12" s="19"/>
      <c r="E12" s="20">
        <v>16475958</v>
      </c>
      <c r="F12" s="21">
        <v>16475958</v>
      </c>
      <c r="G12" s="21">
        <v>248</v>
      </c>
      <c r="H12" s="21">
        <v>797203</v>
      </c>
      <c r="I12" s="21">
        <v>1433916</v>
      </c>
      <c r="J12" s="21">
        <v>2231367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2231367</v>
      </c>
      <c r="X12" s="21">
        <v>6167830</v>
      </c>
      <c r="Y12" s="21">
        <v>-3936463</v>
      </c>
      <c r="Z12" s="6">
        <v>-63.82</v>
      </c>
      <c r="AA12" s="28">
        <v>16475958</v>
      </c>
    </row>
    <row r="13" spans="1:27" ht="13.5">
      <c r="A13" s="5" t="s">
        <v>39</v>
      </c>
      <c r="B13" s="3"/>
      <c r="C13" s="19"/>
      <c r="D13" s="19"/>
      <c r="E13" s="20">
        <v>550000</v>
      </c>
      <c r="F13" s="21">
        <v>550000</v>
      </c>
      <c r="G13" s="21">
        <v>132</v>
      </c>
      <c r="H13" s="21"/>
      <c r="I13" s="21"/>
      <c r="J13" s="21">
        <v>132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132</v>
      </c>
      <c r="X13" s="21"/>
      <c r="Y13" s="21">
        <v>132</v>
      </c>
      <c r="Z13" s="6"/>
      <c r="AA13" s="28">
        <v>550000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189742999</v>
      </c>
      <c r="F15" s="18">
        <f t="shared" si="2"/>
        <v>189742999</v>
      </c>
      <c r="G15" s="18">
        <f t="shared" si="2"/>
        <v>219941</v>
      </c>
      <c r="H15" s="18">
        <f t="shared" si="2"/>
        <v>10881360</v>
      </c>
      <c r="I15" s="18">
        <f t="shared" si="2"/>
        <v>12671713</v>
      </c>
      <c r="J15" s="18">
        <f t="shared" si="2"/>
        <v>23773014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23773014</v>
      </c>
      <c r="X15" s="18">
        <f t="shared" si="2"/>
        <v>34329210</v>
      </c>
      <c r="Y15" s="18">
        <f t="shared" si="2"/>
        <v>-10556196</v>
      </c>
      <c r="Z15" s="4">
        <f>+IF(X15&lt;&gt;0,+(Y15/X15)*100,0)</f>
        <v>-30.749894914564013</v>
      </c>
      <c r="AA15" s="30">
        <f>SUM(AA16:AA18)</f>
        <v>189742999</v>
      </c>
    </row>
    <row r="16" spans="1:27" ht="13.5">
      <c r="A16" s="5" t="s">
        <v>42</v>
      </c>
      <c r="B16" s="3"/>
      <c r="C16" s="19"/>
      <c r="D16" s="19"/>
      <c r="E16" s="20">
        <v>10858304</v>
      </c>
      <c r="F16" s="21">
        <v>10858304</v>
      </c>
      <c r="G16" s="21">
        <v>2576</v>
      </c>
      <c r="H16" s="21">
        <v>832278</v>
      </c>
      <c r="I16" s="21">
        <v>385</v>
      </c>
      <c r="J16" s="21">
        <v>835239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835239</v>
      </c>
      <c r="X16" s="21">
        <v>2554754</v>
      </c>
      <c r="Y16" s="21">
        <v>-1719515</v>
      </c>
      <c r="Z16" s="6">
        <v>-67.31</v>
      </c>
      <c r="AA16" s="28">
        <v>10858304</v>
      </c>
    </row>
    <row r="17" spans="1:27" ht="13.5">
      <c r="A17" s="5" t="s">
        <v>43</v>
      </c>
      <c r="B17" s="3"/>
      <c r="C17" s="19"/>
      <c r="D17" s="19"/>
      <c r="E17" s="20">
        <v>178884695</v>
      </c>
      <c r="F17" s="21">
        <v>178884695</v>
      </c>
      <c r="G17" s="21">
        <v>217365</v>
      </c>
      <c r="H17" s="21">
        <v>10049082</v>
      </c>
      <c r="I17" s="21">
        <v>12671328</v>
      </c>
      <c r="J17" s="21">
        <v>22937775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22937775</v>
      </c>
      <c r="X17" s="21">
        <v>31774456</v>
      </c>
      <c r="Y17" s="21">
        <v>-8836681</v>
      </c>
      <c r="Z17" s="6">
        <v>-27.81</v>
      </c>
      <c r="AA17" s="28">
        <v>178884695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172155563</v>
      </c>
      <c r="F19" s="18">
        <f t="shared" si="3"/>
        <v>172155563</v>
      </c>
      <c r="G19" s="18">
        <f t="shared" si="3"/>
        <v>37264</v>
      </c>
      <c r="H19" s="18">
        <f t="shared" si="3"/>
        <v>1547151</v>
      </c>
      <c r="I19" s="18">
        <f t="shared" si="3"/>
        <v>12994688</v>
      </c>
      <c r="J19" s="18">
        <f t="shared" si="3"/>
        <v>14579103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14579103</v>
      </c>
      <c r="X19" s="18">
        <f t="shared" si="3"/>
        <v>34848103</v>
      </c>
      <c r="Y19" s="18">
        <f t="shared" si="3"/>
        <v>-20269000</v>
      </c>
      <c r="Z19" s="4">
        <f>+IF(X19&lt;&gt;0,+(Y19/X19)*100,0)</f>
        <v>-58.163854715420236</v>
      </c>
      <c r="AA19" s="30">
        <f>SUM(AA20:AA23)</f>
        <v>172155563</v>
      </c>
    </row>
    <row r="20" spans="1:27" ht="13.5">
      <c r="A20" s="5" t="s">
        <v>46</v>
      </c>
      <c r="B20" s="3"/>
      <c r="C20" s="19"/>
      <c r="D20" s="19"/>
      <c r="E20" s="20">
        <v>163628301</v>
      </c>
      <c r="F20" s="21">
        <v>163628301</v>
      </c>
      <c r="G20" s="21">
        <v>37176</v>
      </c>
      <c r="H20" s="21">
        <v>1547151</v>
      </c>
      <c r="I20" s="21">
        <v>12994688</v>
      </c>
      <c r="J20" s="21">
        <v>14579015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14579015</v>
      </c>
      <c r="X20" s="21">
        <v>34848103</v>
      </c>
      <c r="Y20" s="21">
        <v>-20269088</v>
      </c>
      <c r="Z20" s="6">
        <v>-58.16</v>
      </c>
      <c r="AA20" s="28">
        <v>163628301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>
        <v>8527262</v>
      </c>
      <c r="F23" s="21">
        <v>8527262</v>
      </c>
      <c r="G23" s="21">
        <v>88</v>
      </c>
      <c r="H23" s="21"/>
      <c r="I23" s="21"/>
      <c r="J23" s="21">
        <v>88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88</v>
      </c>
      <c r="X23" s="21"/>
      <c r="Y23" s="21">
        <v>88</v>
      </c>
      <c r="Z23" s="6"/>
      <c r="AA23" s="28">
        <v>8527262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439276654</v>
      </c>
      <c r="F25" s="53">
        <f t="shared" si="4"/>
        <v>439276654</v>
      </c>
      <c r="G25" s="53">
        <f t="shared" si="4"/>
        <v>340091</v>
      </c>
      <c r="H25" s="53">
        <f t="shared" si="4"/>
        <v>15309541</v>
      </c>
      <c r="I25" s="53">
        <f t="shared" si="4"/>
        <v>28536198</v>
      </c>
      <c r="J25" s="53">
        <f t="shared" si="4"/>
        <v>44185830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44185830</v>
      </c>
      <c r="X25" s="53">
        <f t="shared" si="4"/>
        <v>83529826</v>
      </c>
      <c r="Y25" s="53">
        <f t="shared" si="4"/>
        <v>-39343996</v>
      </c>
      <c r="Z25" s="54">
        <f>+IF(X25&lt;&gt;0,+(Y25/X25)*100,0)</f>
        <v>-47.10173345745986</v>
      </c>
      <c r="AA25" s="55">
        <f>+AA5+AA9+AA15+AA19+AA24</f>
        <v>439276654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41489951</v>
      </c>
      <c r="F28" s="21">
        <v>41489951</v>
      </c>
      <c r="G28" s="21">
        <v>210250</v>
      </c>
      <c r="H28" s="21">
        <v>2464117</v>
      </c>
      <c r="I28" s="21">
        <v>6478019</v>
      </c>
      <c r="J28" s="21">
        <v>9152386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9152386</v>
      </c>
      <c r="X28" s="21"/>
      <c r="Y28" s="21">
        <v>9152386</v>
      </c>
      <c r="Z28" s="6"/>
      <c r="AA28" s="19">
        <v>41489951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>
        <v>758353</v>
      </c>
      <c r="I29" s="21"/>
      <c r="J29" s="21">
        <v>758353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758353</v>
      </c>
      <c r="X29" s="21"/>
      <c r="Y29" s="21">
        <v>758353</v>
      </c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41489951</v>
      </c>
      <c r="F32" s="27">
        <f t="shared" si="5"/>
        <v>41489951</v>
      </c>
      <c r="G32" s="27">
        <f t="shared" si="5"/>
        <v>210250</v>
      </c>
      <c r="H32" s="27">
        <f t="shared" si="5"/>
        <v>3222470</v>
      </c>
      <c r="I32" s="27">
        <f t="shared" si="5"/>
        <v>6478019</v>
      </c>
      <c r="J32" s="27">
        <f t="shared" si="5"/>
        <v>9910739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9910739</v>
      </c>
      <c r="X32" s="27">
        <f t="shared" si="5"/>
        <v>0</v>
      </c>
      <c r="Y32" s="27">
        <f t="shared" si="5"/>
        <v>9910739</v>
      </c>
      <c r="Z32" s="13">
        <f>+IF(X32&lt;&gt;0,+(Y32/X32)*100,0)</f>
        <v>0</v>
      </c>
      <c r="AA32" s="31">
        <f>SUM(AA28:AA31)</f>
        <v>41489951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>
        <v>122515501</v>
      </c>
      <c r="F34" s="21">
        <v>122515501</v>
      </c>
      <c r="G34" s="21"/>
      <c r="H34" s="21">
        <v>8688595</v>
      </c>
      <c r="I34" s="21">
        <v>5920629</v>
      </c>
      <c r="J34" s="21">
        <v>14609224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14609224</v>
      </c>
      <c r="X34" s="21"/>
      <c r="Y34" s="21">
        <v>14609224</v>
      </c>
      <c r="Z34" s="6"/>
      <c r="AA34" s="28">
        <v>122515501</v>
      </c>
    </row>
    <row r="35" spans="1:27" ht="13.5">
      <c r="A35" s="60" t="s">
        <v>63</v>
      </c>
      <c r="B35" s="3"/>
      <c r="C35" s="19"/>
      <c r="D35" s="19"/>
      <c r="E35" s="20">
        <v>275271202</v>
      </c>
      <c r="F35" s="21">
        <v>275271202</v>
      </c>
      <c r="G35" s="21">
        <v>129841</v>
      </c>
      <c r="H35" s="21">
        <v>3398476</v>
      </c>
      <c r="I35" s="21">
        <v>16137550</v>
      </c>
      <c r="J35" s="21">
        <v>19665867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19665867</v>
      </c>
      <c r="X35" s="21"/>
      <c r="Y35" s="21">
        <v>19665867</v>
      </c>
      <c r="Z35" s="6"/>
      <c r="AA35" s="28">
        <v>275271202</v>
      </c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439276654</v>
      </c>
      <c r="F36" s="64">
        <f t="shared" si="6"/>
        <v>439276654</v>
      </c>
      <c r="G36" s="64">
        <f t="shared" si="6"/>
        <v>340091</v>
      </c>
      <c r="H36" s="64">
        <f t="shared" si="6"/>
        <v>15309541</v>
      </c>
      <c r="I36" s="64">
        <f t="shared" si="6"/>
        <v>28536198</v>
      </c>
      <c r="J36" s="64">
        <f t="shared" si="6"/>
        <v>44185830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44185830</v>
      </c>
      <c r="X36" s="64">
        <f t="shared" si="6"/>
        <v>0</v>
      </c>
      <c r="Y36" s="64">
        <f t="shared" si="6"/>
        <v>44185830</v>
      </c>
      <c r="Z36" s="65">
        <f>+IF(X36&lt;&gt;0,+(Y36/X36)*100,0)</f>
        <v>0</v>
      </c>
      <c r="AA36" s="66">
        <f>SUM(AA32:AA35)</f>
        <v>439276654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116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273610</v>
      </c>
      <c r="D5" s="16">
        <f>SUM(D6:D8)</f>
        <v>0</v>
      </c>
      <c r="E5" s="17">
        <f t="shared" si="0"/>
        <v>2149000</v>
      </c>
      <c r="F5" s="18">
        <f t="shared" si="0"/>
        <v>2149000</v>
      </c>
      <c r="G5" s="18">
        <f t="shared" si="0"/>
        <v>35784</v>
      </c>
      <c r="H5" s="18">
        <f t="shared" si="0"/>
        <v>0</v>
      </c>
      <c r="I5" s="18">
        <f t="shared" si="0"/>
        <v>18659</v>
      </c>
      <c r="J5" s="18">
        <f t="shared" si="0"/>
        <v>54443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54443</v>
      </c>
      <c r="X5" s="18">
        <f t="shared" si="0"/>
        <v>1630000</v>
      </c>
      <c r="Y5" s="18">
        <f t="shared" si="0"/>
        <v>-1575557</v>
      </c>
      <c r="Z5" s="4">
        <f>+IF(X5&lt;&gt;0,+(Y5/X5)*100,0)</f>
        <v>-96.65993865030676</v>
      </c>
      <c r="AA5" s="16">
        <f>SUM(AA6:AA8)</f>
        <v>2149000</v>
      </c>
    </row>
    <row r="6" spans="1:27" ht="13.5">
      <c r="A6" s="5" t="s">
        <v>32</v>
      </c>
      <c r="B6" s="3"/>
      <c r="C6" s="19">
        <v>80738</v>
      </c>
      <c r="D6" s="19"/>
      <c r="E6" s="20">
        <v>30000</v>
      </c>
      <c r="F6" s="21">
        <v>30000</v>
      </c>
      <c r="G6" s="21"/>
      <c r="H6" s="21"/>
      <c r="I6" s="21">
        <v>18659</v>
      </c>
      <c r="J6" s="21">
        <v>18659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18659</v>
      </c>
      <c r="X6" s="21">
        <v>30000</v>
      </c>
      <c r="Y6" s="21">
        <v>-11341</v>
      </c>
      <c r="Z6" s="6">
        <v>-37.8</v>
      </c>
      <c r="AA6" s="28">
        <v>30000</v>
      </c>
    </row>
    <row r="7" spans="1:27" ht="13.5">
      <c r="A7" s="5" t="s">
        <v>33</v>
      </c>
      <c r="B7" s="3"/>
      <c r="C7" s="22">
        <v>78736</v>
      </c>
      <c r="D7" s="22"/>
      <c r="E7" s="23">
        <v>130000</v>
      </c>
      <c r="F7" s="24">
        <v>130000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100000</v>
      </c>
      <c r="Y7" s="24">
        <v>-100000</v>
      </c>
      <c r="Z7" s="7">
        <v>-100</v>
      </c>
      <c r="AA7" s="29">
        <v>130000</v>
      </c>
    </row>
    <row r="8" spans="1:27" ht="13.5">
      <c r="A8" s="5" t="s">
        <v>34</v>
      </c>
      <c r="B8" s="3"/>
      <c r="C8" s="19">
        <v>114136</v>
      </c>
      <c r="D8" s="19"/>
      <c r="E8" s="20">
        <v>1989000</v>
      </c>
      <c r="F8" s="21">
        <v>1989000</v>
      </c>
      <c r="G8" s="21">
        <v>35784</v>
      </c>
      <c r="H8" s="21"/>
      <c r="I8" s="21"/>
      <c r="J8" s="21">
        <v>35784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35784</v>
      </c>
      <c r="X8" s="21">
        <v>1500000</v>
      </c>
      <c r="Y8" s="21">
        <v>-1464216</v>
      </c>
      <c r="Z8" s="6">
        <v>-97.61</v>
      </c>
      <c r="AA8" s="28">
        <v>1989000</v>
      </c>
    </row>
    <row r="9" spans="1:27" ht="13.5">
      <c r="A9" s="2" t="s">
        <v>35</v>
      </c>
      <c r="B9" s="3"/>
      <c r="C9" s="16">
        <f aca="true" t="shared" si="1" ref="C9:Y9">SUM(C10:C14)</f>
        <v>2439086</v>
      </c>
      <c r="D9" s="16">
        <f>SUM(D10:D14)</f>
        <v>0</v>
      </c>
      <c r="E9" s="17">
        <f t="shared" si="1"/>
        <v>2100000</v>
      </c>
      <c r="F9" s="18">
        <f t="shared" si="1"/>
        <v>2100000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2100000</v>
      </c>
      <c r="Y9" s="18">
        <f t="shared" si="1"/>
        <v>-2100000</v>
      </c>
      <c r="Z9" s="4">
        <f>+IF(X9&lt;&gt;0,+(Y9/X9)*100,0)</f>
        <v>-100</v>
      </c>
      <c r="AA9" s="30">
        <f>SUM(AA10:AA14)</f>
        <v>2100000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>
        <v>2100000</v>
      </c>
      <c r="F11" s="21">
        <v>2100000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2100000</v>
      </c>
      <c r="Y11" s="21">
        <v>-2100000</v>
      </c>
      <c r="Z11" s="6">
        <v>-100</v>
      </c>
      <c r="AA11" s="28">
        <v>2100000</v>
      </c>
    </row>
    <row r="12" spans="1:27" ht="13.5">
      <c r="A12" s="5" t="s">
        <v>38</v>
      </c>
      <c r="B12" s="3"/>
      <c r="C12" s="19">
        <v>2439086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25722969</v>
      </c>
      <c r="D15" s="16">
        <f>SUM(D16:D18)</f>
        <v>0</v>
      </c>
      <c r="E15" s="17">
        <f t="shared" si="2"/>
        <v>39436000</v>
      </c>
      <c r="F15" s="18">
        <f t="shared" si="2"/>
        <v>39436000</v>
      </c>
      <c r="G15" s="18">
        <f t="shared" si="2"/>
        <v>178537</v>
      </c>
      <c r="H15" s="18">
        <f t="shared" si="2"/>
        <v>4404567</v>
      </c>
      <c r="I15" s="18">
        <f t="shared" si="2"/>
        <v>621981</v>
      </c>
      <c r="J15" s="18">
        <f t="shared" si="2"/>
        <v>5205085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5205085</v>
      </c>
      <c r="X15" s="18">
        <f t="shared" si="2"/>
        <v>10434000</v>
      </c>
      <c r="Y15" s="18">
        <f t="shared" si="2"/>
        <v>-5228915</v>
      </c>
      <c r="Z15" s="4">
        <f>+IF(X15&lt;&gt;0,+(Y15/X15)*100,0)</f>
        <v>-50.11419398121526</v>
      </c>
      <c r="AA15" s="30">
        <f>SUM(AA16:AA18)</f>
        <v>39436000</v>
      </c>
    </row>
    <row r="16" spans="1:27" ht="13.5">
      <c r="A16" s="5" t="s">
        <v>42</v>
      </c>
      <c r="B16" s="3"/>
      <c r="C16" s="19">
        <v>465392</v>
      </c>
      <c r="D16" s="19"/>
      <c r="E16" s="20">
        <v>11500000</v>
      </c>
      <c r="F16" s="21">
        <v>11500000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3450000</v>
      </c>
      <c r="Y16" s="21">
        <v>-3450000</v>
      </c>
      <c r="Z16" s="6">
        <v>-100</v>
      </c>
      <c r="AA16" s="28">
        <v>11500000</v>
      </c>
    </row>
    <row r="17" spans="1:27" ht="13.5">
      <c r="A17" s="5" t="s">
        <v>43</v>
      </c>
      <c r="B17" s="3"/>
      <c r="C17" s="19">
        <v>25257577</v>
      </c>
      <c r="D17" s="19"/>
      <c r="E17" s="20">
        <v>27936000</v>
      </c>
      <c r="F17" s="21">
        <v>27936000</v>
      </c>
      <c r="G17" s="21">
        <v>178537</v>
      </c>
      <c r="H17" s="21">
        <v>4404567</v>
      </c>
      <c r="I17" s="21">
        <v>621981</v>
      </c>
      <c r="J17" s="21">
        <v>5205085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5205085</v>
      </c>
      <c r="X17" s="21">
        <v>6984000</v>
      </c>
      <c r="Y17" s="21">
        <v>-1778915</v>
      </c>
      <c r="Z17" s="6">
        <v>-25.47</v>
      </c>
      <c r="AA17" s="28">
        <v>27936000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15000000</v>
      </c>
      <c r="F19" s="18">
        <f t="shared" si="3"/>
        <v>15000000</v>
      </c>
      <c r="G19" s="18">
        <f t="shared" si="3"/>
        <v>0</v>
      </c>
      <c r="H19" s="18">
        <f t="shared" si="3"/>
        <v>1630000</v>
      </c>
      <c r="I19" s="18">
        <f t="shared" si="3"/>
        <v>364000</v>
      </c>
      <c r="J19" s="18">
        <f t="shared" si="3"/>
        <v>1994000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1994000</v>
      </c>
      <c r="X19" s="18">
        <f t="shared" si="3"/>
        <v>2400000</v>
      </c>
      <c r="Y19" s="18">
        <f t="shared" si="3"/>
        <v>-406000</v>
      </c>
      <c r="Z19" s="4">
        <f>+IF(X19&lt;&gt;0,+(Y19/X19)*100,0)</f>
        <v>-16.916666666666664</v>
      </c>
      <c r="AA19" s="30">
        <f>SUM(AA20:AA23)</f>
        <v>15000000</v>
      </c>
    </row>
    <row r="20" spans="1:27" ht="13.5">
      <c r="A20" s="5" t="s">
        <v>46</v>
      </c>
      <c r="B20" s="3"/>
      <c r="C20" s="19"/>
      <c r="D20" s="19"/>
      <c r="E20" s="20">
        <v>8000000</v>
      </c>
      <c r="F20" s="21">
        <v>8000000</v>
      </c>
      <c r="G20" s="21"/>
      <c r="H20" s="21">
        <v>1630000</v>
      </c>
      <c r="I20" s="21">
        <v>364000</v>
      </c>
      <c r="J20" s="21">
        <v>1994000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1994000</v>
      </c>
      <c r="X20" s="21">
        <v>2400000</v>
      </c>
      <c r="Y20" s="21">
        <v>-406000</v>
      </c>
      <c r="Z20" s="6">
        <v>-16.92</v>
      </c>
      <c r="AA20" s="28">
        <v>8000000</v>
      </c>
    </row>
    <row r="21" spans="1:27" ht="13.5">
      <c r="A21" s="5" t="s">
        <v>47</v>
      </c>
      <c r="B21" s="3"/>
      <c r="C21" s="19"/>
      <c r="D21" s="19"/>
      <c r="E21" s="20">
        <v>7000000</v>
      </c>
      <c r="F21" s="21">
        <v>7000000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>
        <v>7000000</v>
      </c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>
        <v>820000</v>
      </c>
      <c r="F24" s="18">
        <v>820000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579999</v>
      </c>
      <c r="Y24" s="18">
        <v>-579999</v>
      </c>
      <c r="Z24" s="4">
        <v>-100</v>
      </c>
      <c r="AA24" s="30">
        <v>820000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28435665</v>
      </c>
      <c r="D25" s="51">
        <f>+D5+D9+D15+D19+D24</f>
        <v>0</v>
      </c>
      <c r="E25" s="52">
        <f t="shared" si="4"/>
        <v>59505000</v>
      </c>
      <c r="F25" s="53">
        <f t="shared" si="4"/>
        <v>59505000</v>
      </c>
      <c r="G25" s="53">
        <f t="shared" si="4"/>
        <v>214321</v>
      </c>
      <c r="H25" s="53">
        <f t="shared" si="4"/>
        <v>6034567</v>
      </c>
      <c r="I25" s="53">
        <f t="shared" si="4"/>
        <v>1004640</v>
      </c>
      <c r="J25" s="53">
        <f t="shared" si="4"/>
        <v>7253528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7253528</v>
      </c>
      <c r="X25" s="53">
        <f t="shared" si="4"/>
        <v>17143999</v>
      </c>
      <c r="Y25" s="53">
        <f t="shared" si="4"/>
        <v>-9890471</v>
      </c>
      <c r="Z25" s="54">
        <f>+IF(X25&lt;&gt;0,+(Y25/X25)*100,0)</f>
        <v>-57.69057149385042</v>
      </c>
      <c r="AA25" s="55">
        <f>+AA5+AA9+AA15+AA19+AA24</f>
        <v>59505000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28435665</v>
      </c>
      <c r="D28" s="19"/>
      <c r="E28" s="20">
        <v>46936000</v>
      </c>
      <c r="F28" s="21">
        <v>46936000</v>
      </c>
      <c r="G28" s="21">
        <v>214321</v>
      </c>
      <c r="H28" s="21">
        <v>6034567</v>
      </c>
      <c r="I28" s="21">
        <v>1004640</v>
      </c>
      <c r="J28" s="21">
        <v>7253528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7253528</v>
      </c>
      <c r="X28" s="21"/>
      <c r="Y28" s="21">
        <v>7253528</v>
      </c>
      <c r="Z28" s="6"/>
      <c r="AA28" s="19">
        <v>46936000</v>
      </c>
    </row>
    <row r="29" spans="1:27" ht="13.5">
      <c r="A29" s="57" t="s">
        <v>55</v>
      </c>
      <c r="B29" s="3"/>
      <c r="C29" s="19"/>
      <c r="D29" s="19"/>
      <c r="E29" s="20">
        <v>9100000</v>
      </c>
      <c r="F29" s="21">
        <v>9100000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9100000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28435665</v>
      </c>
      <c r="D32" s="25">
        <f>SUM(D28:D31)</f>
        <v>0</v>
      </c>
      <c r="E32" s="26">
        <f t="shared" si="5"/>
        <v>56036000</v>
      </c>
      <c r="F32" s="27">
        <f t="shared" si="5"/>
        <v>56036000</v>
      </c>
      <c r="G32" s="27">
        <f t="shared" si="5"/>
        <v>214321</v>
      </c>
      <c r="H32" s="27">
        <f t="shared" si="5"/>
        <v>6034567</v>
      </c>
      <c r="I32" s="27">
        <f t="shared" si="5"/>
        <v>1004640</v>
      </c>
      <c r="J32" s="27">
        <f t="shared" si="5"/>
        <v>7253528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7253528</v>
      </c>
      <c r="X32" s="27">
        <f t="shared" si="5"/>
        <v>0</v>
      </c>
      <c r="Y32" s="27">
        <f t="shared" si="5"/>
        <v>7253528</v>
      </c>
      <c r="Z32" s="13">
        <f>+IF(X32&lt;&gt;0,+(Y32/X32)*100,0)</f>
        <v>0</v>
      </c>
      <c r="AA32" s="31">
        <f>SUM(AA28:AA31)</f>
        <v>56036000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>
        <v>959000</v>
      </c>
      <c r="F34" s="21">
        <v>959000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959000</v>
      </c>
    </row>
    <row r="35" spans="1:27" ht="13.5">
      <c r="A35" s="60" t="s">
        <v>63</v>
      </c>
      <c r="B35" s="3"/>
      <c r="C35" s="19"/>
      <c r="D35" s="19"/>
      <c r="E35" s="20">
        <v>2510000</v>
      </c>
      <c r="F35" s="21">
        <v>2510000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2510000</v>
      </c>
    </row>
    <row r="36" spans="1:27" ht="13.5">
      <c r="A36" s="61" t="s">
        <v>64</v>
      </c>
      <c r="B36" s="10"/>
      <c r="C36" s="62">
        <f aca="true" t="shared" si="6" ref="C36:Y36">SUM(C32:C35)</f>
        <v>28435665</v>
      </c>
      <c r="D36" s="62">
        <f>SUM(D32:D35)</f>
        <v>0</v>
      </c>
      <c r="E36" s="63">
        <f t="shared" si="6"/>
        <v>59505000</v>
      </c>
      <c r="F36" s="64">
        <f t="shared" si="6"/>
        <v>59505000</v>
      </c>
      <c r="G36" s="64">
        <f t="shared" si="6"/>
        <v>214321</v>
      </c>
      <c r="H36" s="64">
        <f t="shared" si="6"/>
        <v>6034567</v>
      </c>
      <c r="I36" s="64">
        <f t="shared" si="6"/>
        <v>1004640</v>
      </c>
      <c r="J36" s="64">
        <f t="shared" si="6"/>
        <v>7253528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7253528</v>
      </c>
      <c r="X36" s="64">
        <f t="shared" si="6"/>
        <v>0</v>
      </c>
      <c r="Y36" s="64">
        <f t="shared" si="6"/>
        <v>7253528</v>
      </c>
      <c r="Z36" s="65">
        <f>+IF(X36&lt;&gt;0,+(Y36/X36)*100,0)</f>
        <v>0</v>
      </c>
      <c r="AA36" s="66">
        <f>SUM(AA32:AA35)</f>
        <v>59505000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117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2569432</v>
      </c>
      <c r="D5" s="16">
        <f>SUM(D6:D8)</f>
        <v>0</v>
      </c>
      <c r="E5" s="17">
        <f t="shared" si="0"/>
        <v>1790000</v>
      </c>
      <c r="F5" s="18">
        <f t="shared" si="0"/>
        <v>1790000</v>
      </c>
      <c r="G5" s="18">
        <f t="shared" si="0"/>
        <v>46015</v>
      </c>
      <c r="H5" s="18">
        <f t="shared" si="0"/>
        <v>299990</v>
      </c>
      <c r="I5" s="18">
        <f t="shared" si="0"/>
        <v>0</v>
      </c>
      <c r="J5" s="18">
        <f t="shared" si="0"/>
        <v>346005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346005</v>
      </c>
      <c r="X5" s="18">
        <f t="shared" si="0"/>
        <v>336610</v>
      </c>
      <c r="Y5" s="18">
        <f t="shared" si="0"/>
        <v>9395</v>
      </c>
      <c r="Z5" s="4">
        <f>+IF(X5&lt;&gt;0,+(Y5/X5)*100,0)</f>
        <v>2.791063842428924</v>
      </c>
      <c r="AA5" s="16">
        <f>SUM(AA6:AA8)</f>
        <v>1790000</v>
      </c>
    </row>
    <row r="6" spans="1:27" ht="13.5">
      <c r="A6" s="5" t="s">
        <v>32</v>
      </c>
      <c r="B6" s="3"/>
      <c r="C6" s="19">
        <v>1371559</v>
      </c>
      <c r="D6" s="19"/>
      <c r="E6" s="20">
        <v>30000</v>
      </c>
      <c r="F6" s="21">
        <v>30000</v>
      </c>
      <c r="G6" s="21"/>
      <c r="H6" s="21">
        <v>174990</v>
      </c>
      <c r="I6" s="21"/>
      <c r="J6" s="21">
        <v>174990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174990</v>
      </c>
      <c r="X6" s="21">
        <v>5000</v>
      </c>
      <c r="Y6" s="21">
        <v>169990</v>
      </c>
      <c r="Z6" s="6">
        <v>3399.8</v>
      </c>
      <c r="AA6" s="28">
        <v>30000</v>
      </c>
    </row>
    <row r="7" spans="1:27" ht="13.5">
      <c r="A7" s="5" t="s">
        <v>33</v>
      </c>
      <c r="B7" s="3"/>
      <c r="C7" s="22">
        <v>1197873</v>
      </c>
      <c r="D7" s="22"/>
      <c r="E7" s="23">
        <v>820000</v>
      </c>
      <c r="F7" s="24">
        <v>820000</v>
      </c>
      <c r="G7" s="24"/>
      <c r="H7" s="24">
        <v>125000</v>
      </c>
      <c r="I7" s="24"/>
      <c r="J7" s="24">
        <v>125000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125000</v>
      </c>
      <c r="X7" s="24">
        <v>138916</v>
      </c>
      <c r="Y7" s="24">
        <v>-13916</v>
      </c>
      <c r="Z7" s="7">
        <v>-10.02</v>
      </c>
      <c r="AA7" s="29">
        <v>820000</v>
      </c>
    </row>
    <row r="8" spans="1:27" ht="13.5">
      <c r="A8" s="5" t="s">
        <v>34</v>
      </c>
      <c r="B8" s="3"/>
      <c r="C8" s="19"/>
      <c r="D8" s="19"/>
      <c r="E8" s="20">
        <v>940000</v>
      </c>
      <c r="F8" s="21">
        <v>940000</v>
      </c>
      <c r="G8" s="21">
        <v>46015</v>
      </c>
      <c r="H8" s="21"/>
      <c r="I8" s="21"/>
      <c r="J8" s="21">
        <v>46015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46015</v>
      </c>
      <c r="X8" s="21">
        <v>192694</v>
      </c>
      <c r="Y8" s="21">
        <v>-146679</v>
      </c>
      <c r="Z8" s="6">
        <v>-76.12</v>
      </c>
      <c r="AA8" s="28">
        <v>940000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4600000</v>
      </c>
      <c r="F9" s="18">
        <f t="shared" si="1"/>
        <v>4600000</v>
      </c>
      <c r="G9" s="18">
        <f t="shared" si="1"/>
        <v>0</v>
      </c>
      <c r="H9" s="18">
        <f t="shared" si="1"/>
        <v>835263</v>
      </c>
      <c r="I9" s="18">
        <f t="shared" si="1"/>
        <v>1778300</v>
      </c>
      <c r="J9" s="18">
        <f t="shared" si="1"/>
        <v>2613563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2613563</v>
      </c>
      <c r="X9" s="18">
        <f t="shared" si="1"/>
        <v>525000</v>
      </c>
      <c r="Y9" s="18">
        <f t="shared" si="1"/>
        <v>2088563</v>
      </c>
      <c r="Z9" s="4">
        <f>+IF(X9&lt;&gt;0,+(Y9/X9)*100,0)</f>
        <v>397.8215238095238</v>
      </c>
      <c r="AA9" s="30">
        <f>SUM(AA10:AA14)</f>
        <v>4600000</v>
      </c>
    </row>
    <row r="10" spans="1:27" ht="13.5">
      <c r="A10" s="5" t="s">
        <v>36</v>
      </c>
      <c r="B10" s="3"/>
      <c r="C10" s="19"/>
      <c r="D10" s="19"/>
      <c r="E10" s="20">
        <v>2500000</v>
      </c>
      <c r="F10" s="21">
        <v>2500000</v>
      </c>
      <c r="G10" s="21"/>
      <c r="H10" s="21">
        <v>835263</v>
      </c>
      <c r="I10" s="21">
        <v>1778300</v>
      </c>
      <c r="J10" s="21">
        <v>2613563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2613563</v>
      </c>
      <c r="X10" s="21"/>
      <c r="Y10" s="21">
        <v>2613563</v>
      </c>
      <c r="Z10" s="6"/>
      <c r="AA10" s="28">
        <v>2500000</v>
      </c>
    </row>
    <row r="11" spans="1:27" ht="13.5">
      <c r="A11" s="5" t="s">
        <v>37</v>
      </c>
      <c r="B11" s="3"/>
      <c r="C11" s="19"/>
      <c r="D11" s="19"/>
      <c r="E11" s="20">
        <v>2100000</v>
      </c>
      <c r="F11" s="21">
        <v>2100000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525000</v>
      </c>
      <c r="Y11" s="21">
        <v>-525000</v>
      </c>
      <c r="Z11" s="6">
        <v>-100</v>
      </c>
      <c r="AA11" s="28">
        <v>2100000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29766448</v>
      </c>
      <c r="D15" s="16">
        <f>SUM(D16:D18)</f>
        <v>0</v>
      </c>
      <c r="E15" s="17">
        <f t="shared" si="2"/>
        <v>21250000</v>
      </c>
      <c r="F15" s="18">
        <f t="shared" si="2"/>
        <v>21250000</v>
      </c>
      <c r="G15" s="18">
        <f t="shared" si="2"/>
        <v>2930142</v>
      </c>
      <c r="H15" s="18">
        <f t="shared" si="2"/>
        <v>0</v>
      </c>
      <c r="I15" s="18">
        <f t="shared" si="2"/>
        <v>2120563</v>
      </c>
      <c r="J15" s="18">
        <f t="shared" si="2"/>
        <v>5050705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5050705</v>
      </c>
      <c r="X15" s="18">
        <f t="shared" si="2"/>
        <v>5314166</v>
      </c>
      <c r="Y15" s="18">
        <f t="shared" si="2"/>
        <v>-263461</v>
      </c>
      <c r="Z15" s="4">
        <f>+IF(X15&lt;&gt;0,+(Y15/X15)*100,0)</f>
        <v>-4.957711144138139</v>
      </c>
      <c r="AA15" s="30">
        <f>SUM(AA16:AA18)</f>
        <v>21250000</v>
      </c>
    </row>
    <row r="16" spans="1:27" ht="13.5">
      <c r="A16" s="5" t="s">
        <v>42</v>
      </c>
      <c r="B16" s="3"/>
      <c r="C16" s="19"/>
      <c r="D16" s="19"/>
      <c r="E16" s="20">
        <v>180000</v>
      </c>
      <c r="F16" s="21">
        <v>180000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46666</v>
      </c>
      <c r="Y16" s="21">
        <v>-46666</v>
      </c>
      <c r="Z16" s="6">
        <v>-100</v>
      </c>
      <c r="AA16" s="28">
        <v>180000</v>
      </c>
    </row>
    <row r="17" spans="1:27" ht="13.5">
      <c r="A17" s="5" t="s">
        <v>43</v>
      </c>
      <c r="B17" s="3"/>
      <c r="C17" s="19">
        <v>29766448</v>
      </c>
      <c r="D17" s="19"/>
      <c r="E17" s="20">
        <v>21070000</v>
      </c>
      <c r="F17" s="21">
        <v>21070000</v>
      </c>
      <c r="G17" s="21">
        <v>2930142</v>
      </c>
      <c r="H17" s="21"/>
      <c r="I17" s="21">
        <v>2120563</v>
      </c>
      <c r="J17" s="21">
        <v>5050705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5050705</v>
      </c>
      <c r="X17" s="21">
        <v>5267500</v>
      </c>
      <c r="Y17" s="21">
        <v>-216795</v>
      </c>
      <c r="Z17" s="6">
        <v>-4.12</v>
      </c>
      <c r="AA17" s="28">
        <v>21070000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7800000</v>
      </c>
      <c r="F19" s="18">
        <f t="shared" si="3"/>
        <v>7800000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1950000</v>
      </c>
      <c r="Y19" s="18">
        <f t="shared" si="3"/>
        <v>-1950000</v>
      </c>
      <c r="Z19" s="4">
        <f>+IF(X19&lt;&gt;0,+(Y19/X19)*100,0)</f>
        <v>-100</v>
      </c>
      <c r="AA19" s="30">
        <f>SUM(AA20:AA23)</f>
        <v>7800000</v>
      </c>
    </row>
    <row r="20" spans="1:27" ht="13.5">
      <c r="A20" s="5" t="s">
        <v>46</v>
      </c>
      <c r="B20" s="3"/>
      <c r="C20" s="19"/>
      <c r="D20" s="19"/>
      <c r="E20" s="20">
        <v>7000000</v>
      </c>
      <c r="F20" s="21">
        <v>7000000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1749999</v>
      </c>
      <c r="Y20" s="21">
        <v>-1749999</v>
      </c>
      <c r="Z20" s="6">
        <v>-100</v>
      </c>
      <c r="AA20" s="28">
        <v>7000000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>
        <v>800000</v>
      </c>
      <c r="F23" s="21">
        <v>800000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200001</v>
      </c>
      <c r="Y23" s="21">
        <v>-200001</v>
      </c>
      <c r="Z23" s="6">
        <v>-100</v>
      </c>
      <c r="AA23" s="28">
        <v>800000</v>
      </c>
    </row>
    <row r="24" spans="1:27" ht="13.5">
      <c r="A24" s="2" t="s">
        <v>50</v>
      </c>
      <c r="B24" s="8"/>
      <c r="C24" s="16"/>
      <c r="D24" s="16"/>
      <c r="E24" s="17">
        <v>4200000</v>
      </c>
      <c r="F24" s="18">
        <v>4200000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>
        <v>4200000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32335880</v>
      </c>
      <c r="D25" s="51">
        <f>+D5+D9+D15+D19+D24</f>
        <v>0</v>
      </c>
      <c r="E25" s="52">
        <f t="shared" si="4"/>
        <v>39640000</v>
      </c>
      <c r="F25" s="53">
        <f t="shared" si="4"/>
        <v>39640000</v>
      </c>
      <c r="G25" s="53">
        <f t="shared" si="4"/>
        <v>2976157</v>
      </c>
      <c r="H25" s="53">
        <f t="shared" si="4"/>
        <v>1135253</v>
      </c>
      <c r="I25" s="53">
        <f t="shared" si="4"/>
        <v>3898863</v>
      </c>
      <c r="J25" s="53">
        <f t="shared" si="4"/>
        <v>8010273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8010273</v>
      </c>
      <c r="X25" s="53">
        <f t="shared" si="4"/>
        <v>8125776</v>
      </c>
      <c r="Y25" s="53">
        <f t="shared" si="4"/>
        <v>-115503</v>
      </c>
      <c r="Z25" s="54">
        <f>+IF(X25&lt;&gt;0,+(Y25/X25)*100,0)</f>
        <v>-1.4214396261969318</v>
      </c>
      <c r="AA25" s="55">
        <f>+AA5+AA9+AA15+AA19+AA24</f>
        <v>39640000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29766448</v>
      </c>
      <c r="D28" s="19"/>
      <c r="E28" s="20">
        <v>28070000</v>
      </c>
      <c r="F28" s="21">
        <v>28070000</v>
      </c>
      <c r="G28" s="21">
        <v>2631965</v>
      </c>
      <c r="H28" s="21"/>
      <c r="I28" s="21">
        <v>2542619</v>
      </c>
      <c r="J28" s="21">
        <v>5174584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5174584</v>
      </c>
      <c r="X28" s="21"/>
      <c r="Y28" s="21">
        <v>5174584</v>
      </c>
      <c r="Z28" s="6"/>
      <c r="AA28" s="19">
        <v>28070000</v>
      </c>
    </row>
    <row r="29" spans="1:27" ht="13.5">
      <c r="A29" s="57" t="s">
        <v>55</v>
      </c>
      <c r="B29" s="3"/>
      <c r="C29" s="19"/>
      <c r="D29" s="19"/>
      <c r="E29" s="20">
        <v>2100000</v>
      </c>
      <c r="F29" s="21">
        <v>2100000</v>
      </c>
      <c r="G29" s="21"/>
      <c r="H29" s="21">
        <v>513783</v>
      </c>
      <c r="I29" s="21">
        <v>941888</v>
      </c>
      <c r="J29" s="21">
        <v>1455671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1455671</v>
      </c>
      <c r="X29" s="21"/>
      <c r="Y29" s="21">
        <v>1455671</v>
      </c>
      <c r="Z29" s="6"/>
      <c r="AA29" s="28">
        <v>2100000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29766448</v>
      </c>
      <c r="D32" s="25">
        <f>SUM(D28:D31)</f>
        <v>0</v>
      </c>
      <c r="E32" s="26">
        <f t="shared" si="5"/>
        <v>30170000</v>
      </c>
      <c r="F32" s="27">
        <f t="shared" si="5"/>
        <v>30170000</v>
      </c>
      <c r="G32" s="27">
        <f t="shared" si="5"/>
        <v>2631965</v>
      </c>
      <c r="H32" s="27">
        <f t="shared" si="5"/>
        <v>513783</v>
      </c>
      <c r="I32" s="27">
        <f t="shared" si="5"/>
        <v>3484507</v>
      </c>
      <c r="J32" s="27">
        <f t="shared" si="5"/>
        <v>6630255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6630255</v>
      </c>
      <c r="X32" s="27">
        <f t="shared" si="5"/>
        <v>0</v>
      </c>
      <c r="Y32" s="27">
        <f t="shared" si="5"/>
        <v>6630255</v>
      </c>
      <c r="Z32" s="13">
        <f>+IF(X32&lt;&gt;0,+(Y32/X32)*100,0)</f>
        <v>0</v>
      </c>
      <c r="AA32" s="31">
        <f>SUM(AA28:AA31)</f>
        <v>30170000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>
        <v>414356</v>
      </c>
      <c r="J33" s="21">
        <v>414356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414356</v>
      </c>
      <c r="X33" s="21"/>
      <c r="Y33" s="21">
        <v>414356</v>
      </c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>
        <v>4200000</v>
      </c>
      <c r="F34" s="21">
        <v>4200000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4200000</v>
      </c>
    </row>
    <row r="35" spans="1:27" ht="13.5">
      <c r="A35" s="60" t="s">
        <v>63</v>
      </c>
      <c r="B35" s="3"/>
      <c r="C35" s="19">
        <v>2569432</v>
      </c>
      <c r="D35" s="19"/>
      <c r="E35" s="20">
        <v>5270000</v>
      </c>
      <c r="F35" s="21">
        <v>5270000</v>
      </c>
      <c r="G35" s="21">
        <v>344192</v>
      </c>
      <c r="H35" s="21">
        <v>621470</v>
      </c>
      <c r="I35" s="21"/>
      <c r="J35" s="21">
        <v>965662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965662</v>
      </c>
      <c r="X35" s="21"/>
      <c r="Y35" s="21">
        <v>965662</v>
      </c>
      <c r="Z35" s="6"/>
      <c r="AA35" s="28">
        <v>5270000</v>
      </c>
    </row>
    <row r="36" spans="1:27" ht="13.5">
      <c r="A36" s="61" t="s">
        <v>64</v>
      </c>
      <c r="B36" s="10"/>
      <c r="C36" s="62">
        <f aca="true" t="shared" si="6" ref="C36:Y36">SUM(C32:C35)</f>
        <v>32335880</v>
      </c>
      <c r="D36" s="62">
        <f>SUM(D32:D35)</f>
        <v>0</v>
      </c>
      <c r="E36" s="63">
        <f t="shared" si="6"/>
        <v>39640000</v>
      </c>
      <c r="F36" s="64">
        <f t="shared" si="6"/>
        <v>39640000</v>
      </c>
      <c r="G36" s="64">
        <f t="shared" si="6"/>
        <v>2976157</v>
      </c>
      <c r="H36" s="64">
        <f t="shared" si="6"/>
        <v>1135253</v>
      </c>
      <c r="I36" s="64">
        <f t="shared" si="6"/>
        <v>3898863</v>
      </c>
      <c r="J36" s="64">
        <f t="shared" si="6"/>
        <v>8010273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8010273</v>
      </c>
      <c r="X36" s="64">
        <f t="shared" si="6"/>
        <v>0</v>
      </c>
      <c r="Y36" s="64">
        <f t="shared" si="6"/>
        <v>8010273</v>
      </c>
      <c r="Z36" s="65">
        <f>+IF(X36&lt;&gt;0,+(Y36/X36)*100,0)</f>
        <v>0</v>
      </c>
      <c r="AA36" s="66">
        <f>SUM(AA32:AA35)</f>
        <v>39640000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118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15080334</v>
      </c>
      <c r="D5" s="16">
        <f>SUM(D6:D8)</f>
        <v>0</v>
      </c>
      <c r="E5" s="17">
        <f t="shared" si="0"/>
        <v>20160298</v>
      </c>
      <c r="F5" s="18">
        <f t="shared" si="0"/>
        <v>20160298</v>
      </c>
      <c r="G5" s="18">
        <f t="shared" si="0"/>
        <v>566581</v>
      </c>
      <c r="H5" s="18">
        <f t="shared" si="0"/>
        <v>1060699</v>
      </c>
      <c r="I5" s="18">
        <f t="shared" si="0"/>
        <v>157161</v>
      </c>
      <c r="J5" s="18">
        <f t="shared" si="0"/>
        <v>1784441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1784441</v>
      </c>
      <c r="X5" s="18">
        <f t="shared" si="0"/>
        <v>4726917</v>
      </c>
      <c r="Y5" s="18">
        <f t="shared" si="0"/>
        <v>-2942476</v>
      </c>
      <c r="Z5" s="4">
        <f>+IF(X5&lt;&gt;0,+(Y5/X5)*100,0)</f>
        <v>-62.249368880392865</v>
      </c>
      <c r="AA5" s="16">
        <f>SUM(AA6:AA8)</f>
        <v>20160298</v>
      </c>
    </row>
    <row r="6" spans="1:27" ht="13.5">
      <c r="A6" s="5" t="s">
        <v>32</v>
      </c>
      <c r="B6" s="3"/>
      <c r="C6" s="19"/>
      <c r="D6" s="19"/>
      <c r="E6" s="20">
        <v>30000</v>
      </c>
      <c r="F6" s="21">
        <v>30000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7500</v>
      </c>
      <c r="Y6" s="21">
        <v>-7500</v>
      </c>
      <c r="Z6" s="6">
        <v>-100</v>
      </c>
      <c r="AA6" s="28">
        <v>30000</v>
      </c>
    </row>
    <row r="7" spans="1:27" ht="13.5">
      <c r="A7" s="5" t="s">
        <v>33</v>
      </c>
      <c r="B7" s="3"/>
      <c r="C7" s="22">
        <v>12380194</v>
      </c>
      <c r="D7" s="22"/>
      <c r="E7" s="23">
        <v>11590000</v>
      </c>
      <c r="F7" s="24">
        <v>11590000</v>
      </c>
      <c r="G7" s="24">
        <v>566581</v>
      </c>
      <c r="H7" s="24">
        <v>1047699</v>
      </c>
      <c r="I7" s="24">
        <v>139161</v>
      </c>
      <c r="J7" s="24">
        <v>1753441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1753441</v>
      </c>
      <c r="X7" s="24">
        <v>2972499</v>
      </c>
      <c r="Y7" s="24">
        <v>-1219058</v>
      </c>
      <c r="Z7" s="7">
        <v>-41.01</v>
      </c>
      <c r="AA7" s="29">
        <v>11590000</v>
      </c>
    </row>
    <row r="8" spans="1:27" ht="13.5">
      <c r="A8" s="5" t="s">
        <v>34</v>
      </c>
      <c r="B8" s="3"/>
      <c r="C8" s="19">
        <v>2700140</v>
      </c>
      <c r="D8" s="19"/>
      <c r="E8" s="20">
        <v>8540298</v>
      </c>
      <c r="F8" s="21">
        <v>8540298</v>
      </c>
      <c r="G8" s="21"/>
      <c r="H8" s="21">
        <v>13000</v>
      </c>
      <c r="I8" s="21">
        <v>18000</v>
      </c>
      <c r="J8" s="21">
        <v>31000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31000</v>
      </c>
      <c r="X8" s="21">
        <v>1746918</v>
      </c>
      <c r="Y8" s="21">
        <v>-1715918</v>
      </c>
      <c r="Z8" s="6">
        <v>-98.23</v>
      </c>
      <c r="AA8" s="28">
        <v>8540298</v>
      </c>
    </row>
    <row r="9" spans="1:27" ht="13.5">
      <c r="A9" s="2" t="s">
        <v>35</v>
      </c>
      <c r="B9" s="3"/>
      <c r="C9" s="16">
        <f aca="true" t="shared" si="1" ref="C9:Y9">SUM(C10:C14)</f>
        <v>3363969</v>
      </c>
      <c r="D9" s="16">
        <f>SUM(D10:D14)</f>
        <v>0</v>
      </c>
      <c r="E9" s="17">
        <f t="shared" si="1"/>
        <v>24415132</v>
      </c>
      <c r="F9" s="18">
        <f t="shared" si="1"/>
        <v>24415132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6103782</v>
      </c>
      <c r="Y9" s="18">
        <f t="shared" si="1"/>
        <v>-6103782</v>
      </c>
      <c r="Z9" s="4">
        <f>+IF(X9&lt;&gt;0,+(Y9/X9)*100,0)</f>
        <v>-100</v>
      </c>
      <c r="AA9" s="30">
        <f>SUM(AA10:AA14)</f>
        <v>24415132</v>
      </c>
    </row>
    <row r="10" spans="1:27" ht="13.5">
      <c r="A10" s="5" t="s">
        <v>36</v>
      </c>
      <c r="B10" s="3"/>
      <c r="C10" s="19">
        <v>3363969</v>
      </c>
      <c r="D10" s="19"/>
      <c r="E10" s="20">
        <v>75000</v>
      </c>
      <c r="F10" s="21">
        <v>75000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18750</v>
      </c>
      <c r="Y10" s="21">
        <v>-18750</v>
      </c>
      <c r="Z10" s="6">
        <v>-100</v>
      </c>
      <c r="AA10" s="28">
        <v>75000</v>
      </c>
    </row>
    <row r="11" spans="1:27" ht="13.5">
      <c r="A11" s="5" t="s">
        <v>37</v>
      </c>
      <c r="B11" s="3"/>
      <c r="C11" s="19"/>
      <c r="D11" s="19"/>
      <c r="E11" s="20">
        <v>24340132</v>
      </c>
      <c r="F11" s="21">
        <v>24340132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6085032</v>
      </c>
      <c r="Y11" s="21">
        <v>-6085032</v>
      </c>
      <c r="Z11" s="6">
        <v>-100</v>
      </c>
      <c r="AA11" s="28">
        <v>24340132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2024946</v>
      </c>
      <c r="D15" s="16">
        <f>SUM(D16:D18)</f>
        <v>0</v>
      </c>
      <c r="E15" s="17">
        <f t="shared" si="2"/>
        <v>1859649</v>
      </c>
      <c r="F15" s="18">
        <f t="shared" si="2"/>
        <v>1859649</v>
      </c>
      <c r="G15" s="18">
        <f t="shared" si="2"/>
        <v>0</v>
      </c>
      <c r="H15" s="18">
        <f t="shared" si="2"/>
        <v>208389</v>
      </c>
      <c r="I15" s="18">
        <f t="shared" si="2"/>
        <v>146961</v>
      </c>
      <c r="J15" s="18">
        <f t="shared" si="2"/>
        <v>355350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355350</v>
      </c>
      <c r="X15" s="18">
        <f t="shared" si="2"/>
        <v>464913</v>
      </c>
      <c r="Y15" s="18">
        <f t="shared" si="2"/>
        <v>-109563</v>
      </c>
      <c r="Z15" s="4">
        <f>+IF(X15&lt;&gt;0,+(Y15/X15)*100,0)</f>
        <v>-23.566344670938435</v>
      </c>
      <c r="AA15" s="30">
        <f>SUM(AA16:AA18)</f>
        <v>1859649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2024946</v>
      </c>
      <c r="D17" s="19"/>
      <c r="E17" s="20">
        <v>1859649</v>
      </c>
      <c r="F17" s="21">
        <v>1859649</v>
      </c>
      <c r="G17" s="21"/>
      <c r="H17" s="21">
        <v>208389</v>
      </c>
      <c r="I17" s="21">
        <v>146961</v>
      </c>
      <c r="J17" s="21">
        <v>355350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355350</v>
      </c>
      <c r="X17" s="21">
        <v>464913</v>
      </c>
      <c r="Y17" s="21">
        <v>-109563</v>
      </c>
      <c r="Z17" s="6">
        <v>-23.57</v>
      </c>
      <c r="AA17" s="28">
        <v>1859649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278198751</v>
      </c>
      <c r="D19" s="16">
        <f>SUM(D20:D23)</f>
        <v>0</v>
      </c>
      <c r="E19" s="17">
        <f t="shared" si="3"/>
        <v>264329342</v>
      </c>
      <c r="F19" s="18">
        <f t="shared" si="3"/>
        <v>264329342</v>
      </c>
      <c r="G19" s="18">
        <f t="shared" si="3"/>
        <v>11488677</v>
      </c>
      <c r="H19" s="18">
        <f t="shared" si="3"/>
        <v>23742487</v>
      </c>
      <c r="I19" s="18">
        <f t="shared" si="3"/>
        <v>18555188</v>
      </c>
      <c r="J19" s="18">
        <f t="shared" si="3"/>
        <v>53786352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53786352</v>
      </c>
      <c r="X19" s="18">
        <f t="shared" si="3"/>
        <v>65424439</v>
      </c>
      <c r="Y19" s="18">
        <f t="shared" si="3"/>
        <v>-11638087</v>
      </c>
      <c r="Z19" s="4">
        <f>+IF(X19&lt;&gt;0,+(Y19/X19)*100,0)</f>
        <v>-17.788592730615544</v>
      </c>
      <c r="AA19" s="30">
        <f>SUM(AA20:AA23)</f>
        <v>264329342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239852305</v>
      </c>
      <c r="D21" s="19"/>
      <c r="E21" s="20">
        <v>208319693</v>
      </c>
      <c r="F21" s="21">
        <v>208319693</v>
      </c>
      <c r="G21" s="21">
        <v>9609015</v>
      </c>
      <c r="H21" s="21">
        <v>14520682</v>
      </c>
      <c r="I21" s="21">
        <v>10535877</v>
      </c>
      <c r="J21" s="21">
        <v>34665574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34665574</v>
      </c>
      <c r="X21" s="21">
        <v>52079922</v>
      </c>
      <c r="Y21" s="21">
        <v>-17414348</v>
      </c>
      <c r="Z21" s="6">
        <v>-33.44</v>
      </c>
      <c r="AA21" s="28">
        <v>208319693</v>
      </c>
    </row>
    <row r="22" spans="1:27" ht="13.5">
      <c r="A22" s="5" t="s">
        <v>48</v>
      </c>
      <c r="B22" s="3"/>
      <c r="C22" s="22">
        <v>38346446</v>
      </c>
      <c r="D22" s="22"/>
      <c r="E22" s="23">
        <v>56009649</v>
      </c>
      <c r="F22" s="24">
        <v>56009649</v>
      </c>
      <c r="G22" s="24">
        <v>1879662</v>
      </c>
      <c r="H22" s="24">
        <v>9221805</v>
      </c>
      <c r="I22" s="24">
        <v>8019311</v>
      </c>
      <c r="J22" s="24">
        <v>19120778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19120778</v>
      </c>
      <c r="X22" s="24">
        <v>13344517</v>
      </c>
      <c r="Y22" s="24">
        <v>5776261</v>
      </c>
      <c r="Z22" s="7">
        <v>43.29</v>
      </c>
      <c r="AA22" s="29">
        <v>56009649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298668000</v>
      </c>
      <c r="D25" s="51">
        <f>+D5+D9+D15+D19+D24</f>
        <v>0</v>
      </c>
      <c r="E25" s="52">
        <f t="shared" si="4"/>
        <v>310764421</v>
      </c>
      <c r="F25" s="53">
        <f t="shared" si="4"/>
        <v>310764421</v>
      </c>
      <c r="G25" s="53">
        <f t="shared" si="4"/>
        <v>12055258</v>
      </c>
      <c r="H25" s="53">
        <f t="shared" si="4"/>
        <v>25011575</v>
      </c>
      <c r="I25" s="53">
        <f t="shared" si="4"/>
        <v>18859310</v>
      </c>
      <c r="J25" s="53">
        <f t="shared" si="4"/>
        <v>55926143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55926143</v>
      </c>
      <c r="X25" s="53">
        <f t="shared" si="4"/>
        <v>76720051</v>
      </c>
      <c r="Y25" s="53">
        <f t="shared" si="4"/>
        <v>-20793908</v>
      </c>
      <c r="Z25" s="54">
        <f>+IF(X25&lt;&gt;0,+(Y25/X25)*100,0)</f>
        <v>-27.103615976480516</v>
      </c>
      <c r="AA25" s="55">
        <f>+AA5+AA9+AA15+AA19+AA24</f>
        <v>310764421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192812406</v>
      </c>
      <c r="D28" s="19"/>
      <c r="E28" s="20">
        <v>190077193</v>
      </c>
      <c r="F28" s="21">
        <v>190077193</v>
      </c>
      <c r="G28" s="21">
        <v>6183627</v>
      </c>
      <c r="H28" s="21">
        <v>3842203</v>
      </c>
      <c r="I28" s="21">
        <v>10348370</v>
      </c>
      <c r="J28" s="21">
        <v>20374200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20374200</v>
      </c>
      <c r="X28" s="21"/>
      <c r="Y28" s="21">
        <v>20374200</v>
      </c>
      <c r="Z28" s="6"/>
      <c r="AA28" s="19">
        <v>190077193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>
        <v>17543860</v>
      </c>
      <c r="F31" s="21">
        <v>17543860</v>
      </c>
      <c r="G31" s="21">
        <v>1493217</v>
      </c>
      <c r="H31" s="21">
        <v>8703308</v>
      </c>
      <c r="I31" s="21">
        <v>5602156</v>
      </c>
      <c r="J31" s="21">
        <v>15798681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>
        <v>15798681</v>
      </c>
      <c r="X31" s="21"/>
      <c r="Y31" s="21">
        <v>15798681</v>
      </c>
      <c r="Z31" s="6"/>
      <c r="AA31" s="28">
        <v>17543860</v>
      </c>
    </row>
    <row r="32" spans="1:27" ht="13.5">
      <c r="A32" s="59" t="s">
        <v>58</v>
      </c>
      <c r="B32" s="3"/>
      <c r="C32" s="25">
        <f aca="true" t="shared" si="5" ref="C32:Y32">SUM(C28:C31)</f>
        <v>192812406</v>
      </c>
      <c r="D32" s="25">
        <f>SUM(D28:D31)</f>
        <v>0</v>
      </c>
      <c r="E32" s="26">
        <f t="shared" si="5"/>
        <v>207621053</v>
      </c>
      <c r="F32" s="27">
        <f t="shared" si="5"/>
        <v>207621053</v>
      </c>
      <c r="G32" s="27">
        <f t="shared" si="5"/>
        <v>7676844</v>
      </c>
      <c r="H32" s="27">
        <f t="shared" si="5"/>
        <v>12545511</v>
      </c>
      <c r="I32" s="27">
        <f t="shared" si="5"/>
        <v>15950526</v>
      </c>
      <c r="J32" s="27">
        <f t="shared" si="5"/>
        <v>36172881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36172881</v>
      </c>
      <c r="X32" s="27">
        <f t="shared" si="5"/>
        <v>0</v>
      </c>
      <c r="Y32" s="27">
        <f t="shared" si="5"/>
        <v>36172881</v>
      </c>
      <c r="Z32" s="13">
        <f>+IF(X32&lt;&gt;0,+(Y32/X32)*100,0)</f>
        <v>0</v>
      </c>
      <c r="AA32" s="31">
        <f>SUM(AA28:AA31)</f>
        <v>207621053</v>
      </c>
    </row>
    <row r="33" spans="1:27" ht="13.5">
      <c r="A33" s="60" t="s">
        <v>59</v>
      </c>
      <c r="B33" s="3" t="s">
        <v>60</v>
      </c>
      <c r="C33" s="19">
        <v>74887716</v>
      </c>
      <c r="D33" s="19"/>
      <c r="E33" s="20">
        <v>78947368</v>
      </c>
      <c r="F33" s="21">
        <v>78947368</v>
      </c>
      <c r="G33" s="21">
        <v>3551703</v>
      </c>
      <c r="H33" s="21">
        <v>11145384</v>
      </c>
      <c r="I33" s="21">
        <v>2356422</v>
      </c>
      <c r="J33" s="21">
        <v>17053509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17053509</v>
      </c>
      <c r="X33" s="21"/>
      <c r="Y33" s="21">
        <v>17053509</v>
      </c>
      <c r="Z33" s="6"/>
      <c r="AA33" s="28">
        <v>78947368</v>
      </c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30967878</v>
      </c>
      <c r="D35" s="19"/>
      <c r="E35" s="20">
        <v>24196000</v>
      </c>
      <c r="F35" s="21">
        <v>24196000</v>
      </c>
      <c r="G35" s="21">
        <v>826711</v>
      </c>
      <c r="H35" s="21">
        <v>1320680</v>
      </c>
      <c r="I35" s="21">
        <v>552363</v>
      </c>
      <c r="J35" s="21">
        <v>2699754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2699754</v>
      </c>
      <c r="X35" s="21"/>
      <c r="Y35" s="21">
        <v>2699754</v>
      </c>
      <c r="Z35" s="6"/>
      <c r="AA35" s="28">
        <v>24196000</v>
      </c>
    </row>
    <row r="36" spans="1:27" ht="13.5">
      <c r="A36" s="61" t="s">
        <v>64</v>
      </c>
      <c r="B36" s="10"/>
      <c r="C36" s="62">
        <f aca="true" t="shared" si="6" ref="C36:Y36">SUM(C32:C35)</f>
        <v>298668000</v>
      </c>
      <c r="D36" s="62">
        <f>SUM(D32:D35)</f>
        <v>0</v>
      </c>
      <c r="E36" s="63">
        <f t="shared" si="6"/>
        <v>310764421</v>
      </c>
      <c r="F36" s="64">
        <f t="shared" si="6"/>
        <v>310764421</v>
      </c>
      <c r="G36" s="64">
        <f t="shared" si="6"/>
        <v>12055258</v>
      </c>
      <c r="H36" s="64">
        <f t="shared" si="6"/>
        <v>25011575</v>
      </c>
      <c r="I36" s="64">
        <f t="shared" si="6"/>
        <v>18859311</v>
      </c>
      <c r="J36" s="64">
        <f t="shared" si="6"/>
        <v>55926144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55926144</v>
      </c>
      <c r="X36" s="64">
        <f t="shared" si="6"/>
        <v>0</v>
      </c>
      <c r="Y36" s="64">
        <f t="shared" si="6"/>
        <v>55926144</v>
      </c>
      <c r="Z36" s="65">
        <f>+IF(X36&lt;&gt;0,+(Y36/X36)*100,0)</f>
        <v>0</v>
      </c>
      <c r="AA36" s="66">
        <f>SUM(AA32:AA35)</f>
        <v>310764421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119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1430000</v>
      </c>
      <c r="F5" s="18">
        <f t="shared" si="0"/>
        <v>1430000</v>
      </c>
      <c r="G5" s="18">
        <f t="shared" si="0"/>
        <v>10252</v>
      </c>
      <c r="H5" s="18">
        <f t="shared" si="0"/>
        <v>23186</v>
      </c>
      <c r="I5" s="18">
        <f t="shared" si="0"/>
        <v>1330</v>
      </c>
      <c r="J5" s="18">
        <f t="shared" si="0"/>
        <v>34768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34768</v>
      </c>
      <c r="X5" s="18">
        <f t="shared" si="0"/>
        <v>30000</v>
      </c>
      <c r="Y5" s="18">
        <f t="shared" si="0"/>
        <v>4768</v>
      </c>
      <c r="Z5" s="4">
        <f>+IF(X5&lt;&gt;0,+(Y5/X5)*100,0)</f>
        <v>15.893333333333334</v>
      </c>
      <c r="AA5" s="16">
        <f>SUM(AA6:AA8)</f>
        <v>1430000</v>
      </c>
    </row>
    <row r="6" spans="1:27" ht="13.5">
      <c r="A6" s="5" t="s">
        <v>32</v>
      </c>
      <c r="B6" s="3"/>
      <c r="C6" s="19"/>
      <c r="D6" s="19"/>
      <c r="E6" s="20">
        <v>70000</v>
      </c>
      <c r="F6" s="21">
        <v>70000</v>
      </c>
      <c r="G6" s="21"/>
      <c r="H6" s="21">
        <v>1754</v>
      </c>
      <c r="I6" s="21"/>
      <c r="J6" s="21">
        <v>1754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1754</v>
      </c>
      <c r="X6" s="21"/>
      <c r="Y6" s="21">
        <v>1754</v>
      </c>
      <c r="Z6" s="6"/>
      <c r="AA6" s="28">
        <v>70000</v>
      </c>
    </row>
    <row r="7" spans="1:27" ht="13.5">
      <c r="A7" s="5" t="s">
        <v>33</v>
      </c>
      <c r="B7" s="3"/>
      <c r="C7" s="22"/>
      <c r="D7" s="22"/>
      <c r="E7" s="23">
        <v>480000</v>
      </c>
      <c r="F7" s="24">
        <v>480000</v>
      </c>
      <c r="G7" s="24">
        <v>10252</v>
      </c>
      <c r="H7" s="24">
        <v>9613</v>
      </c>
      <c r="I7" s="24">
        <v>1330</v>
      </c>
      <c r="J7" s="24">
        <v>21195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21195</v>
      </c>
      <c r="X7" s="24">
        <v>30000</v>
      </c>
      <c r="Y7" s="24">
        <v>-8805</v>
      </c>
      <c r="Z7" s="7">
        <v>-29.35</v>
      </c>
      <c r="AA7" s="29">
        <v>480000</v>
      </c>
    </row>
    <row r="8" spans="1:27" ht="13.5">
      <c r="A8" s="5" t="s">
        <v>34</v>
      </c>
      <c r="B8" s="3"/>
      <c r="C8" s="19"/>
      <c r="D8" s="19"/>
      <c r="E8" s="20">
        <v>880000</v>
      </c>
      <c r="F8" s="21">
        <v>880000</v>
      </c>
      <c r="G8" s="21"/>
      <c r="H8" s="21">
        <v>11819</v>
      </c>
      <c r="I8" s="21"/>
      <c r="J8" s="21">
        <v>11819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11819</v>
      </c>
      <c r="X8" s="21"/>
      <c r="Y8" s="21">
        <v>11819</v>
      </c>
      <c r="Z8" s="6"/>
      <c r="AA8" s="28">
        <v>880000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5842000</v>
      </c>
      <c r="F9" s="18">
        <f t="shared" si="1"/>
        <v>5842000</v>
      </c>
      <c r="G9" s="18">
        <f t="shared" si="1"/>
        <v>0</v>
      </c>
      <c r="H9" s="18">
        <f t="shared" si="1"/>
        <v>9346</v>
      </c>
      <c r="I9" s="18">
        <f t="shared" si="1"/>
        <v>2315</v>
      </c>
      <c r="J9" s="18">
        <f t="shared" si="1"/>
        <v>11661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11661</v>
      </c>
      <c r="X9" s="18">
        <f t="shared" si="1"/>
        <v>0</v>
      </c>
      <c r="Y9" s="18">
        <f t="shared" si="1"/>
        <v>11661</v>
      </c>
      <c r="Z9" s="4">
        <f>+IF(X9&lt;&gt;0,+(Y9/X9)*100,0)</f>
        <v>0</v>
      </c>
      <c r="AA9" s="30">
        <f>SUM(AA10:AA14)</f>
        <v>5842000</v>
      </c>
    </row>
    <row r="10" spans="1:27" ht="13.5">
      <c r="A10" s="5" t="s">
        <v>36</v>
      </c>
      <c r="B10" s="3"/>
      <c r="C10" s="19"/>
      <c r="D10" s="19"/>
      <c r="E10" s="20">
        <v>5842000</v>
      </c>
      <c r="F10" s="21">
        <v>5842000</v>
      </c>
      <c r="G10" s="21"/>
      <c r="H10" s="21">
        <v>9346</v>
      </c>
      <c r="I10" s="21">
        <v>2315</v>
      </c>
      <c r="J10" s="21">
        <v>11661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11661</v>
      </c>
      <c r="X10" s="21"/>
      <c r="Y10" s="21">
        <v>11661</v>
      </c>
      <c r="Z10" s="6"/>
      <c r="AA10" s="28">
        <v>5842000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61024000</v>
      </c>
      <c r="F15" s="18">
        <f t="shared" si="2"/>
        <v>61024000</v>
      </c>
      <c r="G15" s="18">
        <f t="shared" si="2"/>
        <v>0</v>
      </c>
      <c r="H15" s="18">
        <f t="shared" si="2"/>
        <v>341441</v>
      </c>
      <c r="I15" s="18">
        <f t="shared" si="2"/>
        <v>978773</v>
      </c>
      <c r="J15" s="18">
        <f t="shared" si="2"/>
        <v>1320214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1320214</v>
      </c>
      <c r="X15" s="18">
        <f t="shared" si="2"/>
        <v>17500000</v>
      </c>
      <c r="Y15" s="18">
        <f t="shared" si="2"/>
        <v>-16179786</v>
      </c>
      <c r="Z15" s="4">
        <f>+IF(X15&lt;&gt;0,+(Y15/X15)*100,0)</f>
        <v>-92.45592</v>
      </c>
      <c r="AA15" s="30">
        <f>SUM(AA16:AA18)</f>
        <v>61024000</v>
      </c>
    </row>
    <row r="16" spans="1:27" ht="13.5">
      <c r="A16" s="5" t="s">
        <v>42</v>
      </c>
      <c r="B16" s="3"/>
      <c r="C16" s="19"/>
      <c r="D16" s="19"/>
      <c r="E16" s="20">
        <v>61024000</v>
      </c>
      <c r="F16" s="21">
        <v>61024000</v>
      </c>
      <c r="G16" s="21"/>
      <c r="H16" s="21">
        <v>341441</v>
      </c>
      <c r="I16" s="21">
        <v>978773</v>
      </c>
      <c r="J16" s="21">
        <v>1320214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1320214</v>
      </c>
      <c r="X16" s="21">
        <v>17500000</v>
      </c>
      <c r="Y16" s="21">
        <v>-16179786</v>
      </c>
      <c r="Z16" s="6">
        <v>-92.46</v>
      </c>
      <c r="AA16" s="28">
        <v>61024000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68296000</v>
      </c>
      <c r="F25" s="53">
        <f t="shared" si="4"/>
        <v>68296000</v>
      </c>
      <c r="G25" s="53">
        <f t="shared" si="4"/>
        <v>10252</v>
      </c>
      <c r="H25" s="53">
        <f t="shared" si="4"/>
        <v>373973</v>
      </c>
      <c r="I25" s="53">
        <f t="shared" si="4"/>
        <v>982418</v>
      </c>
      <c r="J25" s="53">
        <f t="shared" si="4"/>
        <v>1366643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1366643</v>
      </c>
      <c r="X25" s="53">
        <f t="shared" si="4"/>
        <v>17530000</v>
      </c>
      <c r="Y25" s="53">
        <f t="shared" si="4"/>
        <v>-16163357</v>
      </c>
      <c r="Z25" s="54">
        <f>+IF(X25&lt;&gt;0,+(Y25/X25)*100,0)</f>
        <v>-92.20397604107245</v>
      </c>
      <c r="AA25" s="55">
        <f>+AA5+AA9+AA15+AA19+AA24</f>
        <v>68296000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28497000</v>
      </c>
      <c r="F28" s="21">
        <v>28497000</v>
      </c>
      <c r="G28" s="21"/>
      <c r="H28" s="21">
        <v>90000</v>
      </c>
      <c r="I28" s="21">
        <v>180000</v>
      </c>
      <c r="J28" s="21">
        <v>270000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270000</v>
      </c>
      <c r="X28" s="21"/>
      <c r="Y28" s="21">
        <v>270000</v>
      </c>
      <c r="Z28" s="6"/>
      <c r="AA28" s="19">
        <v>28497000</v>
      </c>
    </row>
    <row r="29" spans="1:27" ht="13.5">
      <c r="A29" s="57" t="s">
        <v>55</v>
      </c>
      <c r="B29" s="3"/>
      <c r="C29" s="19"/>
      <c r="D29" s="19"/>
      <c r="E29" s="20">
        <v>150000</v>
      </c>
      <c r="F29" s="21">
        <v>150000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150000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28647000</v>
      </c>
      <c r="F32" s="27">
        <f t="shared" si="5"/>
        <v>28647000</v>
      </c>
      <c r="G32" s="27">
        <f t="shared" si="5"/>
        <v>0</v>
      </c>
      <c r="H32" s="27">
        <f t="shared" si="5"/>
        <v>90000</v>
      </c>
      <c r="I32" s="27">
        <f t="shared" si="5"/>
        <v>180000</v>
      </c>
      <c r="J32" s="27">
        <f t="shared" si="5"/>
        <v>270000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270000</v>
      </c>
      <c r="X32" s="27">
        <f t="shared" si="5"/>
        <v>0</v>
      </c>
      <c r="Y32" s="27">
        <f t="shared" si="5"/>
        <v>270000</v>
      </c>
      <c r="Z32" s="13">
        <f>+IF(X32&lt;&gt;0,+(Y32/X32)*100,0)</f>
        <v>0</v>
      </c>
      <c r="AA32" s="31">
        <f>SUM(AA28:AA31)</f>
        <v>28647000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>
        <v>39649000</v>
      </c>
      <c r="F35" s="21">
        <v>39649000</v>
      </c>
      <c r="G35" s="21">
        <v>10252</v>
      </c>
      <c r="H35" s="21">
        <v>283973</v>
      </c>
      <c r="I35" s="21">
        <v>802418</v>
      </c>
      <c r="J35" s="21">
        <v>1096643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1096643</v>
      </c>
      <c r="X35" s="21"/>
      <c r="Y35" s="21">
        <v>1096643</v>
      </c>
      <c r="Z35" s="6"/>
      <c r="AA35" s="28">
        <v>39649000</v>
      </c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68296000</v>
      </c>
      <c r="F36" s="64">
        <f t="shared" si="6"/>
        <v>68296000</v>
      </c>
      <c r="G36" s="64">
        <f t="shared" si="6"/>
        <v>10252</v>
      </c>
      <c r="H36" s="64">
        <f t="shared" si="6"/>
        <v>373973</v>
      </c>
      <c r="I36" s="64">
        <f t="shared" si="6"/>
        <v>982418</v>
      </c>
      <c r="J36" s="64">
        <f t="shared" si="6"/>
        <v>1366643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1366643</v>
      </c>
      <c r="X36" s="64">
        <f t="shared" si="6"/>
        <v>0</v>
      </c>
      <c r="Y36" s="64">
        <f t="shared" si="6"/>
        <v>1366643</v>
      </c>
      <c r="Z36" s="65">
        <f>+IF(X36&lt;&gt;0,+(Y36/X36)*100,0)</f>
        <v>0</v>
      </c>
      <c r="AA36" s="66">
        <f>SUM(AA32:AA35)</f>
        <v>68296000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120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895335</v>
      </c>
      <c r="F5" s="18">
        <f t="shared" si="0"/>
        <v>895335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223767</v>
      </c>
      <c r="Y5" s="18">
        <f t="shared" si="0"/>
        <v>-223767</v>
      </c>
      <c r="Z5" s="4">
        <f>+IF(X5&lt;&gt;0,+(Y5/X5)*100,0)</f>
        <v>-100</v>
      </c>
      <c r="AA5" s="16">
        <f>SUM(AA6:AA8)</f>
        <v>895335</v>
      </c>
    </row>
    <row r="6" spans="1:27" ht="13.5">
      <c r="A6" s="5" t="s">
        <v>32</v>
      </c>
      <c r="B6" s="3"/>
      <c r="C6" s="19"/>
      <c r="D6" s="19"/>
      <c r="E6" s="20">
        <v>501402</v>
      </c>
      <c r="F6" s="21">
        <v>501402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125352</v>
      </c>
      <c r="Y6" s="21">
        <v>-125352</v>
      </c>
      <c r="Z6" s="6">
        <v>-100</v>
      </c>
      <c r="AA6" s="28">
        <v>501402</v>
      </c>
    </row>
    <row r="7" spans="1:27" ht="13.5">
      <c r="A7" s="5" t="s">
        <v>33</v>
      </c>
      <c r="B7" s="3"/>
      <c r="C7" s="22"/>
      <c r="D7" s="22"/>
      <c r="E7" s="23">
        <v>269256</v>
      </c>
      <c r="F7" s="24">
        <v>269256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67245</v>
      </c>
      <c r="Y7" s="24">
        <v>-67245</v>
      </c>
      <c r="Z7" s="7">
        <v>-100</v>
      </c>
      <c r="AA7" s="29">
        <v>269256</v>
      </c>
    </row>
    <row r="8" spans="1:27" ht="13.5">
      <c r="A8" s="5" t="s">
        <v>34</v>
      </c>
      <c r="B8" s="3"/>
      <c r="C8" s="19"/>
      <c r="D8" s="19"/>
      <c r="E8" s="20">
        <v>124677</v>
      </c>
      <c r="F8" s="21">
        <v>124677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31170</v>
      </c>
      <c r="Y8" s="21">
        <v>-31170</v>
      </c>
      <c r="Z8" s="6">
        <v>-100</v>
      </c>
      <c r="AA8" s="28">
        <v>124677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5247055</v>
      </c>
      <c r="F9" s="18">
        <f t="shared" si="1"/>
        <v>5247055</v>
      </c>
      <c r="G9" s="18">
        <f t="shared" si="1"/>
        <v>2247840</v>
      </c>
      <c r="H9" s="18">
        <f t="shared" si="1"/>
        <v>213546</v>
      </c>
      <c r="I9" s="18">
        <f t="shared" si="1"/>
        <v>117482</v>
      </c>
      <c r="J9" s="18">
        <f t="shared" si="1"/>
        <v>2578868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2578868</v>
      </c>
      <c r="X9" s="18">
        <f t="shared" si="1"/>
        <v>1320153</v>
      </c>
      <c r="Y9" s="18">
        <f t="shared" si="1"/>
        <v>1258715</v>
      </c>
      <c r="Z9" s="4">
        <f>+IF(X9&lt;&gt;0,+(Y9/X9)*100,0)</f>
        <v>95.34614548465215</v>
      </c>
      <c r="AA9" s="30">
        <f>SUM(AA10:AA14)</f>
        <v>5247055</v>
      </c>
    </row>
    <row r="10" spans="1:27" ht="13.5">
      <c r="A10" s="5" t="s">
        <v>36</v>
      </c>
      <c r="B10" s="3"/>
      <c r="C10" s="19"/>
      <c r="D10" s="19"/>
      <c r="E10" s="20">
        <v>4927055</v>
      </c>
      <c r="F10" s="21">
        <v>4927055</v>
      </c>
      <c r="G10" s="21">
        <v>2247840</v>
      </c>
      <c r="H10" s="21">
        <v>213546</v>
      </c>
      <c r="I10" s="21">
        <v>117482</v>
      </c>
      <c r="J10" s="21">
        <v>2578868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2578868</v>
      </c>
      <c r="X10" s="21">
        <v>1240203</v>
      </c>
      <c r="Y10" s="21">
        <v>1338665</v>
      </c>
      <c r="Z10" s="6">
        <v>107.94</v>
      </c>
      <c r="AA10" s="28">
        <v>4927055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>
        <v>320000</v>
      </c>
      <c r="F12" s="21">
        <v>320000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79950</v>
      </c>
      <c r="Y12" s="21">
        <v>-79950</v>
      </c>
      <c r="Z12" s="6">
        <v>-100</v>
      </c>
      <c r="AA12" s="28">
        <v>320000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4455500</v>
      </c>
      <c r="F15" s="18">
        <f t="shared" si="2"/>
        <v>4455500</v>
      </c>
      <c r="G15" s="18">
        <f t="shared" si="2"/>
        <v>13776</v>
      </c>
      <c r="H15" s="18">
        <f t="shared" si="2"/>
        <v>0</v>
      </c>
      <c r="I15" s="18">
        <f t="shared" si="2"/>
        <v>371931</v>
      </c>
      <c r="J15" s="18">
        <f t="shared" si="2"/>
        <v>385707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385707</v>
      </c>
      <c r="X15" s="18">
        <f t="shared" si="2"/>
        <v>1105470</v>
      </c>
      <c r="Y15" s="18">
        <f t="shared" si="2"/>
        <v>-719763</v>
      </c>
      <c r="Z15" s="4">
        <f>+IF(X15&lt;&gt;0,+(Y15/X15)*100,0)</f>
        <v>-65.10922955846834</v>
      </c>
      <c r="AA15" s="30">
        <f>SUM(AA16:AA18)</f>
        <v>4455500</v>
      </c>
    </row>
    <row r="16" spans="1:27" ht="13.5">
      <c r="A16" s="5" t="s">
        <v>42</v>
      </c>
      <c r="B16" s="3"/>
      <c r="C16" s="19"/>
      <c r="D16" s="19"/>
      <c r="E16" s="20">
        <v>91000</v>
      </c>
      <c r="F16" s="21">
        <v>91000</v>
      </c>
      <c r="G16" s="21">
        <v>13776</v>
      </c>
      <c r="H16" s="21"/>
      <c r="I16" s="21">
        <v>3777</v>
      </c>
      <c r="J16" s="21">
        <v>17553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17553</v>
      </c>
      <c r="X16" s="21">
        <v>22749</v>
      </c>
      <c r="Y16" s="21">
        <v>-5196</v>
      </c>
      <c r="Z16" s="6">
        <v>-22.84</v>
      </c>
      <c r="AA16" s="28">
        <v>91000</v>
      </c>
    </row>
    <row r="17" spans="1:27" ht="13.5">
      <c r="A17" s="5" t="s">
        <v>43</v>
      </c>
      <c r="B17" s="3"/>
      <c r="C17" s="19"/>
      <c r="D17" s="19"/>
      <c r="E17" s="20">
        <v>4364500</v>
      </c>
      <c r="F17" s="21">
        <v>4364500</v>
      </c>
      <c r="G17" s="21"/>
      <c r="H17" s="21"/>
      <c r="I17" s="21">
        <v>368154</v>
      </c>
      <c r="J17" s="21">
        <v>368154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368154</v>
      </c>
      <c r="X17" s="21">
        <v>1082721</v>
      </c>
      <c r="Y17" s="21">
        <v>-714567</v>
      </c>
      <c r="Z17" s="6">
        <v>-66</v>
      </c>
      <c r="AA17" s="28">
        <v>4364500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265000</v>
      </c>
      <c r="F19" s="18">
        <f t="shared" si="3"/>
        <v>265000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66249</v>
      </c>
      <c r="Y19" s="18">
        <f t="shared" si="3"/>
        <v>-66249</v>
      </c>
      <c r="Z19" s="4">
        <f>+IF(X19&lt;&gt;0,+(Y19/X19)*100,0)</f>
        <v>-100</v>
      </c>
      <c r="AA19" s="30">
        <f>SUM(AA20:AA23)</f>
        <v>265000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>
        <v>265000</v>
      </c>
      <c r="F23" s="21">
        <v>265000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66249</v>
      </c>
      <c r="Y23" s="21">
        <v>-66249</v>
      </c>
      <c r="Z23" s="6">
        <v>-100</v>
      </c>
      <c r="AA23" s="28">
        <v>265000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10862890</v>
      </c>
      <c r="F25" s="53">
        <f t="shared" si="4"/>
        <v>10862890</v>
      </c>
      <c r="G25" s="53">
        <f t="shared" si="4"/>
        <v>2261616</v>
      </c>
      <c r="H25" s="53">
        <f t="shared" si="4"/>
        <v>213546</v>
      </c>
      <c r="I25" s="53">
        <f t="shared" si="4"/>
        <v>489413</v>
      </c>
      <c r="J25" s="53">
        <f t="shared" si="4"/>
        <v>2964575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2964575</v>
      </c>
      <c r="X25" s="53">
        <f t="shared" si="4"/>
        <v>2715639</v>
      </c>
      <c r="Y25" s="53">
        <f t="shared" si="4"/>
        <v>248936</v>
      </c>
      <c r="Z25" s="54">
        <f>+IF(X25&lt;&gt;0,+(Y25/X25)*100,0)</f>
        <v>9.166755964250035</v>
      </c>
      <c r="AA25" s="55">
        <f>+AA5+AA9+AA15+AA19+AA24</f>
        <v>10862890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7478000</v>
      </c>
      <c r="F28" s="21">
        <v>7478000</v>
      </c>
      <c r="G28" s="21">
        <v>2031297</v>
      </c>
      <c r="H28" s="21">
        <v>213546</v>
      </c>
      <c r="I28" s="21">
        <v>485636</v>
      </c>
      <c r="J28" s="21">
        <v>2730479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2730479</v>
      </c>
      <c r="X28" s="21"/>
      <c r="Y28" s="21">
        <v>2730479</v>
      </c>
      <c r="Z28" s="6"/>
      <c r="AA28" s="19">
        <v>7478000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7478000</v>
      </c>
      <c r="F32" s="27">
        <f t="shared" si="5"/>
        <v>7478000</v>
      </c>
      <c r="G32" s="27">
        <f t="shared" si="5"/>
        <v>2031297</v>
      </c>
      <c r="H32" s="27">
        <f t="shared" si="5"/>
        <v>213546</v>
      </c>
      <c r="I32" s="27">
        <f t="shared" si="5"/>
        <v>485636</v>
      </c>
      <c r="J32" s="27">
        <f t="shared" si="5"/>
        <v>2730479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2730479</v>
      </c>
      <c r="X32" s="27">
        <f t="shared" si="5"/>
        <v>0</v>
      </c>
      <c r="Y32" s="27">
        <f t="shared" si="5"/>
        <v>2730479</v>
      </c>
      <c r="Z32" s="13">
        <f>+IF(X32&lt;&gt;0,+(Y32/X32)*100,0)</f>
        <v>0</v>
      </c>
      <c r="AA32" s="31">
        <f>SUM(AA28:AA31)</f>
        <v>7478000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>
        <v>493000</v>
      </c>
      <c r="F34" s="21">
        <v>493000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493000</v>
      </c>
    </row>
    <row r="35" spans="1:27" ht="13.5">
      <c r="A35" s="60" t="s">
        <v>63</v>
      </c>
      <c r="B35" s="3"/>
      <c r="C35" s="19"/>
      <c r="D35" s="19"/>
      <c r="E35" s="20">
        <v>2891890</v>
      </c>
      <c r="F35" s="21">
        <v>2891890</v>
      </c>
      <c r="G35" s="21">
        <v>230319</v>
      </c>
      <c r="H35" s="21"/>
      <c r="I35" s="21">
        <v>3777</v>
      </c>
      <c r="J35" s="21">
        <v>234096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234096</v>
      </c>
      <c r="X35" s="21"/>
      <c r="Y35" s="21">
        <v>234096</v>
      </c>
      <c r="Z35" s="6"/>
      <c r="AA35" s="28">
        <v>2891890</v>
      </c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10862890</v>
      </c>
      <c r="F36" s="64">
        <f t="shared" si="6"/>
        <v>10862890</v>
      </c>
      <c r="G36" s="64">
        <f t="shared" si="6"/>
        <v>2261616</v>
      </c>
      <c r="H36" s="64">
        <f t="shared" si="6"/>
        <v>213546</v>
      </c>
      <c r="I36" s="64">
        <f t="shared" si="6"/>
        <v>489413</v>
      </c>
      <c r="J36" s="64">
        <f t="shared" si="6"/>
        <v>2964575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2964575</v>
      </c>
      <c r="X36" s="64">
        <f t="shared" si="6"/>
        <v>0</v>
      </c>
      <c r="Y36" s="64">
        <f t="shared" si="6"/>
        <v>2964575</v>
      </c>
      <c r="Z36" s="65">
        <f>+IF(X36&lt;&gt;0,+(Y36/X36)*100,0)</f>
        <v>0</v>
      </c>
      <c r="AA36" s="66">
        <f>SUM(AA32:AA35)</f>
        <v>10862890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121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24917</v>
      </c>
      <c r="D5" s="16">
        <f>SUM(D6:D8)</f>
        <v>0</v>
      </c>
      <c r="E5" s="17">
        <f t="shared" si="0"/>
        <v>19015000</v>
      </c>
      <c r="F5" s="18">
        <f t="shared" si="0"/>
        <v>19015000</v>
      </c>
      <c r="G5" s="18">
        <f t="shared" si="0"/>
        <v>1572359</v>
      </c>
      <c r="H5" s="18">
        <f t="shared" si="0"/>
        <v>0</v>
      </c>
      <c r="I5" s="18">
        <f t="shared" si="0"/>
        <v>1452252</v>
      </c>
      <c r="J5" s="18">
        <f t="shared" si="0"/>
        <v>3024611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3024611</v>
      </c>
      <c r="X5" s="18">
        <f t="shared" si="0"/>
        <v>4140000</v>
      </c>
      <c r="Y5" s="18">
        <f t="shared" si="0"/>
        <v>-1115389</v>
      </c>
      <c r="Z5" s="4">
        <f>+IF(X5&lt;&gt;0,+(Y5/X5)*100,0)</f>
        <v>-26.941763285024155</v>
      </c>
      <c r="AA5" s="16">
        <f>SUM(AA6:AA8)</f>
        <v>19015000</v>
      </c>
    </row>
    <row r="6" spans="1:27" ht="13.5">
      <c r="A6" s="5" t="s">
        <v>32</v>
      </c>
      <c r="B6" s="3"/>
      <c r="C6" s="19"/>
      <c r="D6" s="19"/>
      <c r="E6" s="20">
        <v>19000000</v>
      </c>
      <c r="F6" s="21">
        <v>19000000</v>
      </c>
      <c r="G6" s="21">
        <v>1572359</v>
      </c>
      <c r="H6" s="21"/>
      <c r="I6" s="21">
        <v>1452252</v>
      </c>
      <c r="J6" s="21">
        <v>3024611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3024611</v>
      </c>
      <c r="X6" s="21">
        <v>4125000</v>
      </c>
      <c r="Y6" s="21">
        <v>-1100389</v>
      </c>
      <c r="Z6" s="6">
        <v>-26.68</v>
      </c>
      <c r="AA6" s="28">
        <v>19000000</v>
      </c>
    </row>
    <row r="7" spans="1:27" ht="13.5">
      <c r="A7" s="5" t="s">
        <v>33</v>
      </c>
      <c r="B7" s="3"/>
      <c r="C7" s="22">
        <v>24917</v>
      </c>
      <c r="D7" s="22"/>
      <c r="E7" s="23">
        <v>15000</v>
      </c>
      <c r="F7" s="24">
        <v>15000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15000</v>
      </c>
      <c r="Y7" s="24">
        <v>-15000</v>
      </c>
      <c r="Z7" s="7">
        <v>-100</v>
      </c>
      <c r="AA7" s="29">
        <v>15000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100000</v>
      </c>
      <c r="F9" s="18">
        <f t="shared" si="1"/>
        <v>100000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100000</v>
      </c>
      <c r="Y9" s="18">
        <f t="shared" si="1"/>
        <v>-100000</v>
      </c>
      <c r="Z9" s="4">
        <f>+IF(X9&lt;&gt;0,+(Y9/X9)*100,0)</f>
        <v>-100</v>
      </c>
      <c r="AA9" s="30">
        <f>SUM(AA10:AA14)</f>
        <v>100000</v>
      </c>
    </row>
    <row r="10" spans="1:27" ht="13.5">
      <c r="A10" s="5" t="s">
        <v>36</v>
      </c>
      <c r="B10" s="3"/>
      <c r="C10" s="19"/>
      <c r="D10" s="19"/>
      <c r="E10" s="20">
        <v>100000</v>
      </c>
      <c r="F10" s="21">
        <v>100000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100000</v>
      </c>
      <c r="Y10" s="21">
        <v>-100000</v>
      </c>
      <c r="Z10" s="6">
        <v>-100</v>
      </c>
      <c r="AA10" s="28">
        <v>100000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37531963</v>
      </c>
      <c r="D15" s="16">
        <f>SUM(D16:D18)</f>
        <v>0</v>
      </c>
      <c r="E15" s="17">
        <f t="shared" si="2"/>
        <v>40517000</v>
      </c>
      <c r="F15" s="18">
        <f t="shared" si="2"/>
        <v>40517000</v>
      </c>
      <c r="G15" s="18">
        <f t="shared" si="2"/>
        <v>331179</v>
      </c>
      <c r="H15" s="18">
        <f t="shared" si="2"/>
        <v>1540804</v>
      </c>
      <c r="I15" s="18">
        <f t="shared" si="2"/>
        <v>5429666</v>
      </c>
      <c r="J15" s="18">
        <f t="shared" si="2"/>
        <v>7301649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7301649</v>
      </c>
      <c r="X15" s="18">
        <f t="shared" si="2"/>
        <v>11004249</v>
      </c>
      <c r="Y15" s="18">
        <f t="shared" si="2"/>
        <v>-3702600</v>
      </c>
      <c r="Z15" s="4">
        <f>+IF(X15&lt;&gt;0,+(Y15/X15)*100,0)</f>
        <v>-33.647003080355596</v>
      </c>
      <c r="AA15" s="30">
        <f>SUM(AA16:AA18)</f>
        <v>40517000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>
        <v>1042206</v>
      </c>
      <c r="I16" s="21">
        <v>4084759</v>
      </c>
      <c r="J16" s="21">
        <v>5126965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5126965</v>
      </c>
      <c r="X16" s="21"/>
      <c r="Y16" s="21">
        <v>5126965</v>
      </c>
      <c r="Z16" s="6"/>
      <c r="AA16" s="28"/>
    </row>
    <row r="17" spans="1:27" ht="13.5">
      <c r="A17" s="5" t="s">
        <v>43</v>
      </c>
      <c r="B17" s="3"/>
      <c r="C17" s="19">
        <v>37531963</v>
      </c>
      <c r="D17" s="19"/>
      <c r="E17" s="20">
        <v>40517000</v>
      </c>
      <c r="F17" s="21">
        <v>40517000</v>
      </c>
      <c r="G17" s="21">
        <v>331179</v>
      </c>
      <c r="H17" s="21">
        <v>498598</v>
      </c>
      <c r="I17" s="21">
        <v>1344907</v>
      </c>
      <c r="J17" s="21">
        <v>2174684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2174684</v>
      </c>
      <c r="X17" s="21">
        <v>11004249</v>
      </c>
      <c r="Y17" s="21">
        <v>-8829565</v>
      </c>
      <c r="Z17" s="6">
        <v>-80.24</v>
      </c>
      <c r="AA17" s="28">
        <v>40517000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491981</v>
      </c>
      <c r="D19" s="16">
        <f>SUM(D20:D23)</f>
        <v>0</v>
      </c>
      <c r="E19" s="17">
        <f t="shared" si="3"/>
        <v>5000000</v>
      </c>
      <c r="F19" s="18">
        <f t="shared" si="3"/>
        <v>5000000</v>
      </c>
      <c r="G19" s="18">
        <f t="shared" si="3"/>
        <v>0</v>
      </c>
      <c r="H19" s="18">
        <f t="shared" si="3"/>
        <v>0</v>
      </c>
      <c r="I19" s="18">
        <f t="shared" si="3"/>
        <v>1559</v>
      </c>
      <c r="J19" s="18">
        <f t="shared" si="3"/>
        <v>1559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1559</v>
      </c>
      <c r="X19" s="18">
        <f t="shared" si="3"/>
        <v>1250001</v>
      </c>
      <c r="Y19" s="18">
        <f t="shared" si="3"/>
        <v>-1248442</v>
      </c>
      <c r="Z19" s="4">
        <f>+IF(X19&lt;&gt;0,+(Y19/X19)*100,0)</f>
        <v>-99.87528009977592</v>
      </c>
      <c r="AA19" s="30">
        <f>SUM(AA20:AA23)</f>
        <v>5000000</v>
      </c>
    </row>
    <row r="20" spans="1:27" ht="13.5">
      <c r="A20" s="5" t="s">
        <v>46</v>
      </c>
      <c r="B20" s="3"/>
      <c r="C20" s="19">
        <v>491981</v>
      </c>
      <c r="D20" s="19"/>
      <c r="E20" s="20">
        <v>5000000</v>
      </c>
      <c r="F20" s="21">
        <v>5000000</v>
      </c>
      <c r="G20" s="21"/>
      <c r="H20" s="21"/>
      <c r="I20" s="21">
        <v>1559</v>
      </c>
      <c r="J20" s="21">
        <v>1559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1559</v>
      </c>
      <c r="X20" s="21">
        <v>1250001</v>
      </c>
      <c r="Y20" s="21">
        <v>-1248442</v>
      </c>
      <c r="Z20" s="6">
        <v>-99.88</v>
      </c>
      <c r="AA20" s="28">
        <v>5000000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38048861</v>
      </c>
      <c r="D25" s="51">
        <f>+D5+D9+D15+D19+D24</f>
        <v>0</v>
      </c>
      <c r="E25" s="52">
        <f t="shared" si="4"/>
        <v>64632000</v>
      </c>
      <c r="F25" s="53">
        <f t="shared" si="4"/>
        <v>64632000</v>
      </c>
      <c r="G25" s="53">
        <f t="shared" si="4"/>
        <v>1903538</v>
      </c>
      <c r="H25" s="53">
        <f t="shared" si="4"/>
        <v>1540804</v>
      </c>
      <c r="I25" s="53">
        <f t="shared" si="4"/>
        <v>6883477</v>
      </c>
      <c r="J25" s="53">
        <f t="shared" si="4"/>
        <v>10327819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10327819</v>
      </c>
      <c r="X25" s="53">
        <f t="shared" si="4"/>
        <v>16494250</v>
      </c>
      <c r="Y25" s="53">
        <f t="shared" si="4"/>
        <v>-6166431</v>
      </c>
      <c r="Z25" s="54">
        <f>+IF(X25&lt;&gt;0,+(Y25/X25)*100,0)</f>
        <v>-37.385337314518694</v>
      </c>
      <c r="AA25" s="55">
        <f>+AA5+AA9+AA15+AA19+AA24</f>
        <v>64632000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33678929</v>
      </c>
      <c r="D28" s="19"/>
      <c r="E28" s="20">
        <v>21545000</v>
      </c>
      <c r="F28" s="21">
        <v>21545000</v>
      </c>
      <c r="G28" s="21"/>
      <c r="H28" s="21">
        <v>417598</v>
      </c>
      <c r="I28" s="21">
        <v>1117901</v>
      </c>
      <c r="J28" s="21">
        <v>1535499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1535499</v>
      </c>
      <c r="X28" s="21"/>
      <c r="Y28" s="21">
        <v>1535499</v>
      </c>
      <c r="Z28" s="6"/>
      <c r="AA28" s="19">
        <v>21545000</v>
      </c>
    </row>
    <row r="29" spans="1:27" ht="13.5">
      <c r="A29" s="57" t="s">
        <v>55</v>
      </c>
      <c r="B29" s="3"/>
      <c r="C29" s="19"/>
      <c r="D29" s="19"/>
      <c r="E29" s="20">
        <v>27000000</v>
      </c>
      <c r="F29" s="21">
        <v>27000000</v>
      </c>
      <c r="G29" s="21">
        <v>1572359</v>
      </c>
      <c r="H29" s="21">
        <v>975284</v>
      </c>
      <c r="I29" s="21">
        <v>5456775</v>
      </c>
      <c r="J29" s="21">
        <v>8004418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8004418</v>
      </c>
      <c r="X29" s="21"/>
      <c r="Y29" s="21">
        <v>8004418</v>
      </c>
      <c r="Z29" s="6"/>
      <c r="AA29" s="28">
        <v>27000000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33678929</v>
      </c>
      <c r="D32" s="25">
        <f>SUM(D28:D31)</f>
        <v>0</v>
      </c>
      <c r="E32" s="26">
        <f t="shared" si="5"/>
        <v>48545000</v>
      </c>
      <c r="F32" s="27">
        <f t="shared" si="5"/>
        <v>48545000</v>
      </c>
      <c r="G32" s="27">
        <f t="shared" si="5"/>
        <v>1572359</v>
      </c>
      <c r="H32" s="27">
        <f t="shared" si="5"/>
        <v>1392882</v>
      </c>
      <c r="I32" s="27">
        <f t="shared" si="5"/>
        <v>6574676</v>
      </c>
      <c r="J32" s="27">
        <f t="shared" si="5"/>
        <v>9539917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9539917</v>
      </c>
      <c r="X32" s="27">
        <f t="shared" si="5"/>
        <v>0</v>
      </c>
      <c r="Y32" s="27">
        <f t="shared" si="5"/>
        <v>9539917</v>
      </c>
      <c r="Z32" s="13">
        <f>+IF(X32&lt;&gt;0,+(Y32/X32)*100,0)</f>
        <v>0</v>
      </c>
      <c r="AA32" s="31">
        <f>SUM(AA28:AA31)</f>
        <v>48545000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4369932</v>
      </c>
      <c r="D35" s="19"/>
      <c r="E35" s="20">
        <v>16087000</v>
      </c>
      <c r="F35" s="21">
        <v>16087000</v>
      </c>
      <c r="G35" s="21">
        <v>331179</v>
      </c>
      <c r="H35" s="21">
        <v>147922</v>
      </c>
      <c r="I35" s="21">
        <v>308801</v>
      </c>
      <c r="J35" s="21">
        <v>787902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787902</v>
      </c>
      <c r="X35" s="21"/>
      <c r="Y35" s="21">
        <v>787902</v>
      </c>
      <c r="Z35" s="6"/>
      <c r="AA35" s="28">
        <v>16087000</v>
      </c>
    </row>
    <row r="36" spans="1:27" ht="13.5">
      <c r="A36" s="61" t="s">
        <v>64</v>
      </c>
      <c r="B36" s="10"/>
      <c r="C36" s="62">
        <f aca="true" t="shared" si="6" ref="C36:Y36">SUM(C32:C35)</f>
        <v>38048861</v>
      </c>
      <c r="D36" s="62">
        <f>SUM(D32:D35)</f>
        <v>0</v>
      </c>
      <c r="E36" s="63">
        <f t="shared" si="6"/>
        <v>64632000</v>
      </c>
      <c r="F36" s="64">
        <f t="shared" si="6"/>
        <v>64632000</v>
      </c>
      <c r="G36" s="64">
        <f t="shared" si="6"/>
        <v>1903538</v>
      </c>
      <c r="H36" s="64">
        <f t="shared" si="6"/>
        <v>1540804</v>
      </c>
      <c r="I36" s="64">
        <f t="shared" si="6"/>
        <v>6883477</v>
      </c>
      <c r="J36" s="64">
        <f t="shared" si="6"/>
        <v>10327819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10327819</v>
      </c>
      <c r="X36" s="64">
        <f t="shared" si="6"/>
        <v>0</v>
      </c>
      <c r="Y36" s="64">
        <f t="shared" si="6"/>
        <v>10327819</v>
      </c>
      <c r="Z36" s="65">
        <f>+IF(X36&lt;&gt;0,+(Y36/X36)*100,0)</f>
        <v>0</v>
      </c>
      <c r="AA36" s="66">
        <f>SUM(AA32:AA35)</f>
        <v>64632000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122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1445000</v>
      </c>
      <c r="F5" s="18">
        <f t="shared" si="0"/>
        <v>1445000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20000</v>
      </c>
      <c r="Y5" s="18">
        <f t="shared" si="0"/>
        <v>-20000</v>
      </c>
      <c r="Z5" s="4">
        <f>+IF(X5&lt;&gt;0,+(Y5/X5)*100,0)</f>
        <v>-100</v>
      </c>
      <c r="AA5" s="16">
        <f>SUM(AA6:AA8)</f>
        <v>1445000</v>
      </c>
    </row>
    <row r="6" spans="1:27" ht="13.5">
      <c r="A6" s="5" t="s">
        <v>32</v>
      </c>
      <c r="B6" s="3"/>
      <c r="C6" s="19"/>
      <c r="D6" s="19"/>
      <c r="E6" s="20">
        <v>1175000</v>
      </c>
      <c r="F6" s="21">
        <v>1175000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1175000</v>
      </c>
    </row>
    <row r="7" spans="1:27" ht="13.5">
      <c r="A7" s="5" t="s">
        <v>33</v>
      </c>
      <c r="B7" s="3"/>
      <c r="C7" s="22"/>
      <c r="D7" s="22"/>
      <c r="E7" s="23">
        <v>20000</v>
      </c>
      <c r="F7" s="24">
        <v>20000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20000</v>
      </c>
      <c r="Y7" s="24">
        <v>-20000</v>
      </c>
      <c r="Z7" s="7">
        <v>-100</v>
      </c>
      <c r="AA7" s="29">
        <v>20000</v>
      </c>
    </row>
    <row r="8" spans="1:27" ht="13.5">
      <c r="A8" s="5" t="s">
        <v>34</v>
      </c>
      <c r="B8" s="3"/>
      <c r="C8" s="19"/>
      <c r="D8" s="19"/>
      <c r="E8" s="20">
        <v>250000</v>
      </c>
      <c r="F8" s="21">
        <v>250000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>
        <v>250000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7299921</v>
      </c>
      <c r="F9" s="18">
        <f t="shared" si="1"/>
        <v>7299921</v>
      </c>
      <c r="G9" s="18">
        <f t="shared" si="1"/>
        <v>0</v>
      </c>
      <c r="H9" s="18">
        <f t="shared" si="1"/>
        <v>158863</v>
      </c>
      <c r="I9" s="18">
        <f t="shared" si="1"/>
        <v>564097</v>
      </c>
      <c r="J9" s="18">
        <f t="shared" si="1"/>
        <v>722960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722960</v>
      </c>
      <c r="X9" s="18">
        <f t="shared" si="1"/>
        <v>1463500</v>
      </c>
      <c r="Y9" s="18">
        <f t="shared" si="1"/>
        <v>-740540</v>
      </c>
      <c r="Z9" s="4">
        <f>+IF(X9&lt;&gt;0,+(Y9/X9)*100,0)</f>
        <v>-50.60061496412709</v>
      </c>
      <c r="AA9" s="30">
        <f>SUM(AA10:AA14)</f>
        <v>7299921</v>
      </c>
    </row>
    <row r="10" spans="1:27" ht="13.5">
      <c r="A10" s="5" t="s">
        <v>36</v>
      </c>
      <c r="B10" s="3"/>
      <c r="C10" s="19"/>
      <c r="D10" s="19"/>
      <c r="E10" s="20">
        <v>5504921</v>
      </c>
      <c r="F10" s="21">
        <v>5504921</v>
      </c>
      <c r="G10" s="21"/>
      <c r="H10" s="21">
        <v>158863</v>
      </c>
      <c r="I10" s="21">
        <v>321275</v>
      </c>
      <c r="J10" s="21">
        <v>480138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480138</v>
      </c>
      <c r="X10" s="21">
        <v>1241000</v>
      </c>
      <c r="Y10" s="21">
        <v>-760862</v>
      </c>
      <c r="Z10" s="6">
        <v>-61.31</v>
      </c>
      <c r="AA10" s="28">
        <v>5504921</v>
      </c>
    </row>
    <row r="11" spans="1:27" ht="13.5">
      <c r="A11" s="5" t="s">
        <v>37</v>
      </c>
      <c r="B11" s="3"/>
      <c r="C11" s="19"/>
      <c r="D11" s="19"/>
      <c r="E11" s="20">
        <v>109000</v>
      </c>
      <c r="F11" s="21">
        <v>109000</v>
      </c>
      <c r="G11" s="21"/>
      <c r="H11" s="21"/>
      <c r="I11" s="21">
        <v>242822</v>
      </c>
      <c r="J11" s="21">
        <v>242822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242822</v>
      </c>
      <c r="X11" s="21">
        <v>42000</v>
      </c>
      <c r="Y11" s="21">
        <v>200822</v>
      </c>
      <c r="Z11" s="6">
        <v>478.15</v>
      </c>
      <c r="AA11" s="28">
        <v>109000</v>
      </c>
    </row>
    <row r="12" spans="1:27" ht="13.5">
      <c r="A12" s="5" t="s">
        <v>38</v>
      </c>
      <c r="B12" s="3"/>
      <c r="C12" s="19"/>
      <c r="D12" s="19"/>
      <c r="E12" s="20">
        <v>1686000</v>
      </c>
      <c r="F12" s="21">
        <v>1686000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180500</v>
      </c>
      <c r="Y12" s="21">
        <v>-180500</v>
      </c>
      <c r="Z12" s="6">
        <v>-100</v>
      </c>
      <c r="AA12" s="28">
        <v>1686000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29533382</v>
      </c>
      <c r="F15" s="18">
        <f t="shared" si="2"/>
        <v>29533382</v>
      </c>
      <c r="G15" s="18">
        <f t="shared" si="2"/>
        <v>0</v>
      </c>
      <c r="H15" s="18">
        <f t="shared" si="2"/>
        <v>123235</v>
      </c>
      <c r="I15" s="18">
        <f t="shared" si="2"/>
        <v>1753128</v>
      </c>
      <c r="J15" s="18">
        <f t="shared" si="2"/>
        <v>1876363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1876363</v>
      </c>
      <c r="X15" s="18">
        <f t="shared" si="2"/>
        <v>7038000</v>
      </c>
      <c r="Y15" s="18">
        <f t="shared" si="2"/>
        <v>-5161637</v>
      </c>
      <c r="Z15" s="4">
        <f>+IF(X15&lt;&gt;0,+(Y15/X15)*100,0)</f>
        <v>-73.33954248366014</v>
      </c>
      <c r="AA15" s="30">
        <f>SUM(AA16:AA18)</f>
        <v>29533382</v>
      </c>
    </row>
    <row r="16" spans="1:27" ht="13.5">
      <c r="A16" s="5" t="s">
        <v>42</v>
      </c>
      <c r="B16" s="3"/>
      <c r="C16" s="19"/>
      <c r="D16" s="19"/>
      <c r="E16" s="20">
        <v>9160000</v>
      </c>
      <c r="F16" s="21">
        <v>9160000</v>
      </c>
      <c r="G16" s="21"/>
      <c r="H16" s="21">
        <v>2221</v>
      </c>
      <c r="I16" s="21">
        <v>18476</v>
      </c>
      <c r="J16" s="21">
        <v>20697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20697</v>
      </c>
      <c r="X16" s="21">
        <v>2829000</v>
      </c>
      <c r="Y16" s="21">
        <v>-2808303</v>
      </c>
      <c r="Z16" s="6">
        <v>-99.27</v>
      </c>
      <c r="AA16" s="28">
        <v>9160000</v>
      </c>
    </row>
    <row r="17" spans="1:27" ht="13.5">
      <c r="A17" s="5" t="s">
        <v>43</v>
      </c>
      <c r="B17" s="3"/>
      <c r="C17" s="19"/>
      <c r="D17" s="19"/>
      <c r="E17" s="20">
        <v>20373382</v>
      </c>
      <c r="F17" s="21">
        <v>20373382</v>
      </c>
      <c r="G17" s="21"/>
      <c r="H17" s="21">
        <v>121014</v>
      </c>
      <c r="I17" s="21">
        <v>1734652</v>
      </c>
      <c r="J17" s="21">
        <v>1855666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1855666</v>
      </c>
      <c r="X17" s="21">
        <v>4209000</v>
      </c>
      <c r="Y17" s="21">
        <v>-2353334</v>
      </c>
      <c r="Z17" s="6">
        <v>-55.91</v>
      </c>
      <c r="AA17" s="28">
        <v>20373382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1742000</v>
      </c>
      <c r="F19" s="18">
        <f t="shared" si="3"/>
        <v>1742000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1742000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>
        <v>1742000</v>
      </c>
      <c r="F23" s="21">
        <v>1742000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>
        <v>1742000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40020303</v>
      </c>
      <c r="F25" s="53">
        <f t="shared" si="4"/>
        <v>40020303</v>
      </c>
      <c r="G25" s="53">
        <f t="shared" si="4"/>
        <v>0</v>
      </c>
      <c r="H25" s="53">
        <f t="shared" si="4"/>
        <v>282098</v>
      </c>
      <c r="I25" s="53">
        <f t="shared" si="4"/>
        <v>2317225</v>
      </c>
      <c r="J25" s="53">
        <f t="shared" si="4"/>
        <v>2599323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2599323</v>
      </c>
      <c r="X25" s="53">
        <f t="shared" si="4"/>
        <v>8521500</v>
      </c>
      <c r="Y25" s="53">
        <f t="shared" si="4"/>
        <v>-5922177</v>
      </c>
      <c r="Z25" s="54">
        <f>+IF(X25&lt;&gt;0,+(Y25/X25)*100,0)</f>
        <v>-69.4968843513466</v>
      </c>
      <c r="AA25" s="55">
        <f>+AA5+AA9+AA15+AA19+AA24</f>
        <v>40020303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23553303</v>
      </c>
      <c r="F28" s="21">
        <v>23553303</v>
      </c>
      <c r="G28" s="21"/>
      <c r="H28" s="21">
        <v>158863</v>
      </c>
      <c r="I28" s="21">
        <v>808231</v>
      </c>
      <c r="J28" s="21">
        <v>967094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967094</v>
      </c>
      <c r="X28" s="21"/>
      <c r="Y28" s="21">
        <v>967094</v>
      </c>
      <c r="Z28" s="6"/>
      <c r="AA28" s="19">
        <v>23553303</v>
      </c>
    </row>
    <row r="29" spans="1:27" ht="13.5">
      <c r="A29" s="57" t="s">
        <v>55</v>
      </c>
      <c r="B29" s="3"/>
      <c r="C29" s="19"/>
      <c r="D29" s="19"/>
      <c r="E29" s="20">
        <v>8000000</v>
      </c>
      <c r="F29" s="21">
        <v>8000000</v>
      </c>
      <c r="G29" s="21"/>
      <c r="H29" s="21">
        <v>121014</v>
      </c>
      <c r="I29" s="21">
        <v>1489168</v>
      </c>
      <c r="J29" s="21">
        <v>1610182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1610182</v>
      </c>
      <c r="X29" s="21"/>
      <c r="Y29" s="21">
        <v>1610182</v>
      </c>
      <c r="Z29" s="6"/>
      <c r="AA29" s="28">
        <v>8000000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31553303</v>
      </c>
      <c r="F32" s="27">
        <f t="shared" si="5"/>
        <v>31553303</v>
      </c>
      <c r="G32" s="27">
        <f t="shared" si="5"/>
        <v>0</v>
      </c>
      <c r="H32" s="27">
        <f t="shared" si="5"/>
        <v>279877</v>
      </c>
      <c r="I32" s="27">
        <f t="shared" si="5"/>
        <v>2297399</v>
      </c>
      <c r="J32" s="27">
        <f t="shared" si="5"/>
        <v>2577276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2577276</v>
      </c>
      <c r="X32" s="27">
        <f t="shared" si="5"/>
        <v>0</v>
      </c>
      <c r="Y32" s="27">
        <f t="shared" si="5"/>
        <v>2577276</v>
      </c>
      <c r="Z32" s="13">
        <f>+IF(X32&lt;&gt;0,+(Y32/X32)*100,0)</f>
        <v>0</v>
      </c>
      <c r="AA32" s="31">
        <f>SUM(AA28:AA31)</f>
        <v>31553303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>
        <v>8467000</v>
      </c>
      <c r="F35" s="21">
        <v>8467000</v>
      </c>
      <c r="G35" s="21"/>
      <c r="H35" s="21">
        <v>2221</v>
      </c>
      <c r="I35" s="21">
        <v>19826</v>
      </c>
      <c r="J35" s="21">
        <v>22047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22047</v>
      </c>
      <c r="X35" s="21"/>
      <c r="Y35" s="21">
        <v>22047</v>
      </c>
      <c r="Z35" s="6"/>
      <c r="AA35" s="28">
        <v>8467000</v>
      </c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40020303</v>
      </c>
      <c r="F36" s="64">
        <f t="shared" si="6"/>
        <v>40020303</v>
      </c>
      <c r="G36" s="64">
        <f t="shared" si="6"/>
        <v>0</v>
      </c>
      <c r="H36" s="64">
        <f t="shared" si="6"/>
        <v>282098</v>
      </c>
      <c r="I36" s="64">
        <f t="shared" si="6"/>
        <v>2317225</v>
      </c>
      <c r="J36" s="64">
        <f t="shared" si="6"/>
        <v>2599323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2599323</v>
      </c>
      <c r="X36" s="64">
        <f t="shared" si="6"/>
        <v>0</v>
      </c>
      <c r="Y36" s="64">
        <f t="shared" si="6"/>
        <v>2599323</v>
      </c>
      <c r="Z36" s="65">
        <f>+IF(X36&lt;&gt;0,+(Y36/X36)*100,0)</f>
        <v>0</v>
      </c>
      <c r="AA36" s="66">
        <f>SUM(AA32:AA35)</f>
        <v>40020303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1263500</v>
      </c>
      <c r="F5" s="18">
        <f t="shared" si="0"/>
        <v>1263500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990500</v>
      </c>
      <c r="Y5" s="18">
        <f t="shared" si="0"/>
        <v>-990500</v>
      </c>
      <c r="Z5" s="4">
        <f>+IF(X5&lt;&gt;0,+(Y5/X5)*100,0)</f>
        <v>-100</v>
      </c>
      <c r="AA5" s="16">
        <f>SUM(AA6:AA8)</f>
        <v>1263500</v>
      </c>
    </row>
    <row r="6" spans="1:27" ht="13.5">
      <c r="A6" s="5" t="s">
        <v>32</v>
      </c>
      <c r="B6" s="3"/>
      <c r="C6" s="19"/>
      <c r="D6" s="19"/>
      <c r="E6" s="20">
        <v>87500</v>
      </c>
      <c r="F6" s="21">
        <v>87500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55000</v>
      </c>
      <c r="Y6" s="21">
        <v>-55000</v>
      </c>
      <c r="Z6" s="6">
        <v>-100</v>
      </c>
      <c r="AA6" s="28">
        <v>87500</v>
      </c>
    </row>
    <row r="7" spans="1:27" ht="13.5">
      <c r="A7" s="5" t="s">
        <v>33</v>
      </c>
      <c r="B7" s="3"/>
      <c r="C7" s="22"/>
      <c r="D7" s="22"/>
      <c r="E7" s="23">
        <v>338500</v>
      </c>
      <c r="F7" s="24">
        <v>338500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285500</v>
      </c>
      <c r="Y7" s="24">
        <v>-285500</v>
      </c>
      <c r="Z7" s="7">
        <v>-100</v>
      </c>
      <c r="AA7" s="29">
        <v>338500</v>
      </c>
    </row>
    <row r="8" spans="1:27" ht="13.5">
      <c r="A8" s="5" t="s">
        <v>34</v>
      </c>
      <c r="B8" s="3"/>
      <c r="C8" s="19"/>
      <c r="D8" s="19"/>
      <c r="E8" s="20">
        <v>837500</v>
      </c>
      <c r="F8" s="21">
        <v>837500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650000</v>
      </c>
      <c r="Y8" s="21">
        <v>-650000</v>
      </c>
      <c r="Z8" s="6">
        <v>-100</v>
      </c>
      <c r="AA8" s="28">
        <v>837500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1200000</v>
      </c>
      <c r="F9" s="18">
        <f t="shared" si="1"/>
        <v>1200000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1200000</v>
      </c>
      <c r="Y9" s="18">
        <f t="shared" si="1"/>
        <v>-1200000</v>
      </c>
      <c r="Z9" s="4">
        <f>+IF(X9&lt;&gt;0,+(Y9/X9)*100,0)</f>
        <v>-100</v>
      </c>
      <c r="AA9" s="30">
        <f>SUM(AA10:AA14)</f>
        <v>1200000</v>
      </c>
    </row>
    <row r="10" spans="1:27" ht="13.5">
      <c r="A10" s="5" t="s">
        <v>36</v>
      </c>
      <c r="B10" s="3"/>
      <c r="C10" s="19"/>
      <c r="D10" s="19"/>
      <c r="E10" s="20">
        <v>1200000</v>
      </c>
      <c r="F10" s="21">
        <v>1200000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1200000</v>
      </c>
      <c r="Y10" s="21">
        <v>-1200000</v>
      </c>
      <c r="Z10" s="6">
        <v>-100</v>
      </c>
      <c r="AA10" s="28">
        <v>1200000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13987000</v>
      </c>
      <c r="F15" s="18">
        <f t="shared" si="2"/>
        <v>13987000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3496749</v>
      </c>
      <c r="Y15" s="18">
        <f t="shared" si="2"/>
        <v>-3496749</v>
      </c>
      <c r="Z15" s="4">
        <f>+IF(X15&lt;&gt;0,+(Y15/X15)*100,0)</f>
        <v>-100</v>
      </c>
      <c r="AA15" s="30">
        <f>SUM(AA16:AA18)</f>
        <v>13987000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13987000</v>
      </c>
      <c r="F17" s="21">
        <v>13987000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3496749</v>
      </c>
      <c r="Y17" s="21">
        <v>-3496749</v>
      </c>
      <c r="Z17" s="6">
        <v>-100</v>
      </c>
      <c r="AA17" s="28">
        <v>13987000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>
        <v>87500</v>
      </c>
      <c r="F24" s="18">
        <v>87500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35000</v>
      </c>
      <c r="Y24" s="18">
        <v>-35000</v>
      </c>
      <c r="Z24" s="4">
        <v>-100</v>
      </c>
      <c r="AA24" s="30">
        <v>87500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16538000</v>
      </c>
      <c r="F25" s="53">
        <f t="shared" si="4"/>
        <v>16538000</v>
      </c>
      <c r="G25" s="53">
        <f t="shared" si="4"/>
        <v>0</v>
      </c>
      <c r="H25" s="53">
        <f t="shared" si="4"/>
        <v>0</v>
      </c>
      <c r="I25" s="53">
        <f t="shared" si="4"/>
        <v>0</v>
      </c>
      <c r="J25" s="53">
        <f t="shared" si="4"/>
        <v>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0</v>
      </c>
      <c r="X25" s="53">
        <f t="shared" si="4"/>
        <v>5722249</v>
      </c>
      <c r="Y25" s="53">
        <f t="shared" si="4"/>
        <v>-5722249</v>
      </c>
      <c r="Z25" s="54">
        <f>+IF(X25&lt;&gt;0,+(Y25/X25)*100,0)</f>
        <v>-100</v>
      </c>
      <c r="AA25" s="55">
        <f>+AA5+AA9+AA15+AA19+AA24</f>
        <v>16538000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13987000</v>
      </c>
      <c r="F28" s="21">
        <v>13987000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>
        <v>13987000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13987000</v>
      </c>
      <c r="F32" s="27">
        <f t="shared" si="5"/>
        <v>13987000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13987000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>
        <v>2551000</v>
      </c>
      <c r="F35" s="21">
        <v>2551000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2551000</v>
      </c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16538000</v>
      </c>
      <c r="F36" s="64">
        <f t="shared" si="6"/>
        <v>16538000</v>
      </c>
      <c r="G36" s="64">
        <f t="shared" si="6"/>
        <v>0</v>
      </c>
      <c r="H36" s="64">
        <f t="shared" si="6"/>
        <v>0</v>
      </c>
      <c r="I36" s="64">
        <f t="shared" si="6"/>
        <v>0</v>
      </c>
      <c r="J36" s="64">
        <f t="shared" si="6"/>
        <v>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0</v>
      </c>
      <c r="X36" s="64">
        <f t="shared" si="6"/>
        <v>0</v>
      </c>
      <c r="Y36" s="64">
        <f t="shared" si="6"/>
        <v>0</v>
      </c>
      <c r="Z36" s="65">
        <f>+IF(X36&lt;&gt;0,+(Y36/X36)*100,0)</f>
        <v>0</v>
      </c>
      <c r="AA36" s="66">
        <f>SUM(AA32:AA35)</f>
        <v>16538000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123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59547253</v>
      </c>
      <c r="D5" s="16">
        <f>SUM(D6:D8)</f>
        <v>0</v>
      </c>
      <c r="E5" s="17">
        <f t="shared" si="0"/>
        <v>4300000</v>
      </c>
      <c r="F5" s="18">
        <f t="shared" si="0"/>
        <v>4300000</v>
      </c>
      <c r="G5" s="18">
        <f t="shared" si="0"/>
        <v>185216</v>
      </c>
      <c r="H5" s="18">
        <f t="shared" si="0"/>
        <v>9799</v>
      </c>
      <c r="I5" s="18">
        <f t="shared" si="0"/>
        <v>19998</v>
      </c>
      <c r="J5" s="18">
        <f t="shared" si="0"/>
        <v>215013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215013</v>
      </c>
      <c r="X5" s="18">
        <f t="shared" si="0"/>
        <v>0</v>
      </c>
      <c r="Y5" s="18">
        <f t="shared" si="0"/>
        <v>215013</v>
      </c>
      <c r="Z5" s="4">
        <f>+IF(X5&lt;&gt;0,+(Y5/X5)*100,0)</f>
        <v>0</v>
      </c>
      <c r="AA5" s="16">
        <f>SUM(AA6:AA8)</f>
        <v>4300000</v>
      </c>
    </row>
    <row r="6" spans="1:27" ht="13.5">
      <c r="A6" s="5" t="s">
        <v>32</v>
      </c>
      <c r="B6" s="3"/>
      <c r="C6" s="19">
        <v>59074595</v>
      </c>
      <c r="D6" s="19"/>
      <c r="E6" s="20">
        <v>200000</v>
      </c>
      <c r="F6" s="21">
        <v>200000</v>
      </c>
      <c r="G6" s="21">
        <v>68817</v>
      </c>
      <c r="H6" s="21"/>
      <c r="I6" s="21"/>
      <c r="J6" s="21">
        <v>68817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68817</v>
      </c>
      <c r="X6" s="21"/>
      <c r="Y6" s="21">
        <v>68817</v>
      </c>
      <c r="Z6" s="6"/>
      <c r="AA6" s="28">
        <v>200000</v>
      </c>
    </row>
    <row r="7" spans="1:27" ht="13.5">
      <c r="A7" s="5" t="s">
        <v>33</v>
      </c>
      <c r="B7" s="3"/>
      <c r="C7" s="22">
        <v>270098</v>
      </c>
      <c r="D7" s="22"/>
      <c r="E7" s="23">
        <v>100000</v>
      </c>
      <c r="F7" s="24">
        <v>100000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>
        <v>100000</v>
      </c>
    </row>
    <row r="8" spans="1:27" ht="13.5">
      <c r="A8" s="5" t="s">
        <v>34</v>
      </c>
      <c r="B8" s="3"/>
      <c r="C8" s="19">
        <v>202560</v>
      </c>
      <c r="D8" s="19"/>
      <c r="E8" s="20">
        <v>4000000</v>
      </c>
      <c r="F8" s="21">
        <v>4000000</v>
      </c>
      <c r="G8" s="21">
        <v>116399</v>
      </c>
      <c r="H8" s="21">
        <v>9799</v>
      </c>
      <c r="I8" s="21">
        <v>19998</v>
      </c>
      <c r="J8" s="21">
        <v>146196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146196</v>
      </c>
      <c r="X8" s="21"/>
      <c r="Y8" s="21">
        <v>146196</v>
      </c>
      <c r="Z8" s="6"/>
      <c r="AA8" s="28">
        <v>4000000</v>
      </c>
    </row>
    <row r="9" spans="1:27" ht="13.5">
      <c r="A9" s="2" t="s">
        <v>35</v>
      </c>
      <c r="B9" s="3"/>
      <c r="C9" s="16">
        <f aca="true" t="shared" si="1" ref="C9:Y9">SUM(C10:C14)</f>
        <v>52121889</v>
      </c>
      <c r="D9" s="16">
        <f>SUM(D10:D14)</f>
        <v>0</v>
      </c>
      <c r="E9" s="17">
        <f t="shared" si="1"/>
        <v>1500000</v>
      </c>
      <c r="F9" s="18">
        <f t="shared" si="1"/>
        <v>1500000</v>
      </c>
      <c r="G9" s="18">
        <f t="shared" si="1"/>
        <v>35808</v>
      </c>
      <c r="H9" s="18">
        <f t="shared" si="1"/>
        <v>26202</v>
      </c>
      <c r="I9" s="18">
        <f t="shared" si="1"/>
        <v>61343</v>
      </c>
      <c r="J9" s="18">
        <f t="shared" si="1"/>
        <v>123353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123353</v>
      </c>
      <c r="X9" s="18">
        <f t="shared" si="1"/>
        <v>1000000</v>
      </c>
      <c r="Y9" s="18">
        <f t="shared" si="1"/>
        <v>-876647</v>
      </c>
      <c r="Z9" s="4">
        <f>+IF(X9&lt;&gt;0,+(Y9/X9)*100,0)</f>
        <v>-87.6647</v>
      </c>
      <c r="AA9" s="30">
        <f>SUM(AA10:AA14)</f>
        <v>1500000</v>
      </c>
    </row>
    <row r="10" spans="1:27" ht="13.5">
      <c r="A10" s="5" t="s">
        <v>36</v>
      </c>
      <c r="B10" s="3"/>
      <c r="C10" s="19">
        <v>52121889</v>
      </c>
      <c r="D10" s="19"/>
      <c r="E10" s="20">
        <v>1500000</v>
      </c>
      <c r="F10" s="21">
        <v>1500000</v>
      </c>
      <c r="G10" s="21">
        <v>35808</v>
      </c>
      <c r="H10" s="21">
        <v>26202</v>
      </c>
      <c r="I10" s="21">
        <v>61343</v>
      </c>
      <c r="J10" s="21">
        <v>123353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123353</v>
      </c>
      <c r="X10" s="21">
        <v>1000000</v>
      </c>
      <c r="Y10" s="21">
        <v>-876647</v>
      </c>
      <c r="Z10" s="6">
        <v>-87.66</v>
      </c>
      <c r="AA10" s="28">
        <v>1500000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356843054</v>
      </c>
      <c r="D15" s="16">
        <f>SUM(D16:D18)</f>
        <v>0</v>
      </c>
      <c r="E15" s="17">
        <f t="shared" si="2"/>
        <v>76795680</v>
      </c>
      <c r="F15" s="18">
        <f t="shared" si="2"/>
        <v>76795680</v>
      </c>
      <c r="G15" s="18">
        <f t="shared" si="2"/>
        <v>2603207</v>
      </c>
      <c r="H15" s="18">
        <f t="shared" si="2"/>
        <v>1758863</v>
      </c>
      <c r="I15" s="18">
        <f t="shared" si="2"/>
        <v>1980181</v>
      </c>
      <c r="J15" s="18">
        <f t="shared" si="2"/>
        <v>6342251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6342251</v>
      </c>
      <c r="X15" s="18">
        <f t="shared" si="2"/>
        <v>19298000</v>
      </c>
      <c r="Y15" s="18">
        <f t="shared" si="2"/>
        <v>-12955749</v>
      </c>
      <c r="Z15" s="4">
        <f>+IF(X15&lt;&gt;0,+(Y15/X15)*100,0)</f>
        <v>-67.13519017514768</v>
      </c>
      <c r="AA15" s="30">
        <f>SUM(AA16:AA18)</f>
        <v>76795680</v>
      </c>
    </row>
    <row r="16" spans="1:27" ht="13.5">
      <c r="A16" s="5" t="s">
        <v>42</v>
      </c>
      <c r="B16" s="3"/>
      <c r="C16" s="19">
        <v>591195</v>
      </c>
      <c r="D16" s="19"/>
      <c r="E16" s="20">
        <v>400000</v>
      </c>
      <c r="F16" s="21">
        <v>400000</v>
      </c>
      <c r="G16" s="21">
        <v>10358</v>
      </c>
      <c r="H16" s="21"/>
      <c r="I16" s="21">
        <v>9799</v>
      </c>
      <c r="J16" s="21">
        <v>20157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20157</v>
      </c>
      <c r="X16" s="21">
        <v>200000</v>
      </c>
      <c r="Y16" s="21">
        <v>-179843</v>
      </c>
      <c r="Z16" s="6">
        <v>-89.92</v>
      </c>
      <c r="AA16" s="28">
        <v>400000</v>
      </c>
    </row>
    <row r="17" spans="1:27" ht="13.5">
      <c r="A17" s="5" t="s">
        <v>43</v>
      </c>
      <c r="B17" s="3"/>
      <c r="C17" s="19">
        <v>356251859</v>
      </c>
      <c r="D17" s="19"/>
      <c r="E17" s="20">
        <v>76395680</v>
      </c>
      <c r="F17" s="21">
        <v>76395680</v>
      </c>
      <c r="G17" s="21">
        <v>2592849</v>
      </c>
      <c r="H17" s="21">
        <v>1758863</v>
      </c>
      <c r="I17" s="21">
        <v>1970382</v>
      </c>
      <c r="J17" s="21">
        <v>6322094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6322094</v>
      </c>
      <c r="X17" s="21">
        <v>19098000</v>
      </c>
      <c r="Y17" s="21">
        <v>-12775906</v>
      </c>
      <c r="Z17" s="6">
        <v>-66.9</v>
      </c>
      <c r="AA17" s="28">
        <v>76395680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468512196</v>
      </c>
      <c r="D25" s="51">
        <f>+D5+D9+D15+D19+D24</f>
        <v>0</v>
      </c>
      <c r="E25" s="52">
        <f t="shared" si="4"/>
        <v>82595680</v>
      </c>
      <c r="F25" s="53">
        <f t="shared" si="4"/>
        <v>82595680</v>
      </c>
      <c r="G25" s="53">
        <f t="shared" si="4"/>
        <v>2824231</v>
      </c>
      <c r="H25" s="53">
        <f t="shared" si="4"/>
        <v>1794864</v>
      </c>
      <c r="I25" s="53">
        <f t="shared" si="4"/>
        <v>2061522</v>
      </c>
      <c r="J25" s="53">
        <f t="shared" si="4"/>
        <v>6680617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6680617</v>
      </c>
      <c r="X25" s="53">
        <f t="shared" si="4"/>
        <v>20298000</v>
      </c>
      <c r="Y25" s="53">
        <f t="shared" si="4"/>
        <v>-13617383</v>
      </c>
      <c r="Z25" s="54">
        <f>+IF(X25&lt;&gt;0,+(Y25/X25)*100,0)</f>
        <v>-67.08731402108582</v>
      </c>
      <c r="AA25" s="55">
        <f>+AA5+AA9+AA15+AA19+AA24</f>
        <v>82595680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384602809</v>
      </c>
      <c r="D28" s="19"/>
      <c r="E28" s="20">
        <v>70395680</v>
      </c>
      <c r="F28" s="21">
        <v>70395680</v>
      </c>
      <c r="G28" s="21">
        <v>2592849</v>
      </c>
      <c r="H28" s="21">
        <v>1758863</v>
      </c>
      <c r="I28" s="21">
        <v>1970382</v>
      </c>
      <c r="J28" s="21">
        <v>6322094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6322094</v>
      </c>
      <c r="X28" s="21"/>
      <c r="Y28" s="21">
        <v>6322094</v>
      </c>
      <c r="Z28" s="6"/>
      <c r="AA28" s="19">
        <v>70395680</v>
      </c>
    </row>
    <row r="29" spans="1:27" ht="13.5">
      <c r="A29" s="57" t="s">
        <v>55</v>
      </c>
      <c r="B29" s="3"/>
      <c r="C29" s="19">
        <v>11700000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396302809</v>
      </c>
      <c r="D32" s="25">
        <f>SUM(D28:D31)</f>
        <v>0</v>
      </c>
      <c r="E32" s="26">
        <f t="shared" si="5"/>
        <v>70395680</v>
      </c>
      <c r="F32" s="27">
        <f t="shared" si="5"/>
        <v>70395680</v>
      </c>
      <c r="G32" s="27">
        <f t="shared" si="5"/>
        <v>2592849</v>
      </c>
      <c r="H32" s="27">
        <f t="shared" si="5"/>
        <v>1758863</v>
      </c>
      <c r="I32" s="27">
        <f t="shared" si="5"/>
        <v>1970382</v>
      </c>
      <c r="J32" s="27">
        <f t="shared" si="5"/>
        <v>6322094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6322094</v>
      </c>
      <c r="X32" s="27">
        <f t="shared" si="5"/>
        <v>0</v>
      </c>
      <c r="Y32" s="27">
        <f t="shared" si="5"/>
        <v>6322094</v>
      </c>
      <c r="Z32" s="13">
        <f>+IF(X32&lt;&gt;0,+(Y32/X32)*100,0)</f>
        <v>0</v>
      </c>
      <c r="AA32" s="31">
        <f>SUM(AA28:AA31)</f>
        <v>70395680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72209387</v>
      </c>
      <c r="D35" s="19"/>
      <c r="E35" s="20">
        <v>12200000</v>
      </c>
      <c r="F35" s="21">
        <v>12200000</v>
      </c>
      <c r="G35" s="21">
        <v>231382</v>
      </c>
      <c r="H35" s="21">
        <v>36001</v>
      </c>
      <c r="I35" s="21">
        <v>91140</v>
      </c>
      <c r="J35" s="21">
        <v>358523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358523</v>
      </c>
      <c r="X35" s="21"/>
      <c r="Y35" s="21">
        <v>358523</v>
      </c>
      <c r="Z35" s="6"/>
      <c r="AA35" s="28">
        <v>12200000</v>
      </c>
    </row>
    <row r="36" spans="1:27" ht="13.5">
      <c r="A36" s="61" t="s">
        <v>64</v>
      </c>
      <c r="B36" s="10"/>
      <c r="C36" s="62">
        <f aca="true" t="shared" si="6" ref="C36:Y36">SUM(C32:C35)</f>
        <v>468512196</v>
      </c>
      <c r="D36" s="62">
        <f>SUM(D32:D35)</f>
        <v>0</v>
      </c>
      <c r="E36" s="63">
        <f t="shared" si="6"/>
        <v>82595680</v>
      </c>
      <c r="F36" s="64">
        <f t="shared" si="6"/>
        <v>82595680</v>
      </c>
      <c r="G36" s="64">
        <f t="shared" si="6"/>
        <v>2824231</v>
      </c>
      <c r="H36" s="64">
        <f t="shared" si="6"/>
        <v>1794864</v>
      </c>
      <c r="I36" s="64">
        <f t="shared" si="6"/>
        <v>2061522</v>
      </c>
      <c r="J36" s="64">
        <f t="shared" si="6"/>
        <v>6680617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6680617</v>
      </c>
      <c r="X36" s="64">
        <f t="shared" si="6"/>
        <v>0</v>
      </c>
      <c r="Y36" s="64">
        <f t="shared" si="6"/>
        <v>6680617</v>
      </c>
      <c r="Z36" s="65">
        <f>+IF(X36&lt;&gt;0,+(Y36/X36)*100,0)</f>
        <v>0</v>
      </c>
      <c r="AA36" s="66">
        <f>SUM(AA32:AA35)</f>
        <v>82595680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124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1974405</v>
      </c>
      <c r="D5" s="16">
        <f>SUM(D6:D8)</f>
        <v>0</v>
      </c>
      <c r="E5" s="17">
        <f t="shared" si="0"/>
        <v>3709000</v>
      </c>
      <c r="F5" s="18">
        <f t="shared" si="0"/>
        <v>3709000</v>
      </c>
      <c r="G5" s="18">
        <f t="shared" si="0"/>
        <v>0</v>
      </c>
      <c r="H5" s="18">
        <f t="shared" si="0"/>
        <v>25000</v>
      </c>
      <c r="I5" s="18">
        <f t="shared" si="0"/>
        <v>8414</v>
      </c>
      <c r="J5" s="18">
        <f t="shared" si="0"/>
        <v>33414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33414</v>
      </c>
      <c r="X5" s="18">
        <f t="shared" si="0"/>
        <v>927348</v>
      </c>
      <c r="Y5" s="18">
        <f t="shared" si="0"/>
        <v>-893934</v>
      </c>
      <c r="Z5" s="4">
        <f>+IF(X5&lt;&gt;0,+(Y5/X5)*100,0)</f>
        <v>-96.39682190504536</v>
      </c>
      <c r="AA5" s="16">
        <f>SUM(AA6:AA8)</f>
        <v>3709000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200000</v>
      </c>
      <c r="D7" s="22"/>
      <c r="E7" s="23">
        <v>100000</v>
      </c>
      <c r="F7" s="24">
        <v>100000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24999</v>
      </c>
      <c r="Y7" s="24">
        <v>-24999</v>
      </c>
      <c r="Z7" s="7">
        <v>-100</v>
      </c>
      <c r="AA7" s="29">
        <v>100000</v>
      </c>
    </row>
    <row r="8" spans="1:27" ht="13.5">
      <c r="A8" s="5" t="s">
        <v>34</v>
      </c>
      <c r="B8" s="3"/>
      <c r="C8" s="19">
        <v>1774405</v>
      </c>
      <c r="D8" s="19"/>
      <c r="E8" s="20">
        <v>3609000</v>
      </c>
      <c r="F8" s="21">
        <v>3609000</v>
      </c>
      <c r="G8" s="21"/>
      <c r="H8" s="21">
        <v>25000</v>
      </c>
      <c r="I8" s="21">
        <v>8414</v>
      </c>
      <c r="J8" s="21">
        <v>33414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33414</v>
      </c>
      <c r="X8" s="21">
        <v>902349</v>
      </c>
      <c r="Y8" s="21">
        <v>-868935</v>
      </c>
      <c r="Z8" s="6">
        <v>-96.3</v>
      </c>
      <c r="AA8" s="28">
        <v>3609000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409000</v>
      </c>
      <c r="D15" s="16">
        <f>SUM(D16:D18)</f>
        <v>0</v>
      </c>
      <c r="E15" s="17">
        <f t="shared" si="2"/>
        <v>2825000</v>
      </c>
      <c r="F15" s="18">
        <f t="shared" si="2"/>
        <v>2825000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581250</v>
      </c>
      <c r="Y15" s="18">
        <f t="shared" si="2"/>
        <v>-581250</v>
      </c>
      <c r="Z15" s="4">
        <f>+IF(X15&lt;&gt;0,+(Y15/X15)*100,0)</f>
        <v>-100</v>
      </c>
      <c r="AA15" s="30">
        <f>SUM(AA16:AA18)</f>
        <v>2825000</v>
      </c>
    </row>
    <row r="16" spans="1:27" ht="13.5">
      <c r="A16" s="5" t="s">
        <v>42</v>
      </c>
      <c r="B16" s="3"/>
      <c r="C16" s="19">
        <v>409000</v>
      </c>
      <c r="D16" s="19"/>
      <c r="E16" s="20">
        <v>2825000</v>
      </c>
      <c r="F16" s="21">
        <v>2825000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581250</v>
      </c>
      <c r="Y16" s="21">
        <v>-581250</v>
      </c>
      <c r="Z16" s="6">
        <v>-100</v>
      </c>
      <c r="AA16" s="28">
        <v>2825000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189356445</v>
      </c>
      <c r="D19" s="16">
        <f>SUM(D20:D23)</f>
        <v>0</v>
      </c>
      <c r="E19" s="17">
        <f t="shared" si="3"/>
        <v>252726000</v>
      </c>
      <c r="F19" s="18">
        <f t="shared" si="3"/>
        <v>252726000</v>
      </c>
      <c r="G19" s="18">
        <f t="shared" si="3"/>
        <v>684611</v>
      </c>
      <c r="H19" s="18">
        <f t="shared" si="3"/>
        <v>11875467</v>
      </c>
      <c r="I19" s="18">
        <f t="shared" si="3"/>
        <v>16206469</v>
      </c>
      <c r="J19" s="18">
        <f t="shared" si="3"/>
        <v>28766547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28766547</v>
      </c>
      <c r="X19" s="18">
        <f t="shared" si="3"/>
        <v>63181608</v>
      </c>
      <c r="Y19" s="18">
        <f t="shared" si="3"/>
        <v>-34415061</v>
      </c>
      <c r="Z19" s="4">
        <f>+IF(X19&lt;&gt;0,+(Y19/X19)*100,0)</f>
        <v>-54.4700619205513</v>
      </c>
      <c r="AA19" s="30">
        <f>SUM(AA20:AA23)</f>
        <v>252726000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2122000</v>
      </c>
      <c r="D21" s="19"/>
      <c r="E21" s="20">
        <v>5200000</v>
      </c>
      <c r="F21" s="21">
        <v>5200000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1299999</v>
      </c>
      <c r="Y21" s="21">
        <v>-1299999</v>
      </c>
      <c r="Z21" s="6">
        <v>-100</v>
      </c>
      <c r="AA21" s="28">
        <v>5200000</v>
      </c>
    </row>
    <row r="22" spans="1:27" ht="13.5">
      <c r="A22" s="5" t="s">
        <v>48</v>
      </c>
      <c r="B22" s="3"/>
      <c r="C22" s="22">
        <v>187234445</v>
      </c>
      <c r="D22" s="22"/>
      <c r="E22" s="23">
        <v>247526000</v>
      </c>
      <c r="F22" s="24">
        <v>247526000</v>
      </c>
      <c r="G22" s="24">
        <v>684611</v>
      </c>
      <c r="H22" s="24">
        <v>11875467</v>
      </c>
      <c r="I22" s="24">
        <v>16206469</v>
      </c>
      <c r="J22" s="24">
        <v>28766547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28766547</v>
      </c>
      <c r="X22" s="24">
        <v>61881609</v>
      </c>
      <c r="Y22" s="24">
        <v>-33115062</v>
      </c>
      <c r="Z22" s="7">
        <v>-53.51</v>
      </c>
      <c r="AA22" s="29">
        <v>247526000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191739850</v>
      </c>
      <c r="D25" s="51">
        <f>+D5+D9+D15+D19+D24</f>
        <v>0</v>
      </c>
      <c r="E25" s="52">
        <f t="shared" si="4"/>
        <v>259260000</v>
      </c>
      <c r="F25" s="53">
        <f t="shared" si="4"/>
        <v>259260000</v>
      </c>
      <c r="G25" s="53">
        <f t="shared" si="4"/>
        <v>684611</v>
      </c>
      <c r="H25" s="53">
        <f t="shared" si="4"/>
        <v>11900467</v>
      </c>
      <c r="I25" s="53">
        <f t="shared" si="4"/>
        <v>16214883</v>
      </c>
      <c r="J25" s="53">
        <f t="shared" si="4"/>
        <v>28799961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28799961</v>
      </c>
      <c r="X25" s="53">
        <f t="shared" si="4"/>
        <v>64690206</v>
      </c>
      <c r="Y25" s="53">
        <f t="shared" si="4"/>
        <v>-35890245</v>
      </c>
      <c r="Z25" s="54">
        <f>+IF(X25&lt;&gt;0,+(Y25/X25)*100,0)</f>
        <v>-55.4801835072221</v>
      </c>
      <c r="AA25" s="55">
        <f>+AA5+AA9+AA15+AA19+AA24</f>
        <v>259260000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176075200</v>
      </c>
      <c r="D28" s="19"/>
      <c r="E28" s="20">
        <v>245776000</v>
      </c>
      <c r="F28" s="21">
        <v>245776000</v>
      </c>
      <c r="G28" s="21">
        <v>684611</v>
      </c>
      <c r="H28" s="21">
        <v>11900467</v>
      </c>
      <c r="I28" s="21">
        <v>16214883</v>
      </c>
      <c r="J28" s="21">
        <v>28799961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28799961</v>
      </c>
      <c r="X28" s="21"/>
      <c r="Y28" s="21">
        <v>28799961</v>
      </c>
      <c r="Z28" s="6"/>
      <c r="AA28" s="19">
        <v>245776000</v>
      </c>
    </row>
    <row r="29" spans="1:27" ht="13.5">
      <c r="A29" s="57" t="s">
        <v>55</v>
      </c>
      <c r="B29" s="3"/>
      <c r="C29" s="19">
        <v>15664650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191739850</v>
      </c>
      <c r="D32" s="25">
        <f>SUM(D28:D31)</f>
        <v>0</v>
      </c>
      <c r="E32" s="26">
        <f t="shared" si="5"/>
        <v>245776000</v>
      </c>
      <c r="F32" s="27">
        <f t="shared" si="5"/>
        <v>245776000</v>
      </c>
      <c r="G32" s="27">
        <f t="shared" si="5"/>
        <v>684611</v>
      </c>
      <c r="H32" s="27">
        <f t="shared" si="5"/>
        <v>11900467</v>
      </c>
      <c r="I32" s="27">
        <f t="shared" si="5"/>
        <v>16214883</v>
      </c>
      <c r="J32" s="27">
        <f t="shared" si="5"/>
        <v>28799961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28799961</v>
      </c>
      <c r="X32" s="27">
        <f t="shared" si="5"/>
        <v>0</v>
      </c>
      <c r="Y32" s="27">
        <f t="shared" si="5"/>
        <v>28799961</v>
      </c>
      <c r="Z32" s="13">
        <f>+IF(X32&lt;&gt;0,+(Y32/X32)*100,0)</f>
        <v>0</v>
      </c>
      <c r="AA32" s="31">
        <f>SUM(AA28:AA31)</f>
        <v>245776000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>
        <v>13484000</v>
      </c>
      <c r="F35" s="21">
        <v>13484000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13484000</v>
      </c>
    </row>
    <row r="36" spans="1:27" ht="13.5">
      <c r="A36" s="61" t="s">
        <v>64</v>
      </c>
      <c r="B36" s="10"/>
      <c r="C36" s="62">
        <f aca="true" t="shared" si="6" ref="C36:Y36">SUM(C32:C35)</f>
        <v>191739850</v>
      </c>
      <c r="D36" s="62">
        <f>SUM(D32:D35)</f>
        <v>0</v>
      </c>
      <c r="E36" s="63">
        <f t="shared" si="6"/>
        <v>259260000</v>
      </c>
      <c r="F36" s="64">
        <f t="shared" si="6"/>
        <v>259260000</v>
      </c>
      <c r="G36" s="64">
        <f t="shared" si="6"/>
        <v>684611</v>
      </c>
      <c r="H36" s="64">
        <f t="shared" si="6"/>
        <v>11900467</v>
      </c>
      <c r="I36" s="64">
        <f t="shared" si="6"/>
        <v>16214883</v>
      </c>
      <c r="J36" s="64">
        <f t="shared" si="6"/>
        <v>28799961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28799961</v>
      </c>
      <c r="X36" s="64">
        <f t="shared" si="6"/>
        <v>0</v>
      </c>
      <c r="Y36" s="64">
        <f t="shared" si="6"/>
        <v>28799961</v>
      </c>
      <c r="Z36" s="65">
        <f>+IF(X36&lt;&gt;0,+(Y36/X36)*100,0)</f>
        <v>0</v>
      </c>
      <c r="AA36" s="66">
        <f>SUM(AA32:AA35)</f>
        <v>259260000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125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126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4052616469</v>
      </c>
      <c r="D5" s="16">
        <f>SUM(D6:D8)</f>
        <v>0</v>
      </c>
      <c r="E5" s="17">
        <f t="shared" si="0"/>
        <v>1109774973</v>
      </c>
      <c r="F5" s="18">
        <f t="shared" si="0"/>
        <v>1120661995</v>
      </c>
      <c r="G5" s="18">
        <f t="shared" si="0"/>
        <v>36312404</v>
      </c>
      <c r="H5" s="18">
        <f t="shared" si="0"/>
        <v>55914921</v>
      </c>
      <c r="I5" s="18">
        <f t="shared" si="0"/>
        <v>40859232</v>
      </c>
      <c r="J5" s="18">
        <f t="shared" si="0"/>
        <v>133086557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133086557</v>
      </c>
      <c r="X5" s="18">
        <f t="shared" si="0"/>
        <v>212972268</v>
      </c>
      <c r="Y5" s="18">
        <f t="shared" si="0"/>
        <v>-79885711</v>
      </c>
      <c r="Z5" s="4">
        <f>+IF(X5&lt;&gt;0,+(Y5/X5)*100,0)</f>
        <v>-37.50991232342044</v>
      </c>
      <c r="AA5" s="16">
        <f>SUM(AA6:AA8)</f>
        <v>1120661995</v>
      </c>
    </row>
    <row r="6" spans="1:27" ht="13.5">
      <c r="A6" s="5" t="s">
        <v>32</v>
      </c>
      <c r="B6" s="3"/>
      <c r="C6" s="19">
        <v>3548993003</v>
      </c>
      <c r="D6" s="19"/>
      <c r="E6" s="20">
        <v>418036894</v>
      </c>
      <c r="F6" s="21">
        <v>418036894</v>
      </c>
      <c r="G6" s="21">
        <v>15663493</v>
      </c>
      <c r="H6" s="21">
        <v>28018259</v>
      </c>
      <c r="I6" s="21">
        <v>15236069</v>
      </c>
      <c r="J6" s="21">
        <v>58917821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58917821</v>
      </c>
      <c r="X6" s="21">
        <v>124579658</v>
      </c>
      <c r="Y6" s="21">
        <v>-65661837</v>
      </c>
      <c r="Z6" s="6">
        <v>-52.71</v>
      </c>
      <c r="AA6" s="28">
        <v>418036894</v>
      </c>
    </row>
    <row r="7" spans="1:27" ht="13.5">
      <c r="A7" s="5" t="s">
        <v>33</v>
      </c>
      <c r="B7" s="3"/>
      <c r="C7" s="22">
        <v>190544555</v>
      </c>
      <c r="D7" s="22"/>
      <c r="E7" s="23">
        <v>287266341</v>
      </c>
      <c r="F7" s="24">
        <v>287660241</v>
      </c>
      <c r="G7" s="24">
        <v>12459963</v>
      </c>
      <c r="H7" s="24">
        <v>11992946</v>
      </c>
      <c r="I7" s="24">
        <v>11880288</v>
      </c>
      <c r="J7" s="24">
        <v>36333197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36333197</v>
      </c>
      <c r="X7" s="24">
        <v>44205111</v>
      </c>
      <c r="Y7" s="24">
        <v>-7871914</v>
      </c>
      <c r="Z7" s="7">
        <v>-17.81</v>
      </c>
      <c r="AA7" s="29">
        <v>287660241</v>
      </c>
    </row>
    <row r="8" spans="1:27" ht="13.5">
      <c r="A8" s="5" t="s">
        <v>34</v>
      </c>
      <c r="B8" s="3"/>
      <c r="C8" s="19">
        <v>313078911</v>
      </c>
      <c r="D8" s="19"/>
      <c r="E8" s="20">
        <v>404471738</v>
      </c>
      <c r="F8" s="21">
        <v>414964860</v>
      </c>
      <c r="G8" s="21">
        <v>8188948</v>
      </c>
      <c r="H8" s="21">
        <v>15903716</v>
      </c>
      <c r="I8" s="21">
        <v>13742875</v>
      </c>
      <c r="J8" s="21">
        <v>37835539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37835539</v>
      </c>
      <c r="X8" s="21">
        <v>44187499</v>
      </c>
      <c r="Y8" s="21">
        <v>-6351960</v>
      </c>
      <c r="Z8" s="6">
        <v>-14.38</v>
      </c>
      <c r="AA8" s="28">
        <v>414964860</v>
      </c>
    </row>
    <row r="9" spans="1:27" ht="13.5">
      <c r="A9" s="2" t="s">
        <v>35</v>
      </c>
      <c r="B9" s="3"/>
      <c r="C9" s="16">
        <f aca="true" t="shared" si="1" ref="C9:Y9">SUM(C10:C14)</f>
        <v>477537715</v>
      </c>
      <c r="D9" s="16">
        <f>SUM(D10:D14)</f>
        <v>0</v>
      </c>
      <c r="E9" s="17">
        <f t="shared" si="1"/>
        <v>1569975878</v>
      </c>
      <c r="F9" s="18">
        <f t="shared" si="1"/>
        <v>1576413495</v>
      </c>
      <c r="G9" s="18">
        <f t="shared" si="1"/>
        <v>198102865</v>
      </c>
      <c r="H9" s="18">
        <f t="shared" si="1"/>
        <v>147563115</v>
      </c>
      <c r="I9" s="18">
        <f t="shared" si="1"/>
        <v>222887038</v>
      </c>
      <c r="J9" s="18">
        <f t="shared" si="1"/>
        <v>568553018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568553018</v>
      </c>
      <c r="X9" s="18">
        <f t="shared" si="1"/>
        <v>286179958</v>
      </c>
      <c r="Y9" s="18">
        <f t="shared" si="1"/>
        <v>282373060</v>
      </c>
      <c r="Z9" s="4">
        <f>+IF(X9&lt;&gt;0,+(Y9/X9)*100,0)</f>
        <v>98.66975380575043</v>
      </c>
      <c r="AA9" s="30">
        <f>SUM(AA10:AA14)</f>
        <v>1576413495</v>
      </c>
    </row>
    <row r="10" spans="1:27" ht="13.5">
      <c r="A10" s="5" t="s">
        <v>36</v>
      </c>
      <c r="B10" s="3"/>
      <c r="C10" s="19">
        <v>240310178</v>
      </c>
      <c r="D10" s="19"/>
      <c r="E10" s="20">
        <v>438872579</v>
      </c>
      <c r="F10" s="21">
        <v>445060196</v>
      </c>
      <c r="G10" s="21">
        <v>14202232</v>
      </c>
      <c r="H10" s="21">
        <v>13813250</v>
      </c>
      <c r="I10" s="21">
        <v>22667402</v>
      </c>
      <c r="J10" s="21">
        <v>50682884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50682884</v>
      </c>
      <c r="X10" s="21">
        <v>88267870</v>
      </c>
      <c r="Y10" s="21">
        <v>-37584986</v>
      </c>
      <c r="Z10" s="6">
        <v>-42.58</v>
      </c>
      <c r="AA10" s="28">
        <v>445060196</v>
      </c>
    </row>
    <row r="11" spans="1:27" ht="13.5">
      <c r="A11" s="5" t="s">
        <v>37</v>
      </c>
      <c r="B11" s="3"/>
      <c r="C11" s="19">
        <v>58036917</v>
      </c>
      <c r="D11" s="19"/>
      <c r="E11" s="20">
        <v>201006791</v>
      </c>
      <c r="F11" s="21">
        <v>201006791</v>
      </c>
      <c r="G11" s="21">
        <v>1300579</v>
      </c>
      <c r="H11" s="21">
        <v>7040170</v>
      </c>
      <c r="I11" s="21">
        <v>8846196</v>
      </c>
      <c r="J11" s="21">
        <v>17186945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17186945</v>
      </c>
      <c r="X11" s="21">
        <v>28571312</v>
      </c>
      <c r="Y11" s="21">
        <v>-11384367</v>
      </c>
      <c r="Z11" s="6">
        <v>-39.85</v>
      </c>
      <c r="AA11" s="28">
        <v>201006791</v>
      </c>
    </row>
    <row r="12" spans="1:27" ht="13.5">
      <c r="A12" s="5" t="s">
        <v>38</v>
      </c>
      <c r="B12" s="3"/>
      <c r="C12" s="19">
        <v>74354562</v>
      </c>
      <c r="D12" s="19"/>
      <c r="E12" s="20">
        <v>160411308</v>
      </c>
      <c r="F12" s="21">
        <v>160661308</v>
      </c>
      <c r="G12" s="21">
        <v>1056756</v>
      </c>
      <c r="H12" s="21">
        <v>6257252</v>
      </c>
      <c r="I12" s="21">
        <v>14669267</v>
      </c>
      <c r="J12" s="21">
        <v>21983275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21983275</v>
      </c>
      <c r="X12" s="21">
        <v>36981291</v>
      </c>
      <c r="Y12" s="21">
        <v>-14998016</v>
      </c>
      <c r="Z12" s="6">
        <v>-40.56</v>
      </c>
      <c r="AA12" s="28">
        <v>160661308</v>
      </c>
    </row>
    <row r="13" spans="1:27" ht="13.5">
      <c r="A13" s="5" t="s">
        <v>39</v>
      </c>
      <c r="B13" s="3"/>
      <c r="C13" s="19">
        <v>77270282</v>
      </c>
      <c r="D13" s="19"/>
      <c r="E13" s="20">
        <v>733936200</v>
      </c>
      <c r="F13" s="21">
        <v>733936200</v>
      </c>
      <c r="G13" s="21">
        <v>181196298</v>
      </c>
      <c r="H13" s="21">
        <v>119269591</v>
      </c>
      <c r="I13" s="21">
        <v>174994383</v>
      </c>
      <c r="J13" s="21">
        <v>475460272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475460272</v>
      </c>
      <c r="X13" s="21">
        <v>126949885</v>
      </c>
      <c r="Y13" s="21">
        <v>348510387</v>
      </c>
      <c r="Z13" s="6">
        <v>274.53</v>
      </c>
      <c r="AA13" s="28">
        <v>733936200</v>
      </c>
    </row>
    <row r="14" spans="1:27" ht="13.5">
      <c r="A14" s="5" t="s">
        <v>40</v>
      </c>
      <c r="B14" s="3"/>
      <c r="C14" s="22">
        <v>27565776</v>
      </c>
      <c r="D14" s="22"/>
      <c r="E14" s="23">
        <v>35749000</v>
      </c>
      <c r="F14" s="24">
        <v>35749000</v>
      </c>
      <c r="G14" s="24">
        <v>347000</v>
      </c>
      <c r="H14" s="24">
        <v>1182852</v>
      </c>
      <c r="I14" s="24">
        <v>1709790</v>
      </c>
      <c r="J14" s="24">
        <v>3239642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>
        <v>3239642</v>
      </c>
      <c r="X14" s="24">
        <v>5409600</v>
      </c>
      <c r="Y14" s="24">
        <v>-2169958</v>
      </c>
      <c r="Z14" s="7">
        <v>-40.11</v>
      </c>
      <c r="AA14" s="29">
        <v>35749000</v>
      </c>
    </row>
    <row r="15" spans="1:27" ht="13.5">
      <c r="A15" s="2" t="s">
        <v>41</v>
      </c>
      <c r="B15" s="8"/>
      <c r="C15" s="16">
        <f aca="true" t="shared" si="2" ref="C15:Y15">SUM(C16:C18)</f>
        <v>3265317252</v>
      </c>
      <c r="D15" s="16">
        <f>SUM(D16:D18)</f>
        <v>0</v>
      </c>
      <c r="E15" s="17">
        <f t="shared" si="2"/>
        <v>3617883092</v>
      </c>
      <c r="F15" s="18">
        <f t="shared" si="2"/>
        <v>3635742764</v>
      </c>
      <c r="G15" s="18">
        <f t="shared" si="2"/>
        <v>107131177</v>
      </c>
      <c r="H15" s="18">
        <f t="shared" si="2"/>
        <v>183613195</v>
      </c>
      <c r="I15" s="18">
        <f t="shared" si="2"/>
        <v>169190052</v>
      </c>
      <c r="J15" s="18">
        <f t="shared" si="2"/>
        <v>459934424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459934424</v>
      </c>
      <c r="X15" s="18">
        <f t="shared" si="2"/>
        <v>761782714</v>
      </c>
      <c r="Y15" s="18">
        <f t="shared" si="2"/>
        <v>-301848290</v>
      </c>
      <c r="Z15" s="4">
        <f>+IF(X15&lt;&gt;0,+(Y15/X15)*100,0)</f>
        <v>-39.62393533650069</v>
      </c>
      <c r="AA15" s="30">
        <f>SUM(AA16:AA18)</f>
        <v>3635742764</v>
      </c>
    </row>
    <row r="16" spans="1:27" ht="13.5">
      <c r="A16" s="5" t="s">
        <v>42</v>
      </c>
      <c r="B16" s="3"/>
      <c r="C16" s="19">
        <v>1288423526</v>
      </c>
      <c r="D16" s="19"/>
      <c r="E16" s="20">
        <v>520356242</v>
      </c>
      <c r="F16" s="21">
        <v>538215914</v>
      </c>
      <c r="G16" s="21">
        <v>16416367</v>
      </c>
      <c r="H16" s="21">
        <v>42217613</v>
      </c>
      <c r="I16" s="21">
        <v>32684143</v>
      </c>
      <c r="J16" s="21">
        <v>91318123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91318123</v>
      </c>
      <c r="X16" s="21">
        <v>166878951</v>
      </c>
      <c r="Y16" s="21">
        <v>-75560828</v>
      </c>
      <c r="Z16" s="6">
        <v>-45.28</v>
      </c>
      <c r="AA16" s="28">
        <v>538215914</v>
      </c>
    </row>
    <row r="17" spans="1:27" ht="13.5">
      <c r="A17" s="5" t="s">
        <v>43</v>
      </c>
      <c r="B17" s="3"/>
      <c r="C17" s="19">
        <v>1976893726</v>
      </c>
      <c r="D17" s="19"/>
      <c r="E17" s="20">
        <v>3093466850</v>
      </c>
      <c r="F17" s="21">
        <v>3093466850</v>
      </c>
      <c r="G17" s="21">
        <v>90714810</v>
      </c>
      <c r="H17" s="21">
        <v>141395582</v>
      </c>
      <c r="I17" s="21">
        <v>136505909</v>
      </c>
      <c r="J17" s="21">
        <v>368616301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368616301</v>
      </c>
      <c r="X17" s="21">
        <v>593984595</v>
      </c>
      <c r="Y17" s="21">
        <v>-225368294</v>
      </c>
      <c r="Z17" s="6">
        <v>-37.94</v>
      </c>
      <c r="AA17" s="28">
        <v>3093466850</v>
      </c>
    </row>
    <row r="18" spans="1:27" ht="13.5">
      <c r="A18" s="5" t="s">
        <v>44</v>
      </c>
      <c r="B18" s="3"/>
      <c r="C18" s="19"/>
      <c r="D18" s="19"/>
      <c r="E18" s="20">
        <v>4060000</v>
      </c>
      <c r="F18" s="21">
        <v>4060000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919168</v>
      </c>
      <c r="Y18" s="21">
        <v>-919168</v>
      </c>
      <c r="Z18" s="6">
        <v>-100</v>
      </c>
      <c r="AA18" s="28">
        <v>4060000</v>
      </c>
    </row>
    <row r="19" spans="1:27" ht="13.5">
      <c r="A19" s="2" t="s">
        <v>45</v>
      </c>
      <c r="B19" s="8"/>
      <c r="C19" s="16">
        <f aca="true" t="shared" si="3" ref="C19:Y19">SUM(C20:C23)</f>
        <v>5834371501</v>
      </c>
      <c r="D19" s="16">
        <f>SUM(D20:D23)</f>
        <v>0</v>
      </c>
      <c r="E19" s="17">
        <f t="shared" si="3"/>
        <v>5736633614</v>
      </c>
      <c r="F19" s="18">
        <f t="shared" si="3"/>
        <v>5795620413</v>
      </c>
      <c r="G19" s="18">
        <f t="shared" si="3"/>
        <v>317316544</v>
      </c>
      <c r="H19" s="18">
        <f t="shared" si="3"/>
        <v>355861071</v>
      </c>
      <c r="I19" s="18">
        <f t="shared" si="3"/>
        <v>421609929</v>
      </c>
      <c r="J19" s="18">
        <f t="shared" si="3"/>
        <v>1094787544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1094787544</v>
      </c>
      <c r="X19" s="18">
        <f t="shared" si="3"/>
        <v>1225936590</v>
      </c>
      <c r="Y19" s="18">
        <f t="shared" si="3"/>
        <v>-131149046</v>
      </c>
      <c r="Z19" s="4">
        <f>+IF(X19&lt;&gt;0,+(Y19/X19)*100,0)</f>
        <v>-10.697865376544476</v>
      </c>
      <c r="AA19" s="30">
        <f>SUM(AA20:AA23)</f>
        <v>5795620413</v>
      </c>
    </row>
    <row r="20" spans="1:27" ht="13.5">
      <c r="A20" s="5" t="s">
        <v>46</v>
      </c>
      <c r="B20" s="3"/>
      <c r="C20" s="19">
        <v>707037806</v>
      </c>
      <c r="D20" s="19"/>
      <c r="E20" s="20">
        <v>1318557201</v>
      </c>
      <c r="F20" s="21">
        <v>1318557201</v>
      </c>
      <c r="G20" s="21">
        <v>48421536</v>
      </c>
      <c r="H20" s="21">
        <v>55690555</v>
      </c>
      <c r="I20" s="21">
        <v>75553394</v>
      </c>
      <c r="J20" s="21">
        <v>179665485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179665485</v>
      </c>
      <c r="X20" s="21">
        <v>217637269</v>
      </c>
      <c r="Y20" s="21">
        <v>-37971784</v>
      </c>
      <c r="Z20" s="6">
        <v>-17.45</v>
      </c>
      <c r="AA20" s="28">
        <v>1318557201</v>
      </c>
    </row>
    <row r="21" spans="1:27" ht="13.5">
      <c r="A21" s="5" t="s">
        <v>47</v>
      </c>
      <c r="B21" s="3"/>
      <c r="C21" s="19">
        <v>3316476239</v>
      </c>
      <c r="D21" s="19"/>
      <c r="E21" s="20">
        <v>3031994227</v>
      </c>
      <c r="F21" s="21">
        <v>3065191262</v>
      </c>
      <c r="G21" s="21">
        <v>222331976</v>
      </c>
      <c r="H21" s="21">
        <v>221603247</v>
      </c>
      <c r="I21" s="21">
        <v>241611600</v>
      </c>
      <c r="J21" s="21">
        <v>685546823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685546823</v>
      </c>
      <c r="X21" s="21">
        <v>750661348</v>
      </c>
      <c r="Y21" s="21">
        <v>-65114525</v>
      </c>
      <c r="Z21" s="6">
        <v>-8.67</v>
      </c>
      <c r="AA21" s="28">
        <v>3065191262</v>
      </c>
    </row>
    <row r="22" spans="1:27" ht="13.5">
      <c r="A22" s="5" t="s">
        <v>48</v>
      </c>
      <c r="B22" s="3"/>
      <c r="C22" s="22">
        <v>1535021575</v>
      </c>
      <c r="D22" s="22"/>
      <c r="E22" s="23">
        <v>1225713574</v>
      </c>
      <c r="F22" s="24">
        <v>1238493647</v>
      </c>
      <c r="G22" s="24">
        <v>45943944</v>
      </c>
      <c r="H22" s="24">
        <v>71989417</v>
      </c>
      <c r="I22" s="24">
        <v>91757844</v>
      </c>
      <c r="J22" s="24">
        <v>209691205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209691205</v>
      </c>
      <c r="X22" s="24">
        <v>235260728</v>
      </c>
      <c r="Y22" s="24">
        <v>-25569523</v>
      </c>
      <c r="Z22" s="7">
        <v>-10.87</v>
      </c>
      <c r="AA22" s="29">
        <v>1238493647</v>
      </c>
    </row>
    <row r="23" spans="1:27" ht="13.5">
      <c r="A23" s="5" t="s">
        <v>49</v>
      </c>
      <c r="B23" s="3"/>
      <c r="C23" s="19">
        <v>275835881</v>
      </c>
      <c r="D23" s="19"/>
      <c r="E23" s="20">
        <v>160368612</v>
      </c>
      <c r="F23" s="21">
        <v>173378303</v>
      </c>
      <c r="G23" s="21">
        <v>619088</v>
      </c>
      <c r="H23" s="21">
        <v>6577852</v>
      </c>
      <c r="I23" s="21">
        <v>12687091</v>
      </c>
      <c r="J23" s="21">
        <v>19884031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19884031</v>
      </c>
      <c r="X23" s="21">
        <v>22377245</v>
      </c>
      <c r="Y23" s="21">
        <v>-2493214</v>
      </c>
      <c r="Z23" s="6">
        <v>-11.14</v>
      </c>
      <c r="AA23" s="28">
        <v>173378303</v>
      </c>
    </row>
    <row r="24" spans="1:27" ht="13.5">
      <c r="A24" s="2" t="s">
        <v>50</v>
      </c>
      <c r="B24" s="8"/>
      <c r="C24" s="16">
        <v>22757073</v>
      </c>
      <c r="D24" s="16"/>
      <c r="E24" s="17">
        <v>125149991</v>
      </c>
      <c r="F24" s="18">
        <v>125149991</v>
      </c>
      <c r="G24" s="18"/>
      <c r="H24" s="18">
        <v>5000</v>
      </c>
      <c r="I24" s="18">
        <v>4096700</v>
      </c>
      <c r="J24" s="18">
        <v>4101700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>
        <v>4101700</v>
      </c>
      <c r="X24" s="18">
        <v>27863265</v>
      </c>
      <c r="Y24" s="18">
        <v>-23761565</v>
      </c>
      <c r="Z24" s="4">
        <v>-85.28</v>
      </c>
      <c r="AA24" s="30">
        <v>125149991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13652600010</v>
      </c>
      <c r="D25" s="51">
        <f>+D5+D9+D15+D19+D24</f>
        <v>0</v>
      </c>
      <c r="E25" s="52">
        <f t="shared" si="4"/>
        <v>12159417548</v>
      </c>
      <c r="F25" s="53">
        <f t="shared" si="4"/>
        <v>12253588658</v>
      </c>
      <c r="G25" s="53">
        <f t="shared" si="4"/>
        <v>658862990</v>
      </c>
      <c r="H25" s="53">
        <f t="shared" si="4"/>
        <v>742957302</v>
      </c>
      <c r="I25" s="53">
        <f t="shared" si="4"/>
        <v>858642951</v>
      </c>
      <c r="J25" s="53">
        <f t="shared" si="4"/>
        <v>2260463243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2260463243</v>
      </c>
      <c r="X25" s="53">
        <f t="shared" si="4"/>
        <v>2514734795</v>
      </c>
      <c r="Y25" s="53">
        <f t="shared" si="4"/>
        <v>-254271552</v>
      </c>
      <c r="Z25" s="54">
        <f>+IF(X25&lt;&gt;0,+(Y25/X25)*100,0)</f>
        <v>-10.1112671008316</v>
      </c>
      <c r="AA25" s="55">
        <f>+AA5+AA9+AA15+AA19+AA24</f>
        <v>12253588658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6740721517</v>
      </c>
      <c r="D28" s="19"/>
      <c r="E28" s="20">
        <v>6758981949</v>
      </c>
      <c r="F28" s="21">
        <v>6758981949</v>
      </c>
      <c r="G28" s="21">
        <v>359663202</v>
      </c>
      <c r="H28" s="21">
        <v>387344337</v>
      </c>
      <c r="I28" s="21">
        <v>457930505</v>
      </c>
      <c r="J28" s="21">
        <v>1204938044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1204938044</v>
      </c>
      <c r="X28" s="21"/>
      <c r="Y28" s="21">
        <v>1204938044</v>
      </c>
      <c r="Z28" s="6"/>
      <c r="AA28" s="19">
        <v>6758981949</v>
      </c>
    </row>
    <row r="29" spans="1:27" ht="13.5">
      <c r="A29" s="57" t="s">
        <v>55</v>
      </c>
      <c r="B29" s="3"/>
      <c r="C29" s="19">
        <v>558036062</v>
      </c>
      <c r="D29" s="19"/>
      <c r="E29" s="20">
        <v>919113900</v>
      </c>
      <c r="F29" s="21">
        <v>937973572</v>
      </c>
      <c r="G29" s="21">
        <v>167927425</v>
      </c>
      <c r="H29" s="21">
        <v>109498196</v>
      </c>
      <c r="I29" s="21">
        <v>176253628</v>
      </c>
      <c r="J29" s="21">
        <v>453679249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453679249</v>
      </c>
      <c r="X29" s="21"/>
      <c r="Y29" s="21">
        <v>453679249</v>
      </c>
      <c r="Z29" s="6"/>
      <c r="AA29" s="28">
        <v>937973572</v>
      </c>
    </row>
    <row r="30" spans="1:27" ht="13.5">
      <c r="A30" s="57" t="s">
        <v>56</v>
      </c>
      <c r="B30" s="3"/>
      <c r="C30" s="22">
        <v>110043</v>
      </c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>
        <v>4365487</v>
      </c>
      <c r="D31" s="19"/>
      <c r="E31" s="20">
        <v>43895245</v>
      </c>
      <c r="F31" s="21">
        <v>43895245</v>
      </c>
      <c r="G31" s="21">
        <v>1503217</v>
      </c>
      <c r="H31" s="21">
        <v>9413818</v>
      </c>
      <c r="I31" s="21">
        <v>5608156</v>
      </c>
      <c r="J31" s="21">
        <v>16525191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>
        <v>16525191</v>
      </c>
      <c r="X31" s="21"/>
      <c r="Y31" s="21">
        <v>16525191</v>
      </c>
      <c r="Z31" s="6"/>
      <c r="AA31" s="28">
        <v>43895245</v>
      </c>
    </row>
    <row r="32" spans="1:27" ht="13.5">
      <c r="A32" s="59" t="s">
        <v>58</v>
      </c>
      <c r="B32" s="3"/>
      <c r="C32" s="25">
        <f aca="true" t="shared" si="5" ref="C32:Y32">SUM(C28:C31)</f>
        <v>7303233109</v>
      </c>
      <c r="D32" s="25">
        <f>SUM(D28:D31)</f>
        <v>0</v>
      </c>
      <c r="E32" s="26">
        <f t="shared" si="5"/>
        <v>7721991094</v>
      </c>
      <c r="F32" s="27">
        <f t="shared" si="5"/>
        <v>7740850766</v>
      </c>
      <c r="G32" s="27">
        <f t="shared" si="5"/>
        <v>529093844</v>
      </c>
      <c r="H32" s="27">
        <f t="shared" si="5"/>
        <v>506256351</v>
      </c>
      <c r="I32" s="27">
        <f t="shared" si="5"/>
        <v>639792289</v>
      </c>
      <c r="J32" s="27">
        <f t="shared" si="5"/>
        <v>1675142484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1675142484</v>
      </c>
      <c r="X32" s="27">
        <f t="shared" si="5"/>
        <v>0</v>
      </c>
      <c r="Y32" s="27">
        <f t="shared" si="5"/>
        <v>1675142484</v>
      </c>
      <c r="Z32" s="13">
        <f>+IF(X32&lt;&gt;0,+(Y32/X32)*100,0)</f>
        <v>0</v>
      </c>
      <c r="AA32" s="31">
        <f>SUM(AA28:AA31)</f>
        <v>7740850766</v>
      </c>
    </row>
    <row r="33" spans="1:27" ht="13.5">
      <c r="A33" s="60" t="s">
        <v>59</v>
      </c>
      <c r="B33" s="3" t="s">
        <v>60</v>
      </c>
      <c r="C33" s="19">
        <v>506601058</v>
      </c>
      <c r="D33" s="19"/>
      <c r="E33" s="20">
        <v>90129368</v>
      </c>
      <c r="F33" s="21">
        <v>90129368</v>
      </c>
      <c r="G33" s="21">
        <v>3845131</v>
      </c>
      <c r="H33" s="21">
        <v>16624843</v>
      </c>
      <c r="I33" s="21">
        <v>7764946</v>
      </c>
      <c r="J33" s="21">
        <v>28234920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28234920</v>
      </c>
      <c r="X33" s="21"/>
      <c r="Y33" s="21">
        <v>28234920</v>
      </c>
      <c r="Z33" s="6"/>
      <c r="AA33" s="28">
        <v>90129368</v>
      </c>
    </row>
    <row r="34" spans="1:27" ht="13.5">
      <c r="A34" s="60" t="s">
        <v>61</v>
      </c>
      <c r="B34" s="3" t="s">
        <v>62</v>
      </c>
      <c r="C34" s="19">
        <v>1792939121</v>
      </c>
      <c r="D34" s="19"/>
      <c r="E34" s="20">
        <v>1740746460</v>
      </c>
      <c r="F34" s="21">
        <v>1752287100</v>
      </c>
      <c r="G34" s="21">
        <v>10400634</v>
      </c>
      <c r="H34" s="21">
        <v>29444776</v>
      </c>
      <c r="I34" s="21">
        <v>19926991</v>
      </c>
      <c r="J34" s="21">
        <v>59772401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59772401</v>
      </c>
      <c r="X34" s="21"/>
      <c r="Y34" s="21">
        <v>59772401</v>
      </c>
      <c r="Z34" s="6"/>
      <c r="AA34" s="28">
        <v>1752287100</v>
      </c>
    </row>
    <row r="35" spans="1:27" ht="13.5">
      <c r="A35" s="60" t="s">
        <v>63</v>
      </c>
      <c r="B35" s="3"/>
      <c r="C35" s="19">
        <v>4049826725</v>
      </c>
      <c r="D35" s="19"/>
      <c r="E35" s="20">
        <v>2606550626</v>
      </c>
      <c r="F35" s="21">
        <v>2670321424</v>
      </c>
      <c r="G35" s="21">
        <v>115523380</v>
      </c>
      <c r="H35" s="21">
        <v>190631329</v>
      </c>
      <c r="I35" s="21">
        <v>190860536</v>
      </c>
      <c r="J35" s="21">
        <v>497015245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497015245</v>
      </c>
      <c r="X35" s="21"/>
      <c r="Y35" s="21">
        <v>497015245</v>
      </c>
      <c r="Z35" s="6"/>
      <c r="AA35" s="28">
        <v>2670321424</v>
      </c>
    </row>
    <row r="36" spans="1:27" ht="13.5">
      <c r="A36" s="61" t="s">
        <v>64</v>
      </c>
      <c r="B36" s="10"/>
      <c r="C36" s="62">
        <f aca="true" t="shared" si="6" ref="C36:Y36">SUM(C32:C35)</f>
        <v>13652600013</v>
      </c>
      <c r="D36" s="62">
        <f>SUM(D32:D35)</f>
        <v>0</v>
      </c>
      <c r="E36" s="63">
        <f t="shared" si="6"/>
        <v>12159417548</v>
      </c>
      <c r="F36" s="64">
        <f t="shared" si="6"/>
        <v>12253588658</v>
      </c>
      <c r="G36" s="64">
        <f t="shared" si="6"/>
        <v>658862989</v>
      </c>
      <c r="H36" s="64">
        <f t="shared" si="6"/>
        <v>742957299</v>
      </c>
      <c r="I36" s="64">
        <f t="shared" si="6"/>
        <v>858344762</v>
      </c>
      <c r="J36" s="64">
        <f t="shared" si="6"/>
        <v>2260165050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2260165050</v>
      </c>
      <c r="X36" s="64">
        <f t="shared" si="6"/>
        <v>0</v>
      </c>
      <c r="Y36" s="64">
        <f t="shared" si="6"/>
        <v>2260165050</v>
      </c>
      <c r="Z36" s="65">
        <f>+IF(X36&lt;&gt;0,+(Y36/X36)*100,0)</f>
        <v>0</v>
      </c>
      <c r="AA36" s="66">
        <f>SUM(AA32:AA35)</f>
        <v>12253588658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85632834</v>
      </c>
      <c r="D5" s="16">
        <f>SUM(D6:D8)</f>
        <v>0</v>
      </c>
      <c r="E5" s="17">
        <f t="shared" si="0"/>
        <v>50621613</v>
      </c>
      <c r="F5" s="18">
        <f t="shared" si="0"/>
        <v>50621613</v>
      </c>
      <c r="G5" s="18">
        <f t="shared" si="0"/>
        <v>802342</v>
      </c>
      <c r="H5" s="18">
        <f t="shared" si="0"/>
        <v>9872097</v>
      </c>
      <c r="I5" s="18">
        <f t="shared" si="0"/>
        <v>6933773</v>
      </c>
      <c r="J5" s="18">
        <f t="shared" si="0"/>
        <v>17608212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17608212</v>
      </c>
      <c r="X5" s="18">
        <f t="shared" si="0"/>
        <v>5725098</v>
      </c>
      <c r="Y5" s="18">
        <f t="shared" si="0"/>
        <v>11883114</v>
      </c>
      <c r="Z5" s="4">
        <f>+IF(X5&lt;&gt;0,+(Y5/X5)*100,0)</f>
        <v>207.56175702145185</v>
      </c>
      <c r="AA5" s="16">
        <f>SUM(AA6:AA8)</f>
        <v>50621613</v>
      </c>
    </row>
    <row r="6" spans="1:27" ht="13.5">
      <c r="A6" s="5" t="s">
        <v>32</v>
      </c>
      <c r="B6" s="3"/>
      <c r="C6" s="19">
        <v>85294823</v>
      </c>
      <c r="D6" s="19"/>
      <c r="E6" s="20">
        <v>49056743</v>
      </c>
      <c r="F6" s="21">
        <v>49056743</v>
      </c>
      <c r="G6" s="21">
        <v>802342</v>
      </c>
      <c r="H6" s="21">
        <v>9867699</v>
      </c>
      <c r="I6" s="21">
        <v>6874179</v>
      </c>
      <c r="J6" s="21">
        <v>17544220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17544220</v>
      </c>
      <c r="X6" s="21">
        <v>4950000</v>
      </c>
      <c r="Y6" s="21">
        <v>12594220</v>
      </c>
      <c r="Z6" s="6">
        <v>254.43</v>
      </c>
      <c r="AA6" s="28">
        <v>49056743</v>
      </c>
    </row>
    <row r="7" spans="1:27" ht="13.5">
      <c r="A7" s="5" t="s">
        <v>33</v>
      </c>
      <c r="B7" s="3"/>
      <c r="C7" s="22">
        <v>189402</v>
      </c>
      <c r="D7" s="22"/>
      <c r="E7" s="23">
        <v>424400</v>
      </c>
      <c r="F7" s="24">
        <v>424400</v>
      </c>
      <c r="G7" s="24"/>
      <c r="H7" s="24">
        <v>4398</v>
      </c>
      <c r="I7" s="24">
        <v>14066</v>
      </c>
      <c r="J7" s="24">
        <v>18464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18464</v>
      </c>
      <c r="X7" s="24">
        <v>275098</v>
      </c>
      <c r="Y7" s="24">
        <v>-256634</v>
      </c>
      <c r="Z7" s="7">
        <v>-93.29</v>
      </c>
      <c r="AA7" s="29">
        <v>424400</v>
      </c>
    </row>
    <row r="8" spans="1:27" ht="13.5">
      <c r="A8" s="5" t="s">
        <v>34</v>
      </c>
      <c r="B8" s="3"/>
      <c r="C8" s="19">
        <v>148609</v>
      </c>
      <c r="D8" s="19"/>
      <c r="E8" s="20">
        <v>1140470</v>
      </c>
      <c r="F8" s="21">
        <v>1140470</v>
      </c>
      <c r="G8" s="21"/>
      <c r="H8" s="21"/>
      <c r="I8" s="21">
        <v>45528</v>
      </c>
      <c r="J8" s="21">
        <v>45528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45528</v>
      </c>
      <c r="X8" s="21">
        <v>500000</v>
      </c>
      <c r="Y8" s="21">
        <v>-454472</v>
      </c>
      <c r="Z8" s="6">
        <v>-90.89</v>
      </c>
      <c r="AA8" s="28">
        <v>1140470</v>
      </c>
    </row>
    <row r="9" spans="1:27" ht="13.5">
      <c r="A9" s="2" t="s">
        <v>35</v>
      </c>
      <c r="B9" s="3"/>
      <c r="C9" s="16">
        <f aca="true" t="shared" si="1" ref="C9:Y9">SUM(C10:C14)</f>
        <v>858178</v>
      </c>
      <c r="D9" s="16">
        <f>SUM(D10:D14)</f>
        <v>0</v>
      </c>
      <c r="E9" s="17">
        <f t="shared" si="1"/>
        <v>22540859</v>
      </c>
      <c r="F9" s="18">
        <f t="shared" si="1"/>
        <v>22540859</v>
      </c>
      <c r="G9" s="18">
        <f t="shared" si="1"/>
        <v>0</v>
      </c>
      <c r="H9" s="18">
        <f t="shared" si="1"/>
        <v>700</v>
      </c>
      <c r="I9" s="18">
        <f t="shared" si="1"/>
        <v>16110</v>
      </c>
      <c r="J9" s="18">
        <f t="shared" si="1"/>
        <v>16810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16810</v>
      </c>
      <c r="X9" s="18">
        <f t="shared" si="1"/>
        <v>22101000</v>
      </c>
      <c r="Y9" s="18">
        <f t="shared" si="1"/>
        <v>-22084190</v>
      </c>
      <c r="Z9" s="4">
        <f>+IF(X9&lt;&gt;0,+(Y9/X9)*100,0)</f>
        <v>-99.92394009320846</v>
      </c>
      <c r="AA9" s="30">
        <f>SUM(AA10:AA14)</f>
        <v>22540859</v>
      </c>
    </row>
    <row r="10" spans="1:27" ht="13.5">
      <c r="A10" s="5" t="s">
        <v>36</v>
      </c>
      <c r="B10" s="3"/>
      <c r="C10" s="19">
        <v>240427</v>
      </c>
      <c r="D10" s="19"/>
      <c r="E10" s="20">
        <v>18539359</v>
      </c>
      <c r="F10" s="21">
        <v>18539359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7992000</v>
      </c>
      <c r="Y10" s="21">
        <v>-7992000</v>
      </c>
      <c r="Z10" s="6">
        <v>-100</v>
      </c>
      <c r="AA10" s="28">
        <v>18539359</v>
      </c>
    </row>
    <row r="11" spans="1:27" ht="13.5">
      <c r="A11" s="5" t="s">
        <v>37</v>
      </c>
      <c r="B11" s="3"/>
      <c r="C11" s="19">
        <v>336211</v>
      </c>
      <c r="D11" s="19"/>
      <c r="E11" s="20">
        <v>463500</v>
      </c>
      <c r="F11" s="21">
        <v>463500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4326000</v>
      </c>
      <c r="Y11" s="21">
        <v>-4326000</v>
      </c>
      <c r="Z11" s="6">
        <v>-100</v>
      </c>
      <c r="AA11" s="28">
        <v>463500</v>
      </c>
    </row>
    <row r="12" spans="1:27" ht="13.5">
      <c r="A12" s="5" t="s">
        <v>38</v>
      </c>
      <c r="B12" s="3"/>
      <c r="C12" s="19">
        <v>168789</v>
      </c>
      <c r="D12" s="19"/>
      <c r="E12" s="20">
        <v>1547700</v>
      </c>
      <c r="F12" s="21">
        <v>1547700</v>
      </c>
      <c r="G12" s="21"/>
      <c r="H12" s="21"/>
      <c r="I12" s="21">
        <v>14147</v>
      </c>
      <c r="J12" s="21">
        <v>14147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14147</v>
      </c>
      <c r="X12" s="21">
        <v>450000</v>
      </c>
      <c r="Y12" s="21">
        <v>-435853</v>
      </c>
      <c r="Z12" s="6">
        <v>-96.86</v>
      </c>
      <c r="AA12" s="28">
        <v>1547700</v>
      </c>
    </row>
    <row r="13" spans="1:27" ht="13.5">
      <c r="A13" s="5" t="s">
        <v>39</v>
      </c>
      <c r="B13" s="3"/>
      <c r="C13" s="19">
        <v>60337</v>
      </c>
      <c r="D13" s="19"/>
      <c r="E13" s="20">
        <v>1841300</v>
      </c>
      <c r="F13" s="21">
        <v>1841300</v>
      </c>
      <c r="G13" s="21"/>
      <c r="H13" s="21">
        <v>700</v>
      </c>
      <c r="I13" s="21">
        <v>1963</v>
      </c>
      <c r="J13" s="21">
        <v>2663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2663</v>
      </c>
      <c r="X13" s="21">
        <v>9333000</v>
      </c>
      <c r="Y13" s="21">
        <v>-9330337</v>
      </c>
      <c r="Z13" s="6">
        <v>-99.97</v>
      </c>
      <c r="AA13" s="28">
        <v>1841300</v>
      </c>
    </row>
    <row r="14" spans="1:27" ht="13.5">
      <c r="A14" s="5" t="s">
        <v>40</v>
      </c>
      <c r="B14" s="3"/>
      <c r="C14" s="22">
        <v>52414</v>
      </c>
      <c r="D14" s="22"/>
      <c r="E14" s="23">
        <v>149000</v>
      </c>
      <c r="F14" s="24">
        <v>149000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>
        <v>149000</v>
      </c>
    </row>
    <row r="15" spans="1:27" ht="13.5">
      <c r="A15" s="2" t="s">
        <v>41</v>
      </c>
      <c r="B15" s="8"/>
      <c r="C15" s="16">
        <f aca="true" t="shared" si="2" ref="C15:Y15">SUM(C16:C18)</f>
        <v>1673021</v>
      </c>
      <c r="D15" s="16">
        <f>SUM(D16:D18)</f>
        <v>0</v>
      </c>
      <c r="E15" s="17">
        <f t="shared" si="2"/>
        <v>1089000</v>
      </c>
      <c r="F15" s="18">
        <f t="shared" si="2"/>
        <v>1089000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3141519</v>
      </c>
      <c r="Y15" s="18">
        <f t="shared" si="2"/>
        <v>-3141519</v>
      </c>
      <c r="Z15" s="4">
        <f>+IF(X15&lt;&gt;0,+(Y15/X15)*100,0)</f>
        <v>-100</v>
      </c>
      <c r="AA15" s="30">
        <f>SUM(AA16:AA18)</f>
        <v>1089000</v>
      </c>
    </row>
    <row r="16" spans="1:27" ht="13.5">
      <c r="A16" s="5" t="s">
        <v>42</v>
      </c>
      <c r="B16" s="3"/>
      <c r="C16" s="19">
        <v>344509</v>
      </c>
      <c r="D16" s="19"/>
      <c r="E16" s="20">
        <v>817000</v>
      </c>
      <c r="F16" s="21">
        <v>817000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243445</v>
      </c>
      <c r="Y16" s="21">
        <v>-243445</v>
      </c>
      <c r="Z16" s="6">
        <v>-100</v>
      </c>
      <c r="AA16" s="28">
        <v>817000</v>
      </c>
    </row>
    <row r="17" spans="1:27" ht="13.5">
      <c r="A17" s="5" t="s">
        <v>43</v>
      </c>
      <c r="B17" s="3"/>
      <c r="C17" s="19">
        <v>1328512</v>
      </c>
      <c r="D17" s="19"/>
      <c r="E17" s="20">
        <v>272000</v>
      </c>
      <c r="F17" s="21">
        <v>272000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2898074</v>
      </c>
      <c r="Y17" s="21">
        <v>-2898074</v>
      </c>
      <c r="Z17" s="6">
        <v>-100</v>
      </c>
      <c r="AA17" s="28">
        <v>272000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1378856</v>
      </c>
      <c r="D19" s="16">
        <f>SUM(D20:D23)</f>
        <v>0</v>
      </c>
      <c r="E19" s="17">
        <f t="shared" si="3"/>
        <v>26779528</v>
      </c>
      <c r="F19" s="18">
        <f t="shared" si="3"/>
        <v>26779528</v>
      </c>
      <c r="G19" s="18">
        <f t="shared" si="3"/>
        <v>0</v>
      </c>
      <c r="H19" s="18">
        <f t="shared" si="3"/>
        <v>0</v>
      </c>
      <c r="I19" s="18">
        <f t="shared" si="3"/>
        <v>235605</v>
      </c>
      <c r="J19" s="18">
        <f t="shared" si="3"/>
        <v>235605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235605</v>
      </c>
      <c r="X19" s="18">
        <f t="shared" si="3"/>
        <v>2795983</v>
      </c>
      <c r="Y19" s="18">
        <f t="shared" si="3"/>
        <v>-2560378</v>
      </c>
      <c r="Z19" s="4">
        <f>+IF(X19&lt;&gt;0,+(Y19/X19)*100,0)</f>
        <v>-91.57344661966829</v>
      </c>
      <c r="AA19" s="30">
        <f>SUM(AA20:AA23)</f>
        <v>26779528</v>
      </c>
    </row>
    <row r="20" spans="1:27" ht="13.5">
      <c r="A20" s="5" t="s">
        <v>46</v>
      </c>
      <c r="B20" s="3"/>
      <c r="C20" s="19">
        <v>95433</v>
      </c>
      <c r="D20" s="19"/>
      <c r="E20" s="20">
        <v>4500000</v>
      </c>
      <c r="F20" s="21">
        <v>4500000</v>
      </c>
      <c r="G20" s="21"/>
      <c r="H20" s="21"/>
      <c r="I20" s="21">
        <v>445</v>
      </c>
      <c r="J20" s="21">
        <v>445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445</v>
      </c>
      <c r="X20" s="21">
        <v>2295983</v>
      </c>
      <c r="Y20" s="21">
        <v>-2295538</v>
      </c>
      <c r="Z20" s="6">
        <v>-99.98</v>
      </c>
      <c r="AA20" s="28">
        <v>4500000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>
        <v>561738</v>
      </c>
      <c r="D22" s="22"/>
      <c r="E22" s="23">
        <v>1926028</v>
      </c>
      <c r="F22" s="24">
        <v>1926028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>
        <v>1926028</v>
      </c>
    </row>
    <row r="23" spans="1:27" ht="13.5">
      <c r="A23" s="5" t="s">
        <v>49</v>
      </c>
      <c r="B23" s="3"/>
      <c r="C23" s="19">
        <v>721685</v>
      </c>
      <c r="D23" s="19"/>
      <c r="E23" s="20">
        <v>20353500</v>
      </c>
      <c r="F23" s="21">
        <v>20353500</v>
      </c>
      <c r="G23" s="21"/>
      <c r="H23" s="21"/>
      <c r="I23" s="21">
        <v>235160</v>
      </c>
      <c r="J23" s="21">
        <v>235160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235160</v>
      </c>
      <c r="X23" s="21">
        <v>500000</v>
      </c>
      <c r="Y23" s="21">
        <v>-264840</v>
      </c>
      <c r="Z23" s="6">
        <v>-52.97</v>
      </c>
      <c r="AA23" s="28">
        <v>20353500</v>
      </c>
    </row>
    <row r="24" spans="1:27" ht="13.5">
      <c r="A24" s="2" t="s">
        <v>50</v>
      </c>
      <c r="B24" s="8"/>
      <c r="C24" s="16">
        <v>7830</v>
      </c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600000</v>
      </c>
      <c r="Y24" s="18">
        <v>-600000</v>
      </c>
      <c r="Z24" s="4">
        <v>-100</v>
      </c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89550719</v>
      </c>
      <c r="D25" s="51">
        <f>+D5+D9+D15+D19+D24</f>
        <v>0</v>
      </c>
      <c r="E25" s="52">
        <f t="shared" si="4"/>
        <v>101031000</v>
      </c>
      <c r="F25" s="53">
        <f t="shared" si="4"/>
        <v>101031000</v>
      </c>
      <c r="G25" s="53">
        <f t="shared" si="4"/>
        <v>802342</v>
      </c>
      <c r="H25" s="53">
        <f t="shared" si="4"/>
        <v>9872797</v>
      </c>
      <c r="I25" s="53">
        <f t="shared" si="4"/>
        <v>7185488</v>
      </c>
      <c r="J25" s="53">
        <f t="shared" si="4"/>
        <v>17860627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17860627</v>
      </c>
      <c r="X25" s="53">
        <f t="shared" si="4"/>
        <v>34363600</v>
      </c>
      <c r="Y25" s="53">
        <f t="shared" si="4"/>
        <v>-16502973</v>
      </c>
      <c r="Z25" s="54">
        <f>+IF(X25&lt;&gt;0,+(Y25/X25)*100,0)</f>
        <v>-48.024575422831134</v>
      </c>
      <c r="AA25" s="55">
        <f>+AA5+AA9+AA15+AA19+AA24</f>
        <v>101031000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34625316</v>
      </c>
      <c r="D28" s="19"/>
      <c r="E28" s="20">
        <v>43263155</v>
      </c>
      <c r="F28" s="21">
        <v>43263155</v>
      </c>
      <c r="G28" s="21">
        <v>784626</v>
      </c>
      <c r="H28" s="21">
        <v>5937526</v>
      </c>
      <c r="I28" s="21">
        <v>5129334</v>
      </c>
      <c r="J28" s="21">
        <v>11851486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11851486</v>
      </c>
      <c r="X28" s="21"/>
      <c r="Y28" s="21">
        <v>11851486</v>
      </c>
      <c r="Z28" s="6"/>
      <c r="AA28" s="19">
        <v>43263155</v>
      </c>
    </row>
    <row r="29" spans="1:27" ht="13.5">
      <c r="A29" s="57" t="s">
        <v>55</v>
      </c>
      <c r="B29" s="3"/>
      <c r="C29" s="19">
        <v>23307838</v>
      </c>
      <c r="D29" s="19"/>
      <c r="E29" s="20">
        <v>2600000</v>
      </c>
      <c r="F29" s="21">
        <v>2600000</v>
      </c>
      <c r="G29" s="21"/>
      <c r="H29" s="21">
        <v>2447992</v>
      </c>
      <c r="I29" s="21"/>
      <c r="J29" s="21">
        <v>2447992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2447992</v>
      </c>
      <c r="X29" s="21"/>
      <c r="Y29" s="21">
        <v>2447992</v>
      </c>
      <c r="Z29" s="6"/>
      <c r="AA29" s="28">
        <v>2600000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57933154</v>
      </c>
      <c r="D32" s="25">
        <f>SUM(D28:D31)</f>
        <v>0</v>
      </c>
      <c r="E32" s="26">
        <f t="shared" si="5"/>
        <v>45863155</v>
      </c>
      <c r="F32" s="27">
        <f t="shared" si="5"/>
        <v>45863155</v>
      </c>
      <c r="G32" s="27">
        <f t="shared" si="5"/>
        <v>784626</v>
      </c>
      <c r="H32" s="27">
        <f t="shared" si="5"/>
        <v>8385518</v>
      </c>
      <c r="I32" s="27">
        <f t="shared" si="5"/>
        <v>5129334</v>
      </c>
      <c r="J32" s="27">
        <f t="shared" si="5"/>
        <v>14299478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14299478</v>
      </c>
      <c r="X32" s="27">
        <f t="shared" si="5"/>
        <v>0</v>
      </c>
      <c r="Y32" s="27">
        <f t="shared" si="5"/>
        <v>14299478</v>
      </c>
      <c r="Z32" s="13">
        <f>+IF(X32&lt;&gt;0,+(Y32/X32)*100,0)</f>
        <v>0</v>
      </c>
      <c r="AA32" s="31">
        <f>SUM(AA28:AA31)</f>
        <v>45863155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31617566</v>
      </c>
      <c r="D35" s="19"/>
      <c r="E35" s="20">
        <v>55167845</v>
      </c>
      <c r="F35" s="21">
        <v>55167845</v>
      </c>
      <c r="G35" s="21">
        <v>17716</v>
      </c>
      <c r="H35" s="21">
        <v>1487279</v>
      </c>
      <c r="I35" s="21">
        <v>2056154</v>
      </c>
      <c r="J35" s="21">
        <v>3561149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3561149</v>
      </c>
      <c r="X35" s="21"/>
      <c r="Y35" s="21">
        <v>3561149</v>
      </c>
      <c r="Z35" s="6"/>
      <c r="AA35" s="28">
        <v>55167845</v>
      </c>
    </row>
    <row r="36" spans="1:27" ht="13.5">
      <c r="A36" s="61" t="s">
        <v>64</v>
      </c>
      <c r="B36" s="10"/>
      <c r="C36" s="62">
        <f aca="true" t="shared" si="6" ref="C36:Y36">SUM(C32:C35)</f>
        <v>89550720</v>
      </c>
      <c r="D36" s="62">
        <f>SUM(D32:D35)</f>
        <v>0</v>
      </c>
      <c r="E36" s="63">
        <f t="shared" si="6"/>
        <v>101031000</v>
      </c>
      <c r="F36" s="64">
        <f t="shared" si="6"/>
        <v>101031000</v>
      </c>
      <c r="G36" s="64">
        <f t="shared" si="6"/>
        <v>802342</v>
      </c>
      <c r="H36" s="64">
        <f t="shared" si="6"/>
        <v>9872797</v>
      </c>
      <c r="I36" s="64">
        <f t="shared" si="6"/>
        <v>7185488</v>
      </c>
      <c r="J36" s="64">
        <f t="shared" si="6"/>
        <v>17860627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17860627</v>
      </c>
      <c r="X36" s="64">
        <f t="shared" si="6"/>
        <v>0</v>
      </c>
      <c r="Y36" s="64">
        <f t="shared" si="6"/>
        <v>17860627</v>
      </c>
      <c r="Z36" s="65">
        <f>+IF(X36&lt;&gt;0,+(Y36/X36)*100,0)</f>
        <v>0</v>
      </c>
      <c r="AA36" s="66">
        <f>SUM(AA32:AA35)</f>
        <v>101031000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3939414</v>
      </c>
      <c r="D5" s="16">
        <f>SUM(D6:D8)</f>
        <v>0</v>
      </c>
      <c r="E5" s="17">
        <f t="shared" si="0"/>
        <v>24990000</v>
      </c>
      <c r="F5" s="18">
        <f t="shared" si="0"/>
        <v>24990000</v>
      </c>
      <c r="G5" s="18">
        <f t="shared" si="0"/>
        <v>419865</v>
      </c>
      <c r="H5" s="18">
        <f t="shared" si="0"/>
        <v>0</v>
      </c>
      <c r="I5" s="18">
        <f t="shared" si="0"/>
        <v>14719</v>
      </c>
      <c r="J5" s="18">
        <f t="shared" si="0"/>
        <v>434584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434584</v>
      </c>
      <c r="X5" s="18">
        <f t="shared" si="0"/>
        <v>6247500</v>
      </c>
      <c r="Y5" s="18">
        <f t="shared" si="0"/>
        <v>-5812916</v>
      </c>
      <c r="Z5" s="4">
        <f>+IF(X5&lt;&gt;0,+(Y5/X5)*100,0)</f>
        <v>-93.04387354941977</v>
      </c>
      <c r="AA5" s="16">
        <f>SUM(AA6:AA8)</f>
        <v>24990000</v>
      </c>
    </row>
    <row r="6" spans="1:27" ht="13.5">
      <c r="A6" s="5" t="s">
        <v>32</v>
      </c>
      <c r="B6" s="3"/>
      <c r="C6" s="19">
        <v>198775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3740639</v>
      </c>
      <c r="D8" s="19"/>
      <c r="E8" s="20">
        <v>24990000</v>
      </c>
      <c r="F8" s="21">
        <v>24990000</v>
      </c>
      <c r="G8" s="21">
        <v>419865</v>
      </c>
      <c r="H8" s="21"/>
      <c r="I8" s="21">
        <v>14719</v>
      </c>
      <c r="J8" s="21">
        <v>434584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434584</v>
      </c>
      <c r="X8" s="21">
        <v>6247500</v>
      </c>
      <c r="Y8" s="21">
        <v>-5812916</v>
      </c>
      <c r="Z8" s="6">
        <v>-93.04</v>
      </c>
      <c r="AA8" s="28">
        <v>24990000</v>
      </c>
    </row>
    <row r="9" spans="1:27" ht="13.5">
      <c r="A9" s="2" t="s">
        <v>35</v>
      </c>
      <c r="B9" s="3"/>
      <c r="C9" s="16">
        <f aca="true" t="shared" si="1" ref="C9:Y9">SUM(C10:C14)</f>
        <v>3555318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655473</v>
      </c>
      <c r="I9" s="18">
        <f t="shared" si="1"/>
        <v>937934</v>
      </c>
      <c r="J9" s="18">
        <f t="shared" si="1"/>
        <v>1593407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1593407</v>
      </c>
      <c r="X9" s="18">
        <f t="shared" si="1"/>
        <v>0</v>
      </c>
      <c r="Y9" s="18">
        <f t="shared" si="1"/>
        <v>1593407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3555318</v>
      </c>
      <c r="D12" s="19"/>
      <c r="E12" s="20"/>
      <c r="F12" s="21"/>
      <c r="G12" s="21"/>
      <c r="H12" s="21">
        <v>655473</v>
      </c>
      <c r="I12" s="21">
        <v>937934</v>
      </c>
      <c r="J12" s="21">
        <v>1593407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1593407</v>
      </c>
      <c r="X12" s="21"/>
      <c r="Y12" s="21">
        <v>1593407</v>
      </c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284200721</v>
      </c>
      <c r="D15" s="16">
        <f>SUM(D16:D18)</f>
        <v>0</v>
      </c>
      <c r="E15" s="17">
        <f t="shared" si="2"/>
        <v>400000</v>
      </c>
      <c r="F15" s="18">
        <f t="shared" si="2"/>
        <v>400000</v>
      </c>
      <c r="G15" s="18">
        <f t="shared" si="2"/>
        <v>25210</v>
      </c>
      <c r="H15" s="18">
        <f t="shared" si="2"/>
        <v>0</v>
      </c>
      <c r="I15" s="18">
        <f t="shared" si="2"/>
        <v>2325</v>
      </c>
      <c r="J15" s="18">
        <f t="shared" si="2"/>
        <v>27535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27535</v>
      </c>
      <c r="X15" s="18">
        <f t="shared" si="2"/>
        <v>400000</v>
      </c>
      <c r="Y15" s="18">
        <f t="shared" si="2"/>
        <v>-372465</v>
      </c>
      <c r="Z15" s="4">
        <f>+IF(X15&lt;&gt;0,+(Y15/X15)*100,0)</f>
        <v>-93.11625</v>
      </c>
      <c r="AA15" s="30">
        <f>SUM(AA16:AA18)</f>
        <v>400000</v>
      </c>
    </row>
    <row r="16" spans="1:27" ht="13.5">
      <c r="A16" s="5" t="s">
        <v>42</v>
      </c>
      <c r="B16" s="3"/>
      <c r="C16" s="19">
        <v>284200721</v>
      </c>
      <c r="D16" s="19"/>
      <c r="E16" s="20">
        <v>400000</v>
      </c>
      <c r="F16" s="21">
        <v>400000</v>
      </c>
      <c r="G16" s="21">
        <v>25210</v>
      </c>
      <c r="H16" s="21"/>
      <c r="I16" s="21">
        <v>2325</v>
      </c>
      <c r="J16" s="21">
        <v>27535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27535</v>
      </c>
      <c r="X16" s="21">
        <v>400000</v>
      </c>
      <c r="Y16" s="21">
        <v>-372465</v>
      </c>
      <c r="Z16" s="6">
        <v>-93.12</v>
      </c>
      <c r="AA16" s="28">
        <v>400000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19648549</v>
      </c>
      <c r="D19" s="16">
        <f>SUM(D20:D23)</f>
        <v>0</v>
      </c>
      <c r="E19" s="17">
        <f t="shared" si="3"/>
        <v>311576128</v>
      </c>
      <c r="F19" s="18">
        <f t="shared" si="3"/>
        <v>311576128</v>
      </c>
      <c r="G19" s="18">
        <f t="shared" si="3"/>
        <v>3198873</v>
      </c>
      <c r="H19" s="18">
        <f t="shared" si="3"/>
        <v>40569131</v>
      </c>
      <c r="I19" s="18">
        <f t="shared" si="3"/>
        <v>27189481</v>
      </c>
      <c r="J19" s="18">
        <f t="shared" si="3"/>
        <v>70957485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70957485</v>
      </c>
      <c r="X19" s="18">
        <f t="shared" si="3"/>
        <v>77894031</v>
      </c>
      <c r="Y19" s="18">
        <f t="shared" si="3"/>
        <v>-6936546</v>
      </c>
      <c r="Z19" s="4">
        <f>+IF(X19&lt;&gt;0,+(Y19/X19)*100,0)</f>
        <v>-8.905105963767621</v>
      </c>
      <c r="AA19" s="30">
        <f>SUM(AA20:AA23)</f>
        <v>311576128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11952204</v>
      </c>
      <c r="D21" s="19"/>
      <c r="E21" s="20">
        <v>266944431</v>
      </c>
      <c r="F21" s="21">
        <v>266944431</v>
      </c>
      <c r="G21" s="21">
        <v>2645632</v>
      </c>
      <c r="H21" s="21">
        <v>33636173</v>
      </c>
      <c r="I21" s="21">
        <v>26305691</v>
      </c>
      <c r="J21" s="21">
        <v>62587496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62587496</v>
      </c>
      <c r="X21" s="21">
        <v>66736107</v>
      </c>
      <c r="Y21" s="21">
        <v>-4148611</v>
      </c>
      <c r="Z21" s="6">
        <v>-6.22</v>
      </c>
      <c r="AA21" s="28">
        <v>266944431</v>
      </c>
    </row>
    <row r="22" spans="1:27" ht="13.5">
      <c r="A22" s="5" t="s">
        <v>48</v>
      </c>
      <c r="B22" s="3"/>
      <c r="C22" s="22">
        <v>7696345</v>
      </c>
      <c r="D22" s="22"/>
      <c r="E22" s="23">
        <v>44631697</v>
      </c>
      <c r="F22" s="24">
        <v>44631697</v>
      </c>
      <c r="G22" s="24">
        <v>553241</v>
      </c>
      <c r="H22" s="24">
        <v>6932958</v>
      </c>
      <c r="I22" s="24">
        <v>883790</v>
      </c>
      <c r="J22" s="24">
        <v>8369989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8369989</v>
      </c>
      <c r="X22" s="24">
        <v>11157924</v>
      </c>
      <c r="Y22" s="24">
        <v>-2787935</v>
      </c>
      <c r="Z22" s="7">
        <v>-24.99</v>
      </c>
      <c r="AA22" s="29">
        <v>44631697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311344002</v>
      </c>
      <c r="D25" s="51">
        <f>+D5+D9+D15+D19+D24</f>
        <v>0</v>
      </c>
      <c r="E25" s="52">
        <f t="shared" si="4"/>
        <v>336966128</v>
      </c>
      <c r="F25" s="53">
        <f t="shared" si="4"/>
        <v>336966128</v>
      </c>
      <c r="G25" s="53">
        <f t="shared" si="4"/>
        <v>3643948</v>
      </c>
      <c r="H25" s="53">
        <f t="shared" si="4"/>
        <v>41224604</v>
      </c>
      <c r="I25" s="53">
        <f t="shared" si="4"/>
        <v>28144459</v>
      </c>
      <c r="J25" s="53">
        <f t="shared" si="4"/>
        <v>73013011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73013011</v>
      </c>
      <c r="X25" s="53">
        <f t="shared" si="4"/>
        <v>84541531</v>
      </c>
      <c r="Y25" s="53">
        <f t="shared" si="4"/>
        <v>-11528520</v>
      </c>
      <c r="Z25" s="54">
        <f>+IF(X25&lt;&gt;0,+(Y25/X25)*100,0)</f>
        <v>-13.63651670798344</v>
      </c>
      <c r="AA25" s="55">
        <f>+AA5+AA9+AA15+AA19+AA24</f>
        <v>336966128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28306515</v>
      </c>
      <c r="D28" s="19"/>
      <c r="E28" s="20">
        <v>303516128</v>
      </c>
      <c r="F28" s="21">
        <v>303516128</v>
      </c>
      <c r="G28" s="21">
        <v>553241</v>
      </c>
      <c r="H28" s="21">
        <v>41224604</v>
      </c>
      <c r="I28" s="21">
        <v>27189481</v>
      </c>
      <c r="J28" s="21">
        <v>68967326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68967326</v>
      </c>
      <c r="X28" s="21"/>
      <c r="Y28" s="21">
        <v>68967326</v>
      </c>
      <c r="Z28" s="6"/>
      <c r="AA28" s="19">
        <v>303516128</v>
      </c>
    </row>
    <row r="29" spans="1:27" ht="13.5">
      <c r="A29" s="57" t="s">
        <v>55</v>
      </c>
      <c r="B29" s="3"/>
      <c r="C29" s="19">
        <v>248182635</v>
      </c>
      <c r="D29" s="19"/>
      <c r="E29" s="20">
        <v>4060000</v>
      </c>
      <c r="F29" s="21">
        <v>4060000</v>
      </c>
      <c r="G29" s="21">
        <v>1407994</v>
      </c>
      <c r="H29" s="21"/>
      <c r="I29" s="21">
        <v>937934</v>
      </c>
      <c r="J29" s="21">
        <v>2345928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2345928</v>
      </c>
      <c r="X29" s="21"/>
      <c r="Y29" s="21">
        <v>2345928</v>
      </c>
      <c r="Z29" s="6"/>
      <c r="AA29" s="28">
        <v>4060000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>
        <v>42380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276531530</v>
      </c>
      <c r="D32" s="25">
        <f>SUM(D28:D31)</f>
        <v>0</v>
      </c>
      <c r="E32" s="26">
        <f t="shared" si="5"/>
        <v>307576128</v>
      </c>
      <c r="F32" s="27">
        <f t="shared" si="5"/>
        <v>307576128</v>
      </c>
      <c r="G32" s="27">
        <f t="shared" si="5"/>
        <v>1961235</v>
      </c>
      <c r="H32" s="27">
        <f t="shared" si="5"/>
        <v>41224604</v>
      </c>
      <c r="I32" s="27">
        <f t="shared" si="5"/>
        <v>28127415</v>
      </c>
      <c r="J32" s="27">
        <f t="shared" si="5"/>
        <v>71313254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71313254</v>
      </c>
      <c r="X32" s="27">
        <f t="shared" si="5"/>
        <v>0</v>
      </c>
      <c r="Y32" s="27">
        <f t="shared" si="5"/>
        <v>71313254</v>
      </c>
      <c r="Z32" s="13">
        <f>+IF(X32&lt;&gt;0,+(Y32/X32)*100,0)</f>
        <v>0</v>
      </c>
      <c r="AA32" s="31">
        <f>SUM(AA28:AA31)</f>
        <v>307576128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>
        <v>27455887</v>
      </c>
      <c r="D34" s="19"/>
      <c r="E34" s="20">
        <v>20000000</v>
      </c>
      <c r="F34" s="21">
        <v>20000000</v>
      </c>
      <c r="G34" s="21">
        <v>22250</v>
      </c>
      <c r="H34" s="21"/>
      <c r="I34" s="21"/>
      <c r="J34" s="21">
        <v>22250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22250</v>
      </c>
      <c r="X34" s="21"/>
      <c r="Y34" s="21">
        <v>22250</v>
      </c>
      <c r="Z34" s="6"/>
      <c r="AA34" s="28">
        <v>20000000</v>
      </c>
    </row>
    <row r="35" spans="1:27" ht="13.5">
      <c r="A35" s="60" t="s">
        <v>63</v>
      </c>
      <c r="B35" s="3"/>
      <c r="C35" s="19">
        <v>7356585</v>
      </c>
      <c r="D35" s="19"/>
      <c r="E35" s="20">
        <v>9390000</v>
      </c>
      <c r="F35" s="21">
        <v>9390000</v>
      </c>
      <c r="G35" s="21">
        <v>1660463</v>
      </c>
      <c r="H35" s="21"/>
      <c r="I35" s="21">
        <v>17044</v>
      </c>
      <c r="J35" s="21">
        <v>1677507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1677507</v>
      </c>
      <c r="X35" s="21"/>
      <c r="Y35" s="21">
        <v>1677507</v>
      </c>
      <c r="Z35" s="6"/>
      <c r="AA35" s="28">
        <v>9390000</v>
      </c>
    </row>
    <row r="36" spans="1:27" ht="13.5">
      <c r="A36" s="61" t="s">
        <v>64</v>
      </c>
      <c r="B36" s="10"/>
      <c r="C36" s="62">
        <f aca="true" t="shared" si="6" ref="C36:Y36">SUM(C32:C35)</f>
        <v>311344002</v>
      </c>
      <c r="D36" s="62">
        <f>SUM(D32:D35)</f>
        <v>0</v>
      </c>
      <c r="E36" s="63">
        <f t="shared" si="6"/>
        <v>336966128</v>
      </c>
      <c r="F36" s="64">
        <f t="shared" si="6"/>
        <v>336966128</v>
      </c>
      <c r="G36" s="64">
        <f t="shared" si="6"/>
        <v>3643948</v>
      </c>
      <c r="H36" s="64">
        <f t="shared" si="6"/>
        <v>41224604</v>
      </c>
      <c r="I36" s="64">
        <f t="shared" si="6"/>
        <v>28144459</v>
      </c>
      <c r="J36" s="64">
        <f t="shared" si="6"/>
        <v>73013011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73013011</v>
      </c>
      <c r="X36" s="64">
        <f t="shared" si="6"/>
        <v>0</v>
      </c>
      <c r="Y36" s="64">
        <f t="shared" si="6"/>
        <v>73013011</v>
      </c>
      <c r="Z36" s="65">
        <f>+IF(X36&lt;&gt;0,+(Y36/X36)*100,0)</f>
        <v>0</v>
      </c>
      <c r="AA36" s="66">
        <f>SUM(AA32:AA35)</f>
        <v>336966128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131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1968587</v>
      </c>
      <c r="D5" s="16">
        <f>SUM(D6:D8)</f>
        <v>0</v>
      </c>
      <c r="E5" s="17">
        <f t="shared" si="0"/>
        <v>2000000</v>
      </c>
      <c r="F5" s="18">
        <f t="shared" si="0"/>
        <v>2000000</v>
      </c>
      <c r="G5" s="18">
        <f t="shared" si="0"/>
        <v>1065670</v>
      </c>
      <c r="H5" s="18">
        <f t="shared" si="0"/>
        <v>574443</v>
      </c>
      <c r="I5" s="18">
        <f t="shared" si="0"/>
        <v>900865</v>
      </c>
      <c r="J5" s="18">
        <f t="shared" si="0"/>
        <v>2540978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2540978</v>
      </c>
      <c r="X5" s="18">
        <f t="shared" si="0"/>
        <v>400000</v>
      </c>
      <c r="Y5" s="18">
        <f t="shared" si="0"/>
        <v>2140978</v>
      </c>
      <c r="Z5" s="4">
        <f>+IF(X5&lt;&gt;0,+(Y5/X5)*100,0)</f>
        <v>535.2445</v>
      </c>
      <c r="AA5" s="16">
        <f>SUM(AA6:AA8)</f>
        <v>2000000</v>
      </c>
    </row>
    <row r="6" spans="1:27" ht="13.5">
      <c r="A6" s="5" t="s">
        <v>32</v>
      </c>
      <c r="B6" s="3"/>
      <c r="C6" s="19">
        <v>1968587</v>
      </c>
      <c r="D6" s="19"/>
      <c r="E6" s="20">
        <v>2000000</v>
      </c>
      <c r="F6" s="21">
        <v>2000000</v>
      </c>
      <c r="G6" s="21">
        <v>1065670</v>
      </c>
      <c r="H6" s="21">
        <v>574443</v>
      </c>
      <c r="I6" s="21">
        <v>900865</v>
      </c>
      <c r="J6" s="21">
        <v>2540978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2540978</v>
      </c>
      <c r="X6" s="21">
        <v>400000</v>
      </c>
      <c r="Y6" s="21">
        <v>2140978</v>
      </c>
      <c r="Z6" s="6">
        <v>535.24</v>
      </c>
      <c r="AA6" s="28">
        <v>2000000</v>
      </c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5562582</v>
      </c>
      <c r="D9" s="16">
        <f>SUM(D10:D14)</f>
        <v>0</v>
      </c>
      <c r="E9" s="17">
        <f t="shared" si="1"/>
        <v>10700000</v>
      </c>
      <c r="F9" s="18">
        <f t="shared" si="1"/>
        <v>10700000</v>
      </c>
      <c r="G9" s="18">
        <f t="shared" si="1"/>
        <v>562391</v>
      </c>
      <c r="H9" s="18">
        <f t="shared" si="1"/>
        <v>936186</v>
      </c>
      <c r="I9" s="18">
        <f t="shared" si="1"/>
        <v>800964</v>
      </c>
      <c r="J9" s="18">
        <f t="shared" si="1"/>
        <v>2299541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2299541</v>
      </c>
      <c r="X9" s="18">
        <f t="shared" si="1"/>
        <v>1945454</v>
      </c>
      <c r="Y9" s="18">
        <f t="shared" si="1"/>
        <v>354087</v>
      </c>
      <c r="Z9" s="4">
        <f>+IF(X9&lt;&gt;0,+(Y9/X9)*100,0)</f>
        <v>18.200738747870677</v>
      </c>
      <c r="AA9" s="30">
        <f>SUM(AA10:AA14)</f>
        <v>10700000</v>
      </c>
    </row>
    <row r="10" spans="1:27" ht="13.5">
      <c r="A10" s="5" t="s">
        <v>36</v>
      </c>
      <c r="B10" s="3"/>
      <c r="C10" s="19">
        <v>5562582</v>
      </c>
      <c r="D10" s="19"/>
      <c r="E10" s="20">
        <v>6700000</v>
      </c>
      <c r="F10" s="21">
        <v>6700000</v>
      </c>
      <c r="G10" s="21">
        <v>562391</v>
      </c>
      <c r="H10" s="21">
        <v>936186</v>
      </c>
      <c r="I10" s="21">
        <v>800964</v>
      </c>
      <c r="J10" s="21">
        <v>2299541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2299541</v>
      </c>
      <c r="X10" s="21">
        <v>1218182</v>
      </c>
      <c r="Y10" s="21">
        <v>1081359</v>
      </c>
      <c r="Z10" s="6">
        <v>88.77</v>
      </c>
      <c r="AA10" s="28">
        <v>6700000</v>
      </c>
    </row>
    <row r="11" spans="1:27" ht="13.5">
      <c r="A11" s="5" t="s">
        <v>37</v>
      </c>
      <c r="B11" s="3"/>
      <c r="C11" s="19"/>
      <c r="D11" s="19"/>
      <c r="E11" s="20">
        <v>4000000</v>
      </c>
      <c r="F11" s="21">
        <v>4000000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727272</v>
      </c>
      <c r="Y11" s="21">
        <v>-727272</v>
      </c>
      <c r="Z11" s="6">
        <v>-100</v>
      </c>
      <c r="AA11" s="28">
        <v>4000000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13918041</v>
      </c>
      <c r="D15" s="16">
        <f>SUM(D16:D18)</f>
        <v>0</v>
      </c>
      <c r="E15" s="17">
        <f t="shared" si="2"/>
        <v>17000000</v>
      </c>
      <c r="F15" s="18">
        <f t="shared" si="2"/>
        <v>17000000</v>
      </c>
      <c r="G15" s="18">
        <f t="shared" si="2"/>
        <v>2796504</v>
      </c>
      <c r="H15" s="18">
        <f t="shared" si="2"/>
        <v>1212862</v>
      </c>
      <c r="I15" s="18">
        <f t="shared" si="2"/>
        <v>1683759</v>
      </c>
      <c r="J15" s="18">
        <f t="shared" si="2"/>
        <v>5693125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5693125</v>
      </c>
      <c r="X15" s="18">
        <f t="shared" si="2"/>
        <v>1700000</v>
      </c>
      <c r="Y15" s="18">
        <f t="shared" si="2"/>
        <v>3993125</v>
      </c>
      <c r="Z15" s="4">
        <f>+IF(X15&lt;&gt;0,+(Y15/X15)*100,0)</f>
        <v>234.88970588235296</v>
      </c>
      <c r="AA15" s="30">
        <f>SUM(AA16:AA18)</f>
        <v>17000000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13918041</v>
      </c>
      <c r="D17" s="19"/>
      <c r="E17" s="20">
        <v>17000000</v>
      </c>
      <c r="F17" s="21">
        <v>17000000</v>
      </c>
      <c r="G17" s="21">
        <v>2796504</v>
      </c>
      <c r="H17" s="21">
        <v>1212862</v>
      </c>
      <c r="I17" s="21">
        <v>1683759</v>
      </c>
      <c r="J17" s="21">
        <v>5693125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5693125</v>
      </c>
      <c r="X17" s="21">
        <v>1700000</v>
      </c>
      <c r="Y17" s="21">
        <v>3993125</v>
      </c>
      <c r="Z17" s="6">
        <v>234.89</v>
      </c>
      <c r="AA17" s="28">
        <v>17000000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3095635</v>
      </c>
      <c r="D19" s="16">
        <f>SUM(D20:D23)</f>
        <v>0</v>
      </c>
      <c r="E19" s="17">
        <f t="shared" si="3"/>
        <v>3000000</v>
      </c>
      <c r="F19" s="18">
        <f t="shared" si="3"/>
        <v>3000000</v>
      </c>
      <c r="G19" s="18">
        <f t="shared" si="3"/>
        <v>2083633</v>
      </c>
      <c r="H19" s="18">
        <f t="shared" si="3"/>
        <v>0</v>
      </c>
      <c r="I19" s="18">
        <f t="shared" si="3"/>
        <v>924340</v>
      </c>
      <c r="J19" s="18">
        <f t="shared" si="3"/>
        <v>3007973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3007973</v>
      </c>
      <c r="X19" s="18">
        <f t="shared" si="3"/>
        <v>0</v>
      </c>
      <c r="Y19" s="18">
        <f t="shared" si="3"/>
        <v>3007973</v>
      </c>
      <c r="Z19" s="4">
        <f>+IF(X19&lt;&gt;0,+(Y19/X19)*100,0)</f>
        <v>0</v>
      </c>
      <c r="AA19" s="30">
        <f>SUM(AA20:AA23)</f>
        <v>3000000</v>
      </c>
    </row>
    <row r="20" spans="1:27" ht="13.5">
      <c r="A20" s="5" t="s">
        <v>46</v>
      </c>
      <c r="B20" s="3"/>
      <c r="C20" s="19">
        <v>3095635</v>
      </c>
      <c r="D20" s="19"/>
      <c r="E20" s="20">
        <v>3000000</v>
      </c>
      <c r="F20" s="21">
        <v>3000000</v>
      </c>
      <c r="G20" s="21">
        <v>2083633</v>
      </c>
      <c r="H20" s="21"/>
      <c r="I20" s="21">
        <v>924340</v>
      </c>
      <c r="J20" s="21">
        <v>3007973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3007973</v>
      </c>
      <c r="X20" s="21"/>
      <c r="Y20" s="21">
        <v>3007973</v>
      </c>
      <c r="Z20" s="6"/>
      <c r="AA20" s="28">
        <v>3000000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24544845</v>
      </c>
      <c r="D25" s="51">
        <f>+D5+D9+D15+D19+D24</f>
        <v>0</v>
      </c>
      <c r="E25" s="52">
        <f t="shared" si="4"/>
        <v>32700000</v>
      </c>
      <c r="F25" s="53">
        <f t="shared" si="4"/>
        <v>32700000</v>
      </c>
      <c r="G25" s="53">
        <f t="shared" si="4"/>
        <v>6508198</v>
      </c>
      <c r="H25" s="53">
        <f t="shared" si="4"/>
        <v>2723491</v>
      </c>
      <c r="I25" s="53">
        <f t="shared" si="4"/>
        <v>4309928</v>
      </c>
      <c r="J25" s="53">
        <f t="shared" si="4"/>
        <v>13541617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13541617</v>
      </c>
      <c r="X25" s="53">
        <f t="shared" si="4"/>
        <v>4045454</v>
      </c>
      <c r="Y25" s="53">
        <f t="shared" si="4"/>
        <v>9496163</v>
      </c>
      <c r="Z25" s="54">
        <f>+IF(X25&lt;&gt;0,+(Y25/X25)*100,0)</f>
        <v>234.73664513303078</v>
      </c>
      <c r="AA25" s="55">
        <f>+AA5+AA9+AA15+AA19+AA24</f>
        <v>32700000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20717044</v>
      </c>
      <c r="D28" s="19"/>
      <c r="E28" s="20">
        <v>28698000</v>
      </c>
      <c r="F28" s="21">
        <v>28698000</v>
      </c>
      <c r="G28" s="21">
        <v>4880137</v>
      </c>
      <c r="H28" s="21">
        <v>1212862</v>
      </c>
      <c r="I28" s="21">
        <v>3551936</v>
      </c>
      <c r="J28" s="21">
        <v>9644935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9644935</v>
      </c>
      <c r="X28" s="21"/>
      <c r="Y28" s="21">
        <v>9644935</v>
      </c>
      <c r="Z28" s="6"/>
      <c r="AA28" s="19">
        <v>28698000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20717044</v>
      </c>
      <c r="D32" s="25">
        <f>SUM(D28:D31)</f>
        <v>0</v>
      </c>
      <c r="E32" s="26">
        <f t="shared" si="5"/>
        <v>28698000</v>
      </c>
      <c r="F32" s="27">
        <f t="shared" si="5"/>
        <v>28698000</v>
      </c>
      <c r="G32" s="27">
        <f t="shared" si="5"/>
        <v>4880137</v>
      </c>
      <c r="H32" s="27">
        <f t="shared" si="5"/>
        <v>1212862</v>
      </c>
      <c r="I32" s="27">
        <f t="shared" si="5"/>
        <v>3551936</v>
      </c>
      <c r="J32" s="27">
        <f t="shared" si="5"/>
        <v>9644935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9644935</v>
      </c>
      <c r="X32" s="27">
        <f t="shared" si="5"/>
        <v>0</v>
      </c>
      <c r="Y32" s="27">
        <f t="shared" si="5"/>
        <v>9644935</v>
      </c>
      <c r="Z32" s="13">
        <f>+IF(X32&lt;&gt;0,+(Y32/X32)*100,0)</f>
        <v>0</v>
      </c>
      <c r="AA32" s="31">
        <f>SUM(AA28:AA31)</f>
        <v>28698000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3827801</v>
      </c>
      <c r="D35" s="19"/>
      <c r="E35" s="20">
        <v>4002000</v>
      </c>
      <c r="F35" s="21">
        <v>4002000</v>
      </c>
      <c r="G35" s="21">
        <v>1628061</v>
      </c>
      <c r="H35" s="21">
        <v>1510629</v>
      </c>
      <c r="I35" s="21">
        <v>757992</v>
      </c>
      <c r="J35" s="21">
        <v>3896682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3896682</v>
      </c>
      <c r="X35" s="21"/>
      <c r="Y35" s="21">
        <v>3896682</v>
      </c>
      <c r="Z35" s="6"/>
      <c r="AA35" s="28">
        <v>4002000</v>
      </c>
    </row>
    <row r="36" spans="1:27" ht="13.5">
      <c r="A36" s="61" t="s">
        <v>64</v>
      </c>
      <c r="B36" s="10"/>
      <c r="C36" s="62">
        <f aca="true" t="shared" si="6" ref="C36:Y36">SUM(C32:C35)</f>
        <v>24544845</v>
      </c>
      <c r="D36" s="62">
        <f>SUM(D32:D35)</f>
        <v>0</v>
      </c>
      <c r="E36" s="63">
        <f t="shared" si="6"/>
        <v>32700000</v>
      </c>
      <c r="F36" s="64">
        <f t="shared" si="6"/>
        <v>32700000</v>
      </c>
      <c r="G36" s="64">
        <f t="shared" si="6"/>
        <v>6508198</v>
      </c>
      <c r="H36" s="64">
        <f t="shared" si="6"/>
        <v>2723491</v>
      </c>
      <c r="I36" s="64">
        <f t="shared" si="6"/>
        <v>4309928</v>
      </c>
      <c r="J36" s="64">
        <f t="shared" si="6"/>
        <v>13541617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13541617</v>
      </c>
      <c r="X36" s="64">
        <f t="shared" si="6"/>
        <v>0</v>
      </c>
      <c r="Y36" s="64">
        <f t="shared" si="6"/>
        <v>13541617</v>
      </c>
      <c r="Z36" s="65">
        <f>+IF(X36&lt;&gt;0,+(Y36/X36)*100,0)</f>
        <v>0</v>
      </c>
      <c r="AA36" s="66">
        <f>SUM(AA32:AA35)</f>
        <v>32700000</v>
      </c>
    </row>
    <row r="37" spans="1:27" ht="13.5">
      <c r="A37" s="14" t="s">
        <v>127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128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129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130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2014-11-17T10:11:52Z</dcterms:created>
  <dcterms:modified xsi:type="dcterms:W3CDTF">2014-11-17T10:11:52Z</dcterms:modified>
  <cp:category/>
  <cp:version/>
  <cp:contentType/>
  <cp:contentStatus/>
</cp:coreProperties>
</file>