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MP301" sheetId="1" r:id="rId1"/>
    <sheet name="MP302" sheetId="2" r:id="rId2"/>
    <sheet name="MP303" sheetId="3" r:id="rId3"/>
    <sheet name="MP304" sheetId="4" r:id="rId4"/>
    <sheet name="MP305" sheetId="5" r:id="rId5"/>
    <sheet name="MP306" sheetId="6" r:id="rId6"/>
    <sheet name="MP307" sheetId="7" r:id="rId7"/>
    <sheet name="DC30" sheetId="8" r:id="rId8"/>
    <sheet name="MP311" sheetId="9" r:id="rId9"/>
    <sheet name="MP312" sheetId="10" r:id="rId10"/>
    <sheet name="MP313" sheetId="11" r:id="rId11"/>
    <sheet name="MP314" sheetId="12" r:id="rId12"/>
    <sheet name="MP315" sheetId="13" r:id="rId13"/>
    <sheet name="MP316" sheetId="14" r:id="rId14"/>
    <sheet name="DC31" sheetId="15" r:id="rId15"/>
    <sheet name="MP321" sheetId="16" r:id="rId16"/>
    <sheet name="MP322" sheetId="17" r:id="rId17"/>
    <sheet name="MP323" sheetId="18" r:id="rId18"/>
    <sheet name="MP324" sheetId="19" r:id="rId19"/>
    <sheet name="MP325" sheetId="20" r:id="rId20"/>
    <sheet name="DC32" sheetId="21" r:id="rId21"/>
    <sheet name="Summary" sheetId="22" r:id="rId22"/>
  </sheets>
  <definedNames>
    <definedName name="_xlnm.Print_Area" localSheetId="7">'DC30'!$A$1:$AA$45</definedName>
    <definedName name="_xlnm.Print_Area" localSheetId="14">'DC31'!$A$1:$AA$45</definedName>
    <definedName name="_xlnm.Print_Area" localSheetId="20">'DC32'!$A$1:$AA$45</definedName>
    <definedName name="_xlnm.Print_Area" localSheetId="0">'MP301'!$A$1:$AA$45</definedName>
    <definedName name="_xlnm.Print_Area" localSheetId="1">'MP302'!$A$1:$AA$45</definedName>
    <definedName name="_xlnm.Print_Area" localSheetId="2">'MP303'!$A$1:$AA$45</definedName>
    <definedName name="_xlnm.Print_Area" localSheetId="3">'MP304'!$A$1:$AA$45</definedName>
    <definedName name="_xlnm.Print_Area" localSheetId="4">'MP305'!$A$1:$AA$45</definedName>
    <definedName name="_xlnm.Print_Area" localSheetId="5">'MP306'!$A$1:$AA$45</definedName>
    <definedName name="_xlnm.Print_Area" localSheetId="6">'MP307'!$A$1:$AA$45</definedName>
    <definedName name="_xlnm.Print_Area" localSheetId="8">'MP311'!$A$1:$AA$45</definedName>
    <definedName name="_xlnm.Print_Area" localSheetId="9">'MP312'!$A$1:$AA$45</definedName>
    <definedName name="_xlnm.Print_Area" localSheetId="10">'MP313'!$A$1:$AA$45</definedName>
    <definedName name="_xlnm.Print_Area" localSheetId="11">'MP314'!$A$1:$AA$45</definedName>
    <definedName name="_xlnm.Print_Area" localSheetId="12">'MP315'!$A$1:$AA$45</definedName>
    <definedName name="_xlnm.Print_Area" localSheetId="13">'MP316'!$A$1:$AA$45</definedName>
    <definedName name="_xlnm.Print_Area" localSheetId="15">'MP321'!$A$1:$AA$45</definedName>
    <definedName name="_xlnm.Print_Area" localSheetId="16">'MP322'!$A$1:$AA$45</definedName>
    <definedName name="_xlnm.Print_Area" localSheetId="17">'MP323'!$A$1:$AA$45</definedName>
    <definedName name="_xlnm.Print_Area" localSheetId="18">'MP324'!$A$1:$AA$45</definedName>
    <definedName name="_xlnm.Print_Area" localSheetId="19">'MP325'!$A$1:$AA$45</definedName>
    <definedName name="_xlnm.Print_Area" localSheetId="21">'Summary'!$A$1:$AA$45</definedName>
  </definedNames>
  <calcPr calcMode="manual" fullCalcOnLoad="1"/>
</workbook>
</file>

<file path=xl/sharedStrings.xml><?xml version="1.0" encoding="utf-8"?>
<sst xmlns="http://schemas.openxmlformats.org/spreadsheetml/2006/main" count="1562" uniqueCount="92">
  <si>
    <t>Mpumalanga: Albert Luthuli(MP301) - Table C5 Quarterly Budget Statement - Capital Expenditure by Standard Classification and Funding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</si>
  <si>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</si>
  <si>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</si>
  <si>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</si>
  <si>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</si>
  <si>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</si>
  <si>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</si>
  <si>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</si>
  <si>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</si>
  <si>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</si>
  <si>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</si>
  <si>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</si>
  <si>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</si>
  <si>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</si>
  <si>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</si>
  <si>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</si>
  <si>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</si>
  <si>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</si>
  <si>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</si>
  <si>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</si>
  <si>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</si>
  <si>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</si>
  <si>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</si>
  <si>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</si>
  <si>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</si>
  <si>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</si>
  <si>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</si>
  <si>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</si>
  <si>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</si>
  <si>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</si>
  <si>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</si>
  <si>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</si>
  <si>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</si>
  <si>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</si>
  <si>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</si>
  <si>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</si>
  <si>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</si>
  <si>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</si>
  <si>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</si>
  <si>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</si>
  <si>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</si>
  <si>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</si>
  <si>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</si>
  <si>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</si>
  <si>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</si>
  <si>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</si>
  <si>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</si>
  <si>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</si>
  <si>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</si>
  <si>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</si>
  <si>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</si>
  <si>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</si>
  <si>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</si>
  <si>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</si>
  <si>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</si>
  <si>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</si>
  <si>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</si>
  <si>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</si>
  <si>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</si>
  <si>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</si>
  <si>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</si>
  <si>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</si>
  <si>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</si>
  <si>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</si>
  <si>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</si>
  <si>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Mpumalanga: Msukaligwa(MP302) - Table C5 Quarterly Budget Statement - Capital Expenditure by Standard Classification and Funding for 1st Quarter ended 30 September 2014 (Figures Finalised as at 2014/10/30)</t>
  </si>
  <si>
    <t>Mpumalanga: Mkhondo(MP303) - Table C5 Quarterly Budget Statement - Capital Expenditure by Standard Classification and Funding for 1st Quarter ended 30 September 2014 (Figures Finalised as at 2014/10/30)</t>
  </si>
  <si>
    <t>Mpumalanga: Pixley Ka Seme (MP)(MP304) - Table C5 Quarterly Budget Statement - Capital Expenditure by Standard Classification and Funding for 1st Quarter ended 30 September 2014 (Figures Finalised as at 2014/10/30)</t>
  </si>
  <si>
    <t>Mpumalanga: Lekwa(MP305) - Table C5 Quarterly Budget Statement - Capital Expenditure by Standard Classification and Funding for 1st Quarter ended 30 September 2014 (Figures Finalised as at 2014/10/30)</t>
  </si>
  <si>
    <t>Mpumalanga: Dipaleseng(MP306) - Table C5 Quarterly Budget Statement - Capital Expenditure by Standard Classification and Funding for 1st Quarter ended 30 September 2014 (Figures Finalised as at 2014/10/30)</t>
  </si>
  <si>
    <t>Mpumalanga: Govan Mbeki(MP307) - Table C5 Quarterly Budget Statement - Capital Expenditure by Standard Classification and Funding for 1st Quarter ended 30 September 2014 (Figures Finalised as at 2014/10/30)</t>
  </si>
  <si>
    <t>Mpumalanga: Gert Sibande(DC30) - Table C5 Quarterly Budget Statement - Capital Expenditure by Standard Classification and Funding for 1st Quarter ended 30 September 2014 (Figures Finalised as at 2014/10/30)</t>
  </si>
  <si>
    <t>Mpumalanga: Victor Khanye(MP311) - Table C5 Quarterly Budget Statement - Capital Expenditure by Standard Classification and Funding for 1st Quarter ended 30 September 2014 (Figures Finalised as at 2014/10/30)</t>
  </si>
  <si>
    <t>Mpumalanga: Emalahleni (Mp)(MP312) - Table C5 Quarterly Budget Statement - Capital Expenditure by Standard Classification and Funding for 1st Quarter ended 30 September 2014 (Figures Finalised as at 2014/10/30)</t>
  </si>
  <si>
    <t>Mpumalanga: Steve Tshwete(MP313) - Table C5 Quarterly Budget Statement - Capital Expenditure by Standard Classification and Funding for 1st Quarter ended 30 September 2014 (Figures Finalised as at 2014/10/30)</t>
  </si>
  <si>
    <t>Mpumalanga: Emakhazeni(MP314) - Table C5 Quarterly Budget Statement - Capital Expenditure by Standard Classification and Funding for 1st Quarter ended 30 September 2014 (Figures Finalised as at 2014/10/30)</t>
  </si>
  <si>
    <t>Mpumalanga: Thembisile Hani(MP315) - Table C5 Quarterly Budget Statement - Capital Expenditure by Standard Classification and Funding for 1st Quarter ended 30 September 2014 (Figures Finalised as at 2014/10/30)</t>
  </si>
  <si>
    <t>Mpumalanga: Dr J.S. Moroka(MP316) - Table C5 Quarterly Budget Statement - Capital Expenditure by Standard Classification and Funding for 1st Quarter ended 30 September 2014 (Figures Finalised as at 2014/10/30)</t>
  </si>
  <si>
    <t>Mpumalanga: Nkangala(DC31) - Table C5 Quarterly Budget Statement - Capital Expenditure by Standard Classification and Funding for 1st Quarter ended 30 September 2014 (Figures Finalised as at 2014/10/30)</t>
  </si>
  <si>
    <t>Mpumalanga: Thaba Chweu(MP321) - Table C5 Quarterly Budget Statement - Capital Expenditure by Standard Classification and Funding for 1st Quarter ended 30 September 2014 (Figures Finalised as at 2014/10/30)</t>
  </si>
  <si>
    <t>Mpumalanga: Mbombela(MP322) - Table C5 Quarterly Budget Statement - Capital Expenditure by Standard Classification and Funding for 1st Quarter ended 30 September 2014 (Figures Finalised as at 2014/10/30)</t>
  </si>
  <si>
    <t>Mpumalanga: Umjindi(MP323) - Table C5 Quarterly Budget Statement - Capital Expenditure by Standard Classification and Funding for 1st Quarter ended 30 September 2014 (Figures Finalised as at 2014/10/30)</t>
  </si>
  <si>
    <t>Mpumalanga: Nkomazi(MP324) - Table C5 Quarterly Budget Statement - Capital Expenditure by Standard Classification and Funding for 1st Quarter ended 30 September 2014 (Figures Finalised as at 2014/10/30)</t>
  </si>
  <si>
    <t>Mpumalanga: Bushbuckridge(MP325) - Table C5 Quarterly Budget Statement - Capital Expenditure by Standard Classification and Funding for 1st Quarter ended 30 September 2014 (Figures Finalised as at 2014/10/30)</t>
  </si>
  <si>
    <t>Mpumalanga: Ehlanzeni(DC32) - Table C5 Quarterly Budget Statement - Capital Expenditure by Standard Classification and Funding for 1st Quarter ended 30 September 2014 (Figures Finalised as at 2014/10/30)</t>
  </si>
  <si>
    <t>Summary - Table C5 Quarterly Budget Statement - Capital Expenditure by Standard Classification and Funding for 1st Quarter ended 30 September 2014 (Figures Finalised as at 2014/10/30)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</si>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</sst>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0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0" fontId="5" fillId="0" borderId="12" xfId="0" applyNumberFormat="1" applyFont="1" applyFill="1" applyBorder="1" applyAlignment="1" applyProtection="1">
      <alignment/>
      <protection/>
    </xf>
    <xf numFmtId="170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0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72" fontId="3" fillId="0" borderId="17" xfId="0" applyNumberFormat="1" applyFont="1" applyFill="1" applyBorder="1" applyAlignment="1" applyProtection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7" xfId="42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20" xfId="0" applyNumberFormat="1" applyFont="1" applyFill="1" applyBorder="1" applyAlignment="1" applyProtection="1">
      <alignment/>
      <protection/>
    </xf>
    <xf numFmtId="172" fontId="3" fillId="0" borderId="15" xfId="0" applyNumberFormat="1" applyFont="1" applyFill="1" applyBorder="1" applyAlignment="1" applyProtection="1">
      <alignment/>
      <protection/>
    </xf>
    <xf numFmtId="172" fontId="5" fillId="0" borderId="21" xfId="0" applyNumberFormat="1" applyFont="1" applyFill="1" applyBorder="1" applyAlignment="1" applyProtection="1">
      <alignment/>
      <protection/>
    </xf>
    <xf numFmtId="172" fontId="5" fillId="0" borderId="21" xfId="42" applyNumberFormat="1" applyFont="1" applyFill="1" applyBorder="1" applyAlignment="1" applyProtection="1">
      <alignment/>
      <protection/>
    </xf>
    <xf numFmtId="172" fontId="3" fillId="0" borderId="21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72" fontId="3" fillId="0" borderId="33" xfId="0" applyNumberFormat="1" applyFont="1" applyBorder="1" applyAlignment="1" applyProtection="1">
      <alignment horizontal="center"/>
      <protection/>
    </xf>
    <xf numFmtId="172" fontId="3" fillId="0" borderId="23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170" fontId="3" fillId="0" borderId="10" xfId="0" applyNumberFormat="1" applyFont="1" applyBorder="1" applyAlignment="1" applyProtection="1">
      <alignment horizontal="center"/>
      <protection/>
    </xf>
    <xf numFmtId="172" fontId="3" fillId="0" borderId="34" xfId="0" applyNumberFormat="1" applyFont="1" applyBorder="1" applyAlignment="1" applyProtection="1">
      <alignment horizontal="center"/>
      <protection/>
    </xf>
    <xf numFmtId="172" fontId="3" fillId="0" borderId="32" xfId="0" applyNumberFormat="1" applyFont="1" applyFill="1" applyBorder="1" applyAlignment="1" applyProtection="1">
      <alignment/>
      <protection/>
    </xf>
    <xf numFmtId="172" fontId="3" fillId="0" borderId="31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0" fontId="3" fillId="0" borderId="14" xfId="0" applyNumberFormat="1" applyFont="1" applyFill="1" applyBorder="1" applyAlignment="1" applyProtection="1">
      <alignment/>
      <protection/>
    </xf>
    <xf numFmtId="172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72" fontId="3" fillId="0" borderId="32" xfId="0" applyNumberFormat="1" applyFont="1" applyBorder="1" applyAlignment="1" applyProtection="1">
      <alignment/>
      <protection/>
    </xf>
    <xf numFmtId="172" fontId="3" fillId="0" borderId="31" xfId="0" applyNumberFormat="1" applyFont="1" applyBorder="1" applyAlignment="1" applyProtection="1">
      <alignment/>
      <protection/>
    </xf>
    <xf numFmtId="172" fontId="3" fillId="0" borderId="14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2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119894333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119894333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17929733</v>
      </c>
      <c r="D9" s="16">
        <f>SUM(D10:D14)</f>
        <v>0</v>
      </c>
      <c r="E9" s="17">
        <f t="shared" si="1"/>
        <v>18336650</v>
      </c>
      <c r="F9" s="18">
        <f t="shared" si="1"/>
        <v>18336650</v>
      </c>
      <c r="G9" s="18">
        <f t="shared" si="1"/>
        <v>0</v>
      </c>
      <c r="H9" s="18">
        <f t="shared" si="1"/>
        <v>0</v>
      </c>
      <c r="I9" s="18">
        <f t="shared" si="1"/>
        <v>4655581</v>
      </c>
      <c r="J9" s="18">
        <f t="shared" si="1"/>
        <v>4655581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4655581</v>
      </c>
      <c r="X9" s="18">
        <f t="shared" si="1"/>
        <v>4584165</v>
      </c>
      <c r="Y9" s="18">
        <f t="shared" si="1"/>
        <v>71416</v>
      </c>
      <c r="Z9" s="4">
        <f>+IF(X9&lt;&gt;0,+(Y9/X9)*100,0)</f>
        <v>1.5578845874875795</v>
      </c>
      <c r="AA9" s="30">
        <f>SUM(AA10:AA14)</f>
        <v>18336650</v>
      </c>
    </row>
    <row r="10" spans="1:27" ht="13.5">
      <c r="A10" s="5" t="s">
        <v>36</v>
      </c>
      <c r="B10" s="3"/>
      <c r="C10" s="19">
        <v>17929733</v>
      </c>
      <c r="D10" s="19"/>
      <c r="E10" s="20">
        <v>9000000</v>
      </c>
      <c r="F10" s="21">
        <v>9000000</v>
      </c>
      <c r="G10" s="21"/>
      <c r="H10" s="21"/>
      <c r="I10" s="21">
        <v>2935148</v>
      </c>
      <c r="J10" s="21">
        <v>2935148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2935148</v>
      </c>
      <c r="X10" s="21">
        <v>2250000</v>
      </c>
      <c r="Y10" s="21">
        <v>685148</v>
      </c>
      <c r="Z10" s="6">
        <v>30.45</v>
      </c>
      <c r="AA10" s="28">
        <v>9000000</v>
      </c>
    </row>
    <row r="11" spans="1:27" ht="13.5">
      <c r="A11" s="5" t="s">
        <v>37</v>
      </c>
      <c r="B11" s="3"/>
      <c r="C11" s="19"/>
      <c r="D11" s="19"/>
      <c r="E11" s="20">
        <v>4336650</v>
      </c>
      <c r="F11" s="21">
        <v>4336650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1084164</v>
      </c>
      <c r="Y11" s="21">
        <v>-1084164</v>
      </c>
      <c r="Z11" s="6">
        <v>-100</v>
      </c>
      <c r="AA11" s="28">
        <v>4336650</v>
      </c>
    </row>
    <row r="12" spans="1:27" ht="13.5">
      <c r="A12" s="5" t="s">
        <v>38</v>
      </c>
      <c r="B12" s="3"/>
      <c r="C12" s="19"/>
      <c r="D12" s="19"/>
      <c r="E12" s="20">
        <v>5000000</v>
      </c>
      <c r="F12" s="21">
        <v>5000000</v>
      </c>
      <c r="G12" s="21"/>
      <c r="H12" s="21"/>
      <c r="I12" s="21">
        <v>1720433</v>
      </c>
      <c r="J12" s="21">
        <v>1720433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1720433</v>
      </c>
      <c r="X12" s="21">
        <v>1250001</v>
      </c>
      <c r="Y12" s="21">
        <v>470432</v>
      </c>
      <c r="Z12" s="6">
        <v>37.63</v>
      </c>
      <c r="AA12" s="28">
        <v>5000000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14500000</v>
      </c>
      <c r="F15" s="18">
        <f t="shared" si="2"/>
        <v>14500000</v>
      </c>
      <c r="G15" s="18">
        <f t="shared" si="2"/>
        <v>1121643</v>
      </c>
      <c r="H15" s="18">
        <f t="shared" si="2"/>
        <v>6141895</v>
      </c>
      <c r="I15" s="18">
        <f t="shared" si="2"/>
        <v>2748574</v>
      </c>
      <c r="J15" s="18">
        <f t="shared" si="2"/>
        <v>10012112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10012112</v>
      </c>
      <c r="X15" s="18">
        <f t="shared" si="2"/>
        <v>3708333</v>
      </c>
      <c r="Y15" s="18">
        <f t="shared" si="2"/>
        <v>6303779</v>
      </c>
      <c r="Z15" s="4">
        <f>+IF(X15&lt;&gt;0,+(Y15/X15)*100,0)</f>
        <v>169.9895613473763</v>
      </c>
      <c r="AA15" s="30">
        <f>SUM(AA16:AA18)</f>
        <v>14500000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14500000</v>
      </c>
      <c r="F17" s="21">
        <v>14500000</v>
      </c>
      <c r="G17" s="21">
        <v>1121643</v>
      </c>
      <c r="H17" s="21">
        <v>6141895</v>
      </c>
      <c r="I17" s="21">
        <v>2748574</v>
      </c>
      <c r="J17" s="21">
        <v>10012112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10012112</v>
      </c>
      <c r="X17" s="21">
        <v>3708333</v>
      </c>
      <c r="Y17" s="21">
        <v>6303779</v>
      </c>
      <c r="Z17" s="6">
        <v>169.99</v>
      </c>
      <c r="AA17" s="28">
        <v>14500000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69900000</v>
      </c>
      <c r="F19" s="18">
        <f t="shared" si="3"/>
        <v>69900000</v>
      </c>
      <c r="G19" s="18">
        <f t="shared" si="3"/>
        <v>4720112</v>
      </c>
      <c r="H19" s="18">
        <f t="shared" si="3"/>
        <v>7287602</v>
      </c>
      <c r="I19" s="18">
        <f t="shared" si="3"/>
        <v>7659182</v>
      </c>
      <c r="J19" s="18">
        <f t="shared" si="3"/>
        <v>19666896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19666896</v>
      </c>
      <c r="X19" s="18">
        <f t="shared" si="3"/>
        <v>16641665</v>
      </c>
      <c r="Y19" s="18">
        <f t="shared" si="3"/>
        <v>3025231</v>
      </c>
      <c r="Z19" s="4">
        <f>+IF(X19&lt;&gt;0,+(Y19/X19)*100,0)</f>
        <v>18.178655801567935</v>
      </c>
      <c r="AA19" s="30">
        <f>SUM(AA20:AA23)</f>
        <v>69900000</v>
      </c>
    </row>
    <row r="20" spans="1:27" ht="13.5">
      <c r="A20" s="5" t="s">
        <v>46</v>
      </c>
      <c r="B20" s="3"/>
      <c r="C20" s="19"/>
      <c r="D20" s="19"/>
      <c r="E20" s="20">
        <v>15400000</v>
      </c>
      <c r="F20" s="21">
        <v>15400000</v>
      </c>
      <c r="G20" s="21">
        <v>764633</v>
      </c>
      <c r="H20" s="21"/>
      <c r="I20" s="21">
        <v>3242430</v>
      </c>
      <c r="J20" s="21">
        <v>4007063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4007063</v>
      </c>
      <c r="X20" s="21">
        <v>3016667</v>
      </c>
      <c r="Y20" s="21">
        <v>990396</v>
      </c>
      <c r="Z20" s="6">
        <v>32.83</v>
      </c>
      <c r="AA20" s="28">
        <v>15400000</v>
      </c>
    </row>
    <row r="21" spans="1:27" ht="13.5">
      <c r="A21" s="5" t="s">
        <v>47</v>
      </c>
      <c r="B21" s="3"/>
      <c r="C21" s="19"/>
      <c r="D21" s="19"/>
      <c r="E21" s="20">
        <v>44500000</v>
      </c>
      <c r="F21" s="21">
        <v>44500000</v>
      </c>
      <c r="G21" s="21">
        <v>3955479</v>
      </c>
      <c r="H21" s="21">
        <v>7287602</v>
      </c>
      <c r="I21" s="21">
        <v>4416752</v>
      </c>
      <c r="J21" s="21">
        <v>15659833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15659833</v>
      </c>
      <c r="X21" s="21">
        <v>11124999</v>
      </c>
      <c r="Y21" s="21">
        <v>4534834</v>
      </c>
      <c r="Z21" s="6">
        <v>40.76</v>
      </c>
      <c r="AA21" s="28">
        <v>44500000</v>
      </c>
    </row>
    <row r="22" spans="1:27" ht="13.5">
      <c r="A22" s="5" t="s">
        <v>48</v>
      </c>
      <c r="B22" s="3"/>
      <c r="C22" s="22"/>
      <c r="D22" s="22"/>
      <c r="E22" s="23">
        <v>10000000</v>
      </c>
      <c r="F22" s="24">
        <v>10000000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2499999</v>
      </c>
      <c r="Y22" s="24">
        <v>-2499999</v>
      </c>
      <c r="Z22" s="7">
        <v>-100</v>
      </c>
      <c r="AA22" s="29">
        <v>10000000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>
        <v>321971</v>
      </c>
      <c r="H24" s="18">
        <v>1892272</v>
      </c>
      <c r="I24" s="18"/>
      <c r="J24" s="18">
        <v>2214243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2214243</v>
      </c>
      <c r="X24" s="18"/>
      <c r="Y24" s="18">
        <v>2214243</v>
      </c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137824066</v>
      </c>
      <c r="D25" s="50">
        <f>+D5+D9+D15+D19+D24</f>
        <v>0</v>
      </c>
      <c r="E25" s="51">
        <f t="shared" si="4"/>
        <v>102736650</v>
      </c>
      <c r="F25" s="52">
        <f t="shared" si="4"/>
        <v>102736650</v>
      </c>
      <c r="G25" s="52">
        <f t="shared" si="4"/>
        <v>6163726</v>
      </c>
      <c r="H25" s="52">
        <f t="shared" si="4"/>
        <v>15321769</v>
      </c>
      <c r="I25" s="52">
        <f t="shared" si="4"/>
        <v>15063337</v>
      </c>
      <c r="J25" s="52">
        <f t="shared" si="4"/>
        <v>36548832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36548832</v>
      </c>
      <c r="X25" s="52">
        <f t="shared" si="4"/>
        <v>24934163</v>
      </c>
      <c r="Y25" s="52">
        <f t="shared" si="4"/>
        <v>11614669</v>
      </c>
      <c r="Z25" s="53">
        <f>+IF(X25&lt;&gt;0,+(Y25/X25)*100,0)</f>
        <v>46.58134704581822</v>
      </c>
      <c r="AA25" s="54">
        <f>+AA5+AA9+AA15+AA19+AA24</f>
        <v>102736650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137824066</v>
      </c>
      <c r="D28" s="19"/>
      <c r="E28" s="20">
        <v>102736650</v>
      </c>
      <c r="F28" s="21">
        <v>102736650</v>
      </c>
      <c r="G28" s="21">
        <v>6163726</v>
      </c>
      <c r="H28" s="21">
        <v>15321769</v>
      </c>
      <c r="I28" s="21">
        <v>15063337</v>
      </c>
      <c r="J28" s="21">
        <v>36548832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36548832</v>
      </c>
      <c r="X28" s="21"/>
      <c r="Y28" s="21">
        <v>36548832</v>
      </c>
      <c r="Z28" s="6"/>
      <c r="AA28" s="19">
        <v>102736650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137824066</v>
      </c>
      <c r="D32" s="25">
        <f>SUM(D28:D31)</f>
        <v>0</v>
      </c>
      <c r="E32" s="26">
        <f t="shared" si="5"/>
        <v>102736650</v>
      </c>
      <c r="F32" s="27">
        <f t="shared" si="5"/>
        <v>102736650</v>
      </c>
      <c r="G32" s="27">
        <f t="shared" si="5"/>
        <v>6163726</v>
      </c>
      <c r="H32" s="27">
        <f t="shared" si="5"/>
        <v>15321769</v>
      </c>
      <c r="I32" s="27">
        <f t="shared" si="5"/>
        <v>15063337</v>
      </c>
      <c r="J32" s="27">
        <f t="shared" si="5"/>
        <v>36548832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36548832</v>
      </c>
      <c r="X32" s="27">
        <f t="shared" si="5"/>
        <v>0</v>
      </c>
      <c r="Y32" s="27">
        <f t="shared" si="5"/>
        <v>36548832</v>
      </c>
      <c r="Z32" s="13">
        <f>+IF(X32&lt;&gt;0,+(Y32/X32)*100,0)</f>
        <v>0</v>
      </c>
      <c r="AA32" s="31">
        <f>SUM(AA28:AA31)</f>
        <v>102736650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137824066</v>
      </c>
      <c r="D36" s="61">
        <f>SUM(D32:D35)</f>
        <v>0</v>
      </c>
      <c r="E36" s="62">
        <f t="shared" si="6"/>
        <v>102736650</v>
      </c>
      <c r="F36" s="63">
        <f t="shared" si="6"/>
        <v>102736650</v>
      </c>
      <c r="G36" s="63">
        <f t="shared" si="6"/>
        <v>6163726</v>
      </c>
      <c r="H36" s="63">
        <f t="shared" si="6"/>
        <v>15321769</v>
      </c>
      <c r="I36" s="63">
        <f t="shared" si="6"/>
        <v>15063337</v>
      </c>
      <c r="J36" s="63">
        <f t="shared" si="6"/>
        <v>36548832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36548832</v>
      </c>
      <c r="X36" s="63">
        <f t="shared" si="6"/>
        <v>0</v>
      </c>
      <c r="Y36" s="63">
        <f t="shared" si="6"/>
        <v>36548832</v>
      </c>
      <c r="Z36" s="64">
        <f>+IF(X36&lt;&gt;0,+(Y36/X36)*100,0)</f>
        <v>0</v>
      </c>
      <c r="AA36" s="65">
        <f>SUM(AA32:AA35)</f>
        <v>102736650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3716082</v>
      </c>
      <c r="F9" s="18">
        <f t="shared" si="1"/>
        <v>3716082</v>
      </c>
      <c r="G9" s="18">
        <f t="shared" si="1"/>
        <v>0</v>
      </c>
      <c r="H9" s="18">
        <f t="shared" si="1"/>
        <v>0</v>
      </c>
      <c r="I9" s="18">
        <f t="shared" si="1"/>
        <v>467375</v>
      </c>
      <c r="J9" s="18">
        <f t="shared" si="1"/>
        <v>467375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467375</v>
      </c>
      <c r="X9" s="18">
        <f t="shared" si="1"/>
        <v>929022</v>
      </c>
      <c r="Y9" s="18">
        <f t="shared" si="1"/>
        <v>-461647</v>
      </c>
      <c r="Z9" s="4">
        <f>+IF(X9&lt;&gt;0,+(Y9/X9)*100,0)</f>
        <v>-49.69171881828417</v>
      </c>
      <c r="AA9" s="30">
        <f>SUM(AA10:AA14)</f>
        <v>3716082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>
        <v>467375</v>
      </c>
      <c r="J11" s="21">
        <v>467375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467375</v>
      </c>
      <c r="X11" s="21"/>
      <c r="Y11" s="21">
        <v>467375</v>
      </c>
      <c r="Z11" s="6"/>
      <c r="AA11" s="28"/>
    </row>
    <row r="12" spans="1:27" ht="13.5">
      <c r="A12" s="5" t="s">
        <v>38</v>
      </c>
      <c r="B12" s="3"/>
      <c r="C12" s="19"/>
      <c r="D12" s="19"/>
      <c r="E12" s="20">
        <v>3716082</v>
      </c>
      <c r="F12" s="21">
        <v>3716082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929022</v>
      </c>
      <c r="Y12" s="21">
        <v>-929022</v>
      </c>
      <c r="Z12" s="6">
        <v>-100</v>
      </c>
      <c r="AA12" s="28">
        <v>3716082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42125063</v>
      </c>
      <c r="F15" s="18">
        <f t="shared" si="2"/>
        <v>42125063</v>
      </c>
      <c r="G15" s="18">
        <f t="shared" si="2"/>
        <v>0</v>
      </c>
      <c r="H15" s="18">
        <f t="shared" si="2"/>
        <v>3071816</v>
      </c>
      <c r="I15" s="18">
        <f t="shared" si="2"/>
        <v>4147492</v>
      </c>
      <c r="J15" s="18">
        <f t="shared" si="2"/>
        <v>7219308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7219308</v>
      </c>
      <c r="X15" s="18">
        <f t="shared" si="2"/>
        <v>10531266</v>
      </c>
      <c r="Y15" s="18">
        <f t="shared" si="2"/>
        <v>-3311958</v>
      </c>
      <c r="Z15" s="4">
        <f>+IF(X15&lt;&gt;0,+(Y15/X15)*100,0)</f>
        <v>-31.448811567384205</v>
      </c>
      <c r="AA15" s="30">
        <f>SUM(AA16:AA18)</f>
        <v>42125063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42125063</v>
      </c>
      <c r="F17" s="21">
        <v>42125063</v>
      </c>
      <c r="G17" s="21"/>
      <c r="H17" s="21">
        <v>3071816</v>
      </c>
      <c r="I17" s="21">
        <v>4147492</v>
      </c>
      <c r="J17" s="21">
        <v>7219308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7219308</v>
      </c>
      <c r="X17" s="21">
        <v>10531266</v>
      </c>
      <c r="Y17" s="21">
        <v>-3311958</v>
      </c>
      <c r="Z17" s="6">
        <v>-31.45</v>
      </c>
      <c r="AA17" s="28">
        <v>42125063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109093662</v>
      </c>
      <c r="F19" s="18">
        <f t="shared" si="3"/>
        <v>109093662</v>
      </c>
      <c r="G19" s="18">
        <f t="shared" si="3"/>
        <v>1486035</v>
      </c>
      <c r="H19" s="18">
        <f t="shared" si="3"/>
        <v>1049058</v>
      </c>
      <c r="I19" s="18">
        <f t="shared" si="3"/>
        <v>15065129</v>
      </c>
      <c r="J19" s="18">
        <f t="shared" si="3"/>
        <v>17600222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17600222</v>
      </c>
      <c r="X19" s="18">
        <f t="shared" si="3"/>
        <v>27273360</v>
      </c>
      <c r="Y19" s="18">
        <f t="shared" si="3"/>
        <v>-9673138</v>
      </c>
      <c r="Z19" s="4">
        <f>+IF(X19&lt;&gt;0,+(Y19/X19)*100,0)</f>
        <v>-35.467349824150745</v>
      </c>
      <c r="AA19" s="30">
        <f>SUM(AA20:AA23)</f>
        <v>109093662</v>
      </c>
    </row>
    <row r="20" spans="1:27" ht="13.5">
      <c r="A20" s="5" t="s">
        <v>46</v>
      </c>
      <c r="B20" s="3"/>
      <c r="C20" s="19"/>
      <c r="D20" s="19"/>
      <c r="E20" s="20">
        <v>10652000</v>
      </c>
      <c r="F20" s="21">
        <v>10652000</v>
      </c>
      <c r="G20" s="21">
        <v>1154922</v>
      </c>
      <c r="H20" s="21">
        <v>71673</v>
      </c>
      <c r="I20" s="21">
        <v>1706917</v>
      </c>
      <c r="J20" s="21">
        <v>2933512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2933512</v>
      </c>
      <c r="X20" s="21">
        <v>2662944</v>
      </c>
      <c r="Y20" s="21">
        <v>270568</v>
      </c>
      <c r="Z20" s="6">
        <v>10.16</v>
      </c>
      <c r="AA20" s="28">
        <v>10652000</v>
      </c>
    </row>
    <row r="21" spans="1:27" ht="13.5">
      <c r="A21" s="5" t="s">
        <v>47</v>
      </c>
      <c r="B21" s="3"/>
      <c r="C21" s="19"/>
      <c r="D21" s="19"/>
      <c r="E21" s="20">
        <v>23096000</v>
      </c>
      <c r="F21" s="21">
        <v>23096000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5774001</v>
      </c>
      <c r="Y21" s="21">
        <v>-5774001</v>
      </c>
      <c r="Z21" s="6">
        <v>-100</v>
      </c>
      <c r="AA21" s="28">
        <v>23096000</v>
      </c>
    </row>
    <row r="22" spans="1:27" ht="13.5">
      <c r="A22" s="5" t="s">
        <v>48</v>
      </c>
      <c r="B22" s="3"/>
      <c r="C22" s="22"/>
      <c r="D22" s="22"/>
      <c r="E22" s="23">
        <v>69990154</v>
      </c>
      <c r="F22" s="24">
        <v>69990154</v>
      </c>
      <c r="G22" s="24">
        <v>331113</v>
      </c>
      <c r="H22" s="24">
        <v>977385</v>
      </c>
      <c r="I22" s="24">
        <v>13358212</v>
      </c>
      <c r="J22" s="24">
        <v>14666710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14666710</v>
      </c>
      <c r="X22" s="24">
        <v>17497539</v>
      </c>
      <c r="Y22" s="24">
        <v>-2830829</v>
      </c>
      <c r="Z22" s="7">
        <v>-16.18</v>
      </c>
      <c r="AA22" s="29">
        <v>69990154</v>
      </c>
    </row>
    <row r="23" spans="1:27" ht="13.5">
      <c r="A23" s="5" t="s">
        <v>49</v>
      </c>
      <c r="B23" s="3"/>
      <c r="C23" s="19"/>
      <c r="D23" s="19"/>
      <c r="E23" s="20">
        <v>5355508</v>
      </c>
      <c r="F23" s="21">
        <v>5355508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1338876</v>
      </c>
      <c r="Y23" s="21">
        <v>-1338876</v>
      </c>
      <c r="Z23" s="6">
        <v>-100</v>
      </c>
      <c r="AA23" s="28">
        <v>5355508</v>
      </c>
    </row>
    <row r="24" spans="1:27" ht="13.5">
      <c r="A24" s="2" t="s">
        <v>50</v>
      </c>
      <c r="B24" s="8"/>
      <c r="C24" s="16"/>
      <c r="D24" s="16"/>
      <c r="E24" s="17">
        <v>4981411</v>
      </c>
      <c r="F24" s="18">
        <v>4981411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1245354</v>
      </c>
      <c r="Y24" s="18">
        <v>-1245354</v>
      </c>
      <c r="Z24" s="4">
        <v>-100</v>
      </c>
      <c r="AA24" s="30">
        <v>4981411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159916218</v>
      </c>
      <c r="F25" s="52">
        <f t="shared" si="4"/>
        <v>159916218</v>
      </c>
      <c r="G25" s="52">
        <f t="shared" si="4"/>
        <v>1486035</v>
      </c>
      <c r="H25" s="52">
        <f t="shared" si="4"/>
        <v>4120874</v>
      </c>
      <c r="I25" s="52">
        <f t="shared" si="4"/>
        <v>19679996</v>
      </c>
      <c r="J25" s="52">
        <f t="shared" si="4"/>
        <v>25286905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25286905</v>
      </c>
      <c r="X25" s="52">
        <f t="shared" si="4"/>
        <v>39979002</v>
      </c>
      <c r="Y25" s="52">
        <f t="shared" si="4"/>
        <v>-14692097</v>
      </c>
      <c r="Z25" s="53">
        <f>+IF(X25&lt;&gt;0,+(Y25/X25)*100,0)</f>
        <v>-36.74953416796147</v>
      </c>
      <c r="AA25" s="54">
        <f>+AA5+AA9+AA15+AA19+AA24</f>
        <v>159916218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130289777</v>
      </c>
      <c r="F28" s="21">
        <v>130289777</v>
      </c>
      <c r="G28" s="21">
        <v>1486035</v>
      </c>
      <c r="H28" s="21">
        <v>4049201</v>
      </c>
      <c r="I28" s="21">
        <v>17973079</v>
      </c>
      <c r="J28" s="21">
        <v>23508315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23508315</v>
      </c>
      <c r="X28" s="21"/>
      <c r="Y28" s="21">
        <v>23508315</v>
      </c>
      <c r="Z28" s="6"/>
      <c r="AA28" s="19">
        <v>130289777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>
        <v>29626441</v>
      </c>
      <c r="F30" s="24">
        <v>29626441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29626441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159916218</v>
      </c>
      <c r="F32" s="27">
        <f t="shared" si="5"/>
        <v>159916218</v>
      </c>
      <c r="G32" s="27">
        <f t="shared" si="5"/>
        <v>1486035</v>
      </c>
      <c r="H32" s="27">
        <f t="shared" si="5"/>
        <v>4049201</v>
      </c>
      <c r="I32" s="27">
        <f t="shared" si="5"/>
        <v>17973079</v>
      </c>
      <c r="J32" s="27">
        <f t="shared" si="5"/>
        <v>23508315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23508315</v>
      </c>
      <c r="X32" s="27">
        <f t="shared" si="5"/>
        <v>0</v>
      </c>
      <c r="Y32" s="27">
        <f t="shared" si="5"/>
        <v>23508315</v>
      </c>
      <c r="Z32" s="13">
        <f>+IF(X32&lt;&gt;0,+(Y32/X32)*100,0)</f>
        <v>0</v>
      </c>
      <c r="AA32" s="31">
        <f>SUM(AA28:AA31)</f>
        <v>159916218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>
        <v>268117</v>
      </c>
      <c r="J34" s="21">
        <v>268117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268117</v>
      </c>
      <c r="X34" s="21"/>
      <c r="Y34" s="21">
        <v>268117</v>
      </c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>
        <v>71673</v>
      </c>
      <c r="I35" s="21">
        <v>1438800</v>
      </c>
      <c r="J35" s="21">
        <v>1510473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1510473</v>
      </c>
      <c r="X35" s="21"/>
      <c r="Y35" s="21">
        <v>1510473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159916218</v>
      </c>
      <c r="F36" s="63">
        <f t="shared" si="6"/>
        <v>159916218</v>
      </c>
      <c r="G36" s="63">
        <f t="shared" si="6"/>
        <v>1486035</v>
      </c>
      <c r="H36" s="63">
        <f t="shared" si="6"/>
        <v>4120874</v>
      </c>
      <c r="I36" s="63">
        <f t="shared" si="6"/>
        <v>19679996</v>
      </c>
      <c r="J36" s="63">
        <f t="shared" si="6"/>
        <v>25286905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25286905</v>
      </c>
      <c r="X36" s="63">
        <f t="shared" si="6"/>
        <v>0</v>
      </c>
      <c r="Y36" s="63">
        <f t="shared" si="6"/>
        <v>25286905</v>
      </c>
      <c r="Z36" s="64">
        <f>+IF(X36&lt;&gt;0,+(Y36/X36)*100,0)</f>
        <v>0</v>
      </c>
      <c r="AA36" s="65">
        <f>SUM(AA32:AA35)</f>
        <v>159916218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13752500</v>
      </c>
      <c r="F5" s="18">
        <f t="shared" si="0"/>
        <v>24264120</v>
      </c>
      <c r="G5" s="18">
        <f t="shared" si="0"/>
        <v>0</v>
      </c>
      <c r="H5" s="18">
        <f t="shared" si="0"/>
        <v>424000</v>
      </c>
      <c r="I5" s="18">
        <f t="shared" si="0"/>
        <v>214501</v>
      </c>
      <c r="J5" s="18">
        <f t="shared" si="0"/>
        <v>638501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638501</v>
      </c>
      <c r="X5" s="18">
        <f t="shared" si="0"/>
        <v>1115000</v>
      </c>
      <c r="Y5" s="18">
        <f t="shared" si="0"/>
        <v>-476499</v>
      </c>
      <c r="Z5" s="4">
        <f>+IF(X5&lt;&gt;0,+(Y5/X5)*100,0)</f>
        <v>-42.735336322869955</v>
      </c>
      <c r="AA5" s="16">
        <f>SUM(AA6:AA8)</f>
        <v>24264120</v>
      </c>
    </row>
    <row r="6" spans="1:27" ht="13.5">
      <c r="A6" s="5" t="s">
        <v>32</v>
      </c>
      <c r="B6" s="3"/>
      <c r="C6" s="19"/>
      <c r="D6" s="19"/>
      <c r="E6" s="20">
        <v>1127000</v>
      </c>
      <c r="F6" s="21">
        <v>1127000</v>
      </c>
      <c r="G6" s="21"/>
      <c r="H6" s="21">
        <v>32</v>
      </c>
      <c r="I6" s="21">
        <v>19754</v>
      </c>
      <c r="J6" s="21">
        <v>19786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19786</v>
      </c>
      <c r="X6" s="21">
        <v>21000</v>
      </c>
      <c r="Y6" s="21">
        <v>-1214</v>
      </c>
      <c r="Z6" s="6">
        <v>-5.78</v>
      </c>
      <c r="AA6" s="28">
        <v>1127000</v>
      </c>
    </row>
    <row r="7" spans="1:27" ht="13.5">
      <c r="A7" s="5" t="s">
        <v>33</v>
      </c>
      <c r="B7" s="3"/>
      <c r="C7" s="22"/>
      <c r="D7" s="22"/>
      <c r="E7" s="23">
        <v>1394000</v>
      </c>
      <c r="F7" s="24">
        <v>1394000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130000</v>
      </c>
      <c r="Y7" s="24">
        <v>-130000</v>
      </c>
      <c r="Z7" s="7">
        <v>-100</v>
      </c>
      <c r="AA7" s="29">
        <v>1394000</v>
      </c>
    </row>
    <row r="8" spans="1:27" ht="13.5">
      <c r="A8" s="5" t="s">
        <v>34</v>
      </c>
      <c r="B8" s="3"/>
      <c r="C8" s="19"/>
      <c r="D8" s="19"/>
      <c r="E8" s="20">
        <v>11231500</v>
      </c>
      <c r="F8" s="21">
        <v>21743120</v>
      </c>
      <c r="G8" s="21"/>
      <c r="H8" s="21">
        <v>423968</v>
      </c>
      <c r="I8" s="21">
        <v>194747</v>
      </c>
      <c r="J8" s="21">
        <v>618715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618715</v>
      </c>
      <c r="X8" s="21">
        <v>964000</v>
      </c>
      <c r="Y8" s="21">
        <v>-345285</v>
      </c>
      <c r="Z8" s="6">
        <v>-35.82</v>
      </c>
      <c r="AA8" s="28">
        <v>21743120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25891000</v>
      </c>
      <c r="F9" s="18">
        <f t="shared" si="1"/>
        <v>28580280</v>
      </c>
      <c r="G9" s="18">
        <f t="shared" si="1"/>
        <v>104956</v>
      </c>
      <c r="H9" s="18">
        <f t="shared" si="1"/>
        <v>1145931</v>
      </c>
      <c r="I9" s="18">
        <f t="shared" si="1"/>
        <v>319777</v>
      </c>
      <c r="J9" s="18">
        <f t="shared" si="1"/>
        <v>1570664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1570664</v>
      </c>
      <c r="X9" s="18">
        <f t="shared" si="1"/>
        <v>788000</v>
      </c>
      <c r="Y9" s="18">
        <f t="shared" si="1"/>
        <v>782664</v>
      </c>
      <c r="Z9" s="4">
        <f>+IF(X9&lt;&gt;0,+(Y9/X9)*100,0)</f>
        <v>99.32284263959392</v>
      </c>
      <c r="AA9" s="30">
        <f>SUM(AA10:AA14)</f>
        <v>28580280</v>
      </c>
    </row>
    <row r="10" spans="1:27" ht="13.5">
      <c r="A10" s="5" t="s">
        <v>36</v>
      </c>
      <c r="B10" s="3"/>
      <c r="C10" s="19"/>
      <c r="D10" s="19"/>
      <c r="E10" s="20">
        <v>7670000</v>
      </c>
      <c r="F10" s="21">
        <v>8519300</v>
      </c>
      <c r="G10" s="21">
        <v>48</v>
      </c>
      <c r="H10" s="21">
        <v>192</v>
      </c>
      <c r="I10" s="21">
        <v>144</v>
      </c>
      <c r="J10" s="21">
        <v>384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384</v>
      </c>
      <c r="X10" s="21">
        <v>695000</v>
      </c>
      <c r="Y10" s="21">
        <v>-694616</v>
      </c>
      <c r="Z10" s="6">
        <v>-99.94</v>
      </c>
      <c r="AA10" s="28">
        <v>8519300</v>
      </c>
    </row>
    <row r="11" spans="1:27" ht="13.5">
      <c r="A11" s="5" t="s">
        <v>37</v>
      </c>
      <c r="B11" s="3"/>
      <c r="C11" s="19"/>
      <c r="D11" s="19"/>
      <c r="E11" s="20">
        <v>10832000</v>
      </c>
      <c r="F11" s="21">
        <v>11587180</v>
      </c>
      <c r="G11" s="21"/>
      <c r="H11" s="21">
        <v>750443</v>
      </c>
      <c r="I11" s="21">
        <v>18851</v>
      </c>
      <c r="J11" s="21">
        <v>769294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769294</v>
      </c>
      <c r="X11" s="21">
        <v>70000</v>
      </c>
      <c r="Y11" s="21">
        <v>699294</v>
      </c>
      <c r="Z11" s="6">
        <v>998.99</v>
      </c>
      <c r="AA11" s="28">
        <v>11587180</v>
      </c>
    </row>
    <row r="12" spans="1:27" ht="13.5">
      <c r="A12" s="5" t="s">
        <v>38</v>
      </c>
      <c r="B12" s="3"/>
      <c r="C12" s="19"/>
      <c r="D12" s="19"/>
      <c r="E12" s="20">
        <v>7246000</v>
      </c>
      <c r="F12" s="21">
        <v>7830800</v>
      </c>
      <c r="G12" s="21">
        <v>104908</v>
      </c>
      <c r="H12" s="21">
        <v>395296</v>
      </c>
      <c r="I12" s="21">
        <v>300782</v>
      </c>
      <c r="J12" s="21">
        <v>800986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800986</v>
      </c>
      <c r="X12" s="21"/>
      <c r="Y12" s="21">
        <v>800986</v>
      </c>
      <c r="Z12" s="6"/>
      <c r="AA12" s="28">
        <v>7830800</v>
      </c>
    </row>
    <row r="13" spans="1:27" ht="13.5">
      <c r="A13" s="5" t="s">
        <v>39</v>
      </c>
      <c r="B13" s="3"/>
      <c r="C13" s="19"/>
      <c r="D13" s="19"/>
      <c r="E13" s="20">
        <v>143000</v>
      </c>
      <c r="F13" s="21">
        <v>143000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23000</v>
      </c>
      <c r="Y13" s="21">
        <v>-23000</v>
      </c>
      <c r="Z13" s="6">
        <v>-100</v>
      </c>
      <c r="AA13" s="28">
        <v>143000</v>
      </c>
    </row>
    <row r="14" spans="1:27" ht="13.5">
      <c r="A14" s="5" t="s">
        <v>40</v>
      </c>
      <c r="B14" s="3"/>
      <c r="C14" s="22"/>
      <c r="D14" s="22"/>
      <c r="E14" s="23"/>
      <c r="F14" s="24">
        <v>500000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500000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71462980</v>
      </c>
      <c r="F15" s="18">
        <f t="shared" si="2"/>
        <v>79388355</v>
      </c>
      <c r="G15" s="18">
        <f t="shared" si="2"/>
        <v>32</v>
      </c>
      <c r="H15" s="18">
        <f t="shared" si="2"/>
        <v>655103</v>
      </c>
      <c r="I15" s="18">
        <f t="shared" si="2"/>
        <v>9539759</v>
      </c>
      <c r="J15" s="18">
        <f t="shared" si="2"/>
        <v>10194894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10194894</v>
      </c>
      <c r="X15" s="18">
        <f t="shared" si="2"/>
        <v>4577102</v>
      </c>
      <c r="Y15" s="18">
        <f t="shared" si="2"/>
        <v>5617792</v>
      </c>
      <c r="Z15" s="4">
        <f>+IF(X15&lt;&gt;0,+(Y15/X15)*100,0)</f>
        <v>122.73687586599556</v>
      </c>
      <c r="AA15" s="30">
        <f>SUM(AA16:AA18)</f>
        <v>79388355</v>
      </c>
    </row>
    <row r="16" spans="1:27" ht="13.5">
      <c r="A16" s="5" t="s">
        <v>42</v>
      </c>
      <c r="B16" s="3"/>
      <c r="C16" s="19"/>
      <c r="D16" s="19"/>
      <c r="E16" s="20">
        <v>509000</v>
      </c>
      <c r="F16" s="21">
        <v>1314000</v>
      </c>
      <c r="G16" s="21"/>
      <c r="H16" s="21"/>
      <c r="I16" s="21">
        <v>42908</v>
      </c>
      <c r="J16" s="21">
        <v>42908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42908</v>
      </c>
      <c r="X16" s="21">
        <v>18000</v>
      </c>
      <c r="Y16" s="21">
        <v>24908</v>
      </c>
      <c r="Z16" s="6">
        <v>138.38</v>
      </c>
      <c r="AA16" s="28">
        <v>1314000</v>
      </c>
    </row>
    <row r="17" spans="1:27" ht="13.5">
      <c r="A17" s="5" t="s">
        <v>43</v>
      </c>
      <c r="B17" s="3"/>
      <c r="C17" s="19"/>
      <c r="D17" s="19"/>
      <c r="E17" s="20">
        <v>70953980</v>
      </c>
      <c r="F17" s="21">
        <v>78074355</v>
      </c>
      <c r="G17" s="21">
        <v>32</v>
      </c>
      <c r="H17" s="21">
        <v>655103</v>
      </c>
      <c r="I17" s="21">
        <v>9496851</v>
      </c>
      <c r="J17" s="21">
        <v>10151986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10151986</v>
      </c>
      <c r="X17" s="21">
        <v>4559102</v>
      </c>
      <c r="Y17" s="21">
        <v>5592884</v>
      </c>
      <c r="Z17" s="6">
        <v>122.68</v>
      </c>
      <c r="AA17" s="28">
        <v>78074355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76792700</v>
      </c>
      <c r="F19" s="18">
        <f t="shared" si="3"/>
        <v>124857165</v>
      </c>
      <c r="G19" s="18">
        <f t="shared" si="3"/>
        <v>899897</v>
      </c>
      <c r="H19" s="18">
        <f t="shared" si="3"/>
        <v>4535459</v>
      </c>
      <c r="I19" s="18">
        <f t="shared" si="3"/>
        <v>2292818</v>
      </c>
      <c r="J19" s="18">
        <f t="shared" si="3"/>
        <v>7728174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7728174</v>
      </c>
      <c r="X19" s="18">
        <f t="shared" si="3"/>
        <v>5010500</v>
      </c>
      <c r="Y19" s="18">
        <f t="shared" si="3"/>
        <v>2717674</v>
      </c>
      <c r="Z19" s="4">
        <f>+IF(X19&lt;&gt;0,+(Y19/X19)*100,0)</f>
        <v>54.23957688853408</v>
      </c>
      <c r="AA19" s="30">
        <f>SUM(AA20:AA23)</f>
        <v>124857165</v>
      </c>
    </row>
    <row r="20" spans="1:27" ht="13.5">
      <c r="A20" s="5" t="s">
        <v>46</v>
      </c>
      <c r="B20" s="3"/>
      <c r="C20" s="19"/>
      <c r="D20" s="19"/>
      <c r="E20" s="20">
        <v>41490000</v>
      </c>
      <c r="F20" s="21">
        <v>55358565</v>
      </c>
      <c r="G20" s="21">
        <v>767066</v>
      </c>
      <c r="H20" s="21">
        <v>2117134</v>
      </c>
      <c r="I20" s="21">
        <v>774476</v>
      </c>
      <c r="J20" s="21">
        <v>3658676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3658676</v>
      </c>
      <c r="X20" s="21">
        <v>1755000</v>
      </c>
      <c r="Y20" s="21">
        <v>1903676</v>
      </c>
      <c r="Z20" s="6">
        <v>108.47</v>
      </c>
      <c r="AA20" s="28">
        <v>55358565</v>
      </c>
    </row>
    <row r="21" spans="1:27" ht="13.5">
      <c r="A21" s="5" t="s">
        <v>47</v>
      </c>
      <c r="B21" s="3"/>
      <c r="C21" s="19"/>
      <c r="D21" s="19"/>
      <c r="E21" s="20">
        <v>15980000</v>
      </c>
      <c r="F21" s="21">
        <v>29464000</v>
      </c>
      <c r="G21" s="21">
        <v>89146</v>
      </c>
      <c r="H21" s="21">
        <v>675918</v>
      </c>
      <c r="I21" s="21">
        <v>737661</v>
      </c>
      <c r="J21" s="21">
        <v>1502725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1502725</v>
      </c>
      <c r="X21" s="21">
        <v>1207500</v>
      </c>
      <c r="Y21" s="21">
        <v>295225</v>
      </c>
      <c r="Z21" s="6">
        <v>24.45</v>
      </c>
      <c r="AA21" s="28">
        <v>29464000</v>
      </c>
    </row>
    <row r="22" spans="1:27" ht="13.5">
      <c r="A22" s="5" t="s">
        <v>48</v>
      </c>
      <c r="B22" s="3"/>
      <c r="C22" s="22"/>
      <c r="D22" s="22"/>
      <c r="E22" s="23">
        <v>14397700</v>
      </c>
      <c r="F22" s="24">
        <v>33374700</v>
      </c>
      <c r="G22" s="24">
        <v>43685</v>
      </c>
      <c r="H22" s="24">
        <v>1742391</v>
      </c>
      <c r="I22" s="24">
        <v>278553</v>
      </c>
      <c r="J22" s="24">
        <v>2064629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2064629</v>
      </c>
      <c r="X22" s="24">
        <v>1373000</v>
      </c>
      <c r="Y22" s="24">
        <v>691629</v>
      </c>
      <c r="Z22" s="7">
        <v>50.37</v>
      </c>
      <c r="AA22" s="29">
        <v>33374700</v>
      </c>
    </row>
    <row r="23" spans="1:27" ht="13.5">
      <c r="A23" s="5" t="s">
        <v>49</v>
      </c>
      <c r="B23" s="3"/>
      <c r="C23" s="19"/>
      <c r="D23" s="19"/>
      <c r="E23" s="20">
        <v>4925000</v>
      </c>
      <c r="F23" s="21">
        <v>6659900</v>
      </c>
      <c r="G23" s="21"/>
      <c r="H23" s="21">
        <v>16</v>
      </c>
      <c r="I23" s="21">
        <v>502128</v>
      </c>
      <c r="J23" s="21">
        <v>502144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502144</v>
      </c>
      <c r="X23" s="21">
        <v>675000</v>
      </c>
      <c r="Y23" s="21">
        <v>-172856</v>
      </c>
      <c r="Z23" s="6">
        <v>-25.61</v>
      </c>
      <c r="AA23" s="28">
        <v>6659900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187899180</v>
      </c>
      <c r="F25" s="52">
        <f t="shared" si="4"/>
        <v>257089920</v>
      </c>
      <c r="G25" s="52">
        <f t="shared" si="4"/>
        <v>1004885</v>
      </c>
      <c r="H25" s="52">
        <f t="shared" si="4"/>
        <v>6760493</v>
      </c>
      <c r="I25" s="52">
        <f t="shared" si="4"/>
        <v>12366855</v>
      </c>
      <c r="J25" s="52">
        <f t="shared" si="4"/>
        <v>20132233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20132233</v>
      </c>
      <c r="X25" s="52">
        <f t="shared" si="4"/>
        <v>11490602</v>
      </c>
      <c r="Y25" s="52">
        <f t="shared" si="4"/>
        <v>8641631</v>
      </c>
      <c r="Z25" s="53">
        <f>+IF(X25&lt;&gt;0,+(Y25/X25)*100,0)</f>
        <v>75.2060771054467</v>
      </c>
      <c r="AA25" s="54">
        <f>+AA5+AA9+AA15+AA19+AA24</f>
        <v>257089920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45770680</v>
      </c>
      <c r="F28" s="21">
        <v>52461595</v>
      </c>
      <c r="G28" s="21">
        <v>36531</v>
      </c>
      <c r="H28" s="21">
        <v>127851</v>
      </c>
      <c r="I28" s="21">
        <v>4242351</v>
      </c>
      <c r="J28" s="21">
        <v>4406733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4406733</v>
      </c>
      <c r="X28" s="21"/>
      <c r="Y28" s="21">
        <v>4406733</v>
      </c>
      <c r="Z28" s="6"/>
      <c r="AA28" s="19">
        <v>52461595</v>
      </c>
    </row>
    <row r="29" spans="1:27" ht="13.5">
      <c r="A29" s="56" t="s">
        <v>55</v>
      </c>
      <c r="B29" s="3"/>
      <c r="C29" s="19"/>
      <c r="D29" s="19"/>
      <c r="E29" s="20"/>
      <c r="F29" s="21">
        <v>10000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45770680</v>
      </c>
      <c r="F32" s="27">
        <f t="shared" si="5"/>
        <v>52471595</v>
      </c>
      <c r="G32" s="27">
        <f t="shared" si="5"/>
        <v>36531</v>
      </c>
      <c r="H32" s="27">
        <f t="shared" si="5"/>
        <v>127851</v>
      </c>
      <c r="I32" s="27">
        <f t="shared" si="5"/>
        <v>4242351</v>
      </c>
      <c r="J32" s="27">
        <f t="shared" si="5"/>
        <v>4406733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4406733</v>
      </c>
      <c r="X32" s="27">
        <f t="shared" si="5"/>
        <v>0</v>
      </c>
      <c r="Y32" s="27">
        <f t="shared" si="5"/>
        <v>4406733</v>
      </c>
      <c r="Z32" s="13">
        <f>+IF(X32&lt;&gt;0,+(Y32/X32)*100,0)</f>
        <v>0</v>
      </c>
      <c r="AA32" s="31">
        <f>SUM(AA28:AA31)</f>
        <v>52471595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77630000</v>
      </c>
      <c r="F34" s="21">
        <v>123384745</v>
      </c>
      <c r="G34" s="21">
        <v>526224</v>
      </c>
      <c r="H34" s="21">
        <v>4451403</v>
      </c>
      <c r="I34" s="21">
        <v>6381596</v>
      </c>
      <c r="J34" s="21">
        <v>11359223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11359223</v>
      </c>
      <c r="X34" s="21"/>
      <c r="Y34" s="21">
        <v>11359223</v>
      </c>
      <c r="Z34" s="6"/>
      <c r="AA34" s="28">
        <v>123384745</v>
      </c>
    </row>
    <row r="35" spans="1:27" ht="13.5">
      <c r="A35" s="59" t="s">
        <v>63</v>
      </c>
      <c r="B35" s="3"/>
      <c r="C35" s="19"/>
      <c r="D35" s="19"/>
      <c r="E35" s="20">
        <v>64498500</v>
      </c>
      <c r="F35" s="21">
        <v>81233580</v>
      </c>
      <c r="G35" s="21">
        <v>442130</v>
      </c>
      <c r="H35" s="21">
        <v>2181238</v>
      </c>
      <c r="I35" s="21">
        <v>1742908</v>
      </c>
      <c r="J35" s="21">
        <v>4366276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4366276</v>
      </c>
      <c r="X35" s="21"/>
      <c r="Y35" s="21">
        <v>4366276</v>
      </c>
      <c r="Z35" s="6"/>
      <c r="AA35" s="28">
        <v>81233580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187899180</v>
      </c>
      <c r="F36" s="63">
        <f t="shared" si="6"/>
        <v>257089920</v>
      </c>
      <c r="G36" s="63">
        <f t="shared" si="6"/>
        <v>1004885</v>
      </c>
      <c r="H36" s="63">
        <f t="shared" si="6"/>
        <v>6760492</v>
      </c>
      <c r="I36" s="63">
        <f t="shared" si="6"/>
        <v>12366855</v>
      </c>
      <c r="J36" s="63">
        <f t="shared" si="6"/>
        <v>20132232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20132232</v>
      </c>
      <c r="X36" s="63">
        <f t="shared" si="6"/>
        <v>0</v>
      </c>
      <c r="Y36" s="63">
        <f t="shared" si="6"/>
        <v>20132232</v>
      </c>
      <c r="Z36" s="64">
        <f>+IF(X36&lt;&gt;0,+(Y36/X36)*100,0)</f>
        <v>0</v>
      </c>
      <c r="AA36" s="65">
        <f>SUM(AA32:AA35)</f>
        <v>257089920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18716045</v>
      </c>
      <c r="D5" s="16">
        <f>SUM(D6:D8)</f>
        <v>0</v>
      </c>
      <c r="E5" s="17">
        <f t="shared" si="0"/>
        <v>16637400</v>
      </c>
      <c r="F5" s="18">
        <f t="shared" si="0"/>
        <v>16637400</v>
      </c>
      <c r="G5" s="18">
        <f t="shared" si="0"/>
        <v>36237</v>
      </c>
      <c r="H5" s="18">
        <f t="shared" si="0"/>
        <v>14238</v>
      </c>
      <c r="I5" s="18">
        <f t="shared" si="0"/>
        <v>241134</v>
      </c>
      <c r="J5" s="18">
        <f t="shared" si="0"/>
        <v>291609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291609</v>
      </c>
      <c r="X5" s="18">
        <f t="shared" si="0"/>
        <v>4159350</v>
      </c>
      <c r="Y5" s="18">
        <f t="shared" si="0"/>
        <v>-3867741</v>
      </c>
      <c r="Z5" s="4">
        <f>+IF(X5&lt;&gt;0,+(Y5/X5)*100,0)</f>
        <v>-92.98907281185762</v>
      </c>
      <c r="AA5" s="16">
        <f>SUM(AA6:AA8)</f>
        <v>16637400</v>
      </c>
    </row>
    <row r="6" spans="1:27" ht="13.5">
      <c r="A6" s="5" t="s">
        <v>32</v>
      </c>
      <c r="B6" s="3"/>
      <c r="C6" s="19">
        <v>18646545</v>
      </c>
      <c r="D6" s="19"/>
      <c r="E6" s="20">
        <v>16386400</v>
      </c>
      <c r="F6" s="21">
        <v>16386400</v>
      </c>
      <c r="G6" s="21">
        <v>36237</v>
      </c>
      <c r="H6" s="21">
        <v>2055</v>
      </c>
      <c r="I6" s="21">
        <v>241134</v>
      </c>
      <c r="J6" s="21">
        <v>279426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279426</v>
      </c>
      <c r="X6" s="21">
        <v>4096599</v>
      </c>
      <c r="Y6" s="21">
        <v>-3817173</v>
      </c>
      <c r="Z6" s="6">
        <v>-93.18</v>
      </c>
      <c r="AA6" s="28">
        <v>16386400</v>
      </c>
    </row>
    <row r="7" spans="1:27" ht="13.5">
      <c r="A7" s="5" t="s">
        <v>33</v>
      </c>
      <c r="B7" s="3"/>
      <c r="C7" s="22">
        <v>39325</v>
      </c>
      <c r="D7" s="22"/>
      <c r="E7" s="23">
        <v>30000</v>
      </c>
      <c r="F7" s="24">
        <v>30000</v>
      </c>
      <c r="G7" s="24"/>
      <c r="H7" s="24">
        <v>6028</v>
      </c>
      <c r="I7" s="24"/>
      <c r="J7" s="24">
        <v>6028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6028</v>
      </c>
      <c r="X7" s="24">
        <v>7500</v>
      </c>
      <c r="Y7" s="24">
        <v>-1472</v>
      </c>
      <c r="Z7" s="7">
        <v>-19.63</v>
      </c>
      <c r="AA7" s="29">
        <v>30000</v>
      </c>
    </row>
    <row r="8" spans="1:27" ht="13.5">
      <c r="A8" s="5" t="s">
        <v>34</v>
      </c>
      <c r="B8" s="3"/>
      <c r="C8" s="19">
        <v>30175</v>
      </c>
      <c r="D8" s="19"/>
      <c r="E8" s="20">
        <v>221000</v>
      </c>
      <c r="F8" s="21">
        <v>221000</v>
      </c>
      <c r="G8" s="21"/>
      <c r="H8" s="21">
        <v>6155</v>
      </c>
      <c r="I8" s="21"/>
      <c r="J8" s="21">
        <v>6155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6155</v>
      </c>
      <c r="X8" s="21">
        <v>55251</v>
      </c>
      <c r="Y8" s="21">
        <v>-49096</v>
      </c>
      <c r="Z8" s="6">
        <v>-88.86</v>
      </c>
      <c r="AA8" s="28">
        <v>221000</v>
      </c>
    </row>
    <row r="9" spans="1:27" ht="13.5">
      <c r="A9" s="2" t="s">
        <v>35</v>
      </c>
      <c r="B9" s="3"/>
      <c r="C9" s="16">
        <f aca="true" t="shared" si="1" ref="C9:Y9">SUM(C10:C14)</f>
        <v>2682106</v>
      </c>
      <c r="D9" s="16">
        <f>SUM(D10:D14)</f>
        <v>0</v>
      </c>
      <c r="E9" s="17">
        <f t="shared" si="1"/>
        <v>97000</v>
      </c>
      <c r="F9" s="18">
        <f t="shared" si="1"/>
        <v>97000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24249</v>
      </c>
      <c r="Y9" s="18">
        <f t="shared" si="1"/>
        <v>-24249</v>
      </c>
      <c r="Z9" s="4">
        <f>+IF(X9&lt;&gt;0,+(Y9/X9)*100,0)</f>
        <v>-100</v>
      </c>
      <c r="AA9" s="30">
        <f>SUM(AA10:AA14)</f>
        <v>97000</v>
      </c>
    </row>
    <row r="10" spans="1:27" ht="13.5">
      <c r="A10" s="5" t="s">
        <v>36</v>
      </c>
      <c r="B10" s="3"/>
      <c r="C10" s="19"/>
      <c r="D10" s="19"/>
      <c r="E10" s="20">
        <v>10000</v>
      </c>
      <c r="F10" s="21">
        <v>10000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2499</v>
      </c>
      <c r="Y10" s="21">
        <v>-2499</v>
      </c>
      <c r="Z10" s="6">
        <v>-100</v>
      </c>
      <c r="AA10" s="28">
        <v>10000</v>
      </c>
    </row>
    <row r="11" spans="1:27" ht="13.5">
      <c r="A11" s="5" t="s">
        <v>37</v>
      </c>
      <c r="B11" s="3"/>
      <c r="C11" s="19"/>
      <c r="D11" s="19"/>
      <c r="E11" s="20">
        <v>20000</v>
      </c>
      <c r="F11" s="21">
        <v>20000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5001</v>
      </c>
      <c r="Y11" s="21">
        <v>-5001</v>
      </c>
      <c r="Z11" s="6">
        <v>-100</v>
      </c>
      <c r="AA11" s="28">
        <v>20000</v>
      </c>
    </row>
    <row r="12" spans="1:27" ht="13.5">
      <c r="A12" s="5" t="s">
        <v>38</v>
      </c>
      <c r="B12" s="3"/>
      <c r="C12" s="19">
        <v>2682106</v>
      </c>
      <c r="D12" s="19"/>
      <c r="E12" s="20">
        <v>42000</v>
      </c>
      <c r="F12" s="21">
        <v>42000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10500</v>
      </c>
      <c r="Y12" s="21">
        <v>-10500</v>
      </c>
      <c r="Z12" s="6">
        <v>-100</v>
      </c>
      <c r="AA12" s="28">
        <v>42000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>
        <v>25000</v>
      </c>
      <c r="F14" s="24">
        <v>25000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6249</v>
      </c>
      <c r="Y14" s="24">
        <v>-6249</v>
      </c>
      <c r="Z14" s="7">
        <v>-100</v>
      </c>
      <c r="AA14" s="29">
        <v>25000</v>
      </c>
    </row>
    <row r="15" spans="1:27" ht="13.5">
      <c r="A15" s="2" t="s">
        <v>41</v>
      </c>
      <c r="B15" s="8"/>
      <c r="C15" s="16">
        <f aca="true" t="shared" si="2" ref="C15:Y15">SUM(C16:C18)</f>
        <v>115190</v>
      </c>
      <c r="D15" s="16">
        <f>SUM(D16:D18)</f>
        <v>0</v>
      </c>
      <c r="E15" s="17">
        <f t="shared" si="2"/>
        <v>33000</v>
      </c>
      <c r="F15" s="18">
        <f t="shared" si="2"/>
        <v>33000</v>
      </c>
      <c r="G15" s="18">
        <f t="shared" si="2"/>
        <v>0</v>
      </c>
      <c r="H15" s="18">
        <f t="shared" si="2"/>
        <v>10018</v>
      </c>
      <c r="I15" s="18">
        <f t="shared" si="2"/>
        <v>0</v>
      </c>
      <c r="J15" s="18">
        <f t="shared" si="2"/>
        <v>10018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10018</v>
      </c>
      <c r="X15" s="18">
        <f t="shared" si="2"/>
        <v>8250</v>
      </c>
      <c r="Y15" s="18">
        <f t="shared" si="2"/>
        <v>1768</v>
      </c>
      <c r="Z15" s="4">
        <f>+IF(X15&lt;&gt;0,+(Y15/X15)*100,0)</f>
        <v>21.43030303030303</v>
      </c>
      <c r="AA15" s="30">
        <f>SUM(AA16:AA18)</f>
        <v>33000</v>
      </c>
    </row>
    <row r="16" spans="1:27" ht="13.5">
      <c r="A16" s="5" t="s">
        <v>42</v>
      </c>
      <c r="B16" s="3"/>
      <c r="C16" s="19">
        <v>88400</v>
      </c>
      <c r="D16" s="19"/>
      <c r="E16" s="20">
        <v>23000</v>
      </c>
      <c r="F16" s="21">
        <v>23000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5751</v>
      </c>
      <c r="Y16" s="21">
        <v>-5751</v>
      </c>
      <c r="Z16" s="6">
        <v>-100</v>
      </c>
      <c r="AA16" s="28">
        <v>23000</v>
      </c>
    </row>
    <row r="17" spans="1:27" ht="13.5">
      <c r="A17" s="5" t="s">
        <v>43</v>
      </c>
      <c r="B17" s="3"/>
      <c r="C17" s="19">
        <v>26790</v>
      </c>
      <c r="D17" s="19"/>
      <c r="E17" s="20">
        <v>10000</v>
      </c>
      <c r="F17" s="21">
        <v>10000</v>
      </c>
      <c r="G17" s="21"/>
      <c r="H17" s="21">
        <v>10018</v>
      </c>
      <c r="I17" s="21"/>
      <c r="J17" s="21">
        <v>10018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10018</v>
      </c>
      <c r="X17" s="21">
        <v>2499</v>
      </c>
      <c r="Y17" s="21">
        <v>7519</v>
      </c>
      <c r="Z17" s="6">
        <v>300.88</v>
      </c>
      <c r="AA17" s="28">
        <v>10000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227886</v>
      </c>
      <c r="D19" s="16">
        <f>SUM(D20:D23)</f>
        <v>0</v>
      </c>
      <c r="E19" s="17">
        <f t="shared" si="3"/>
        <v>500000</v>
      </c>
      <c r="F19" s="18">
        <f t="shared" si="3"/>
        <v>500000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124998</v>
      </c>
      <c r="Y19" s="18">
        <f t="shared" si="3"/>
        <v>-124998</v>
      </c>
      <c r="Z19" s="4">
        <f>+IF(X19&lt;&gt;0,+(Y19/X19)*100,0)</f>
        <v>-100</v>
      </c>
      <c r="AA19" s="30">
        <f>SUM(AA20:AA23)</f>
        <v>500000</v>
      </c>
    </row>
    <row r="20" spans="1:27" ht="13.5">
      <c r="A20" s="5" t="s">
        <v>46</v>
      </c>
      <c r="B20" s="3"/>
      <c r="C20" s="19">
        <v>70130</v>
      </c>
      <c r="D20" s="19"/>
      <c r="E20" s="20">
        <v>400000</v>
      </c>
      <c r="F20" s="21">
        <v>400000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99999</v>
      </c>
      <c r="Y20" s="21">
        <v>-99999</v>
      </c>
      <c r="Z20" s="6">
        <v>-100</v>
      </c>
      <c r="AA20" s="28">
        <v>400000</v>
      </c>
    </row>
    <row r="21" spans="1:27" ht="13.5">
      <c r="A21" s="5" t="s">
        <v>47</v>
      </c>
      <c r="B21" s="3"/>
      <c r="C21" s="19">
        <v>157756</v>
      </c>
      <c r="D21" s="19"/>
      <c r="E21" s="20">
        <v>100000</v>
      </c>
      <c r="F21" s="21">
        <v>100000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24999</v>
      </c>
      <c r="Y21" s="21">
        <v>-24999</v>
      </c>
      <c r="Z21" s="6">
        <v>-100</v>
      </c>
      <c r="AA21" s="28">
        <v>100000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21741227</v>
      </c>
      <c r="D25" s="50">
        <f>+D5+D9+D15+D19+D24</f>
        <v>0</v>
      </c>
      <c r="E25" s="51">
        <f t="shared" si="4"/>
        <v>17267400</v>
      </c>
      <c r="F25" s="52">
        <f t="shared" si="4"/>
        <v>17267400</v>
      </c>
      <c r="G25" s="52">
        <f t="shared" si="4"/>
        <v>36237</v>
      </c>
      <c r="H25" s="52">
        <f t="shared" si="4"/>
        <v>24256</v>
      </c>
      <c r="I25" s="52">
        <f t="shared" si="4"/>
        <v>241134</v>
      </c>
      <c r="J25" s="52">
        <f t="shared" si="4"/>
        <v>301627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301627</v>
      </c>
      <c r="X25" s="52">
        <f t="shared" si="4"/>
        <v>4316847</v>
      </c>
      <c r="Y25" s="52">
        <f t="shared" si="4"/>
        <v>-4015220</v>
      </c>
      <c r="Z25" s="53">
        <f>+IF(X25&lt;&gt;0,+(Y25/X25)*100,0)</f>
        <v>-93.0127938284586</v>
      </c>
      <c r="AA25" s="54">
        <f>+AA5+AA9+AA15+AA19+AA24</f>
        <v>17267400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11080088</v>
      </c>
      <c r="D28" s="19"/>
      <c r="E28" s="20">
        <v>16370400</v>
      </c>
      <c r="F28" s="21">
        <v>16370400</v>
      </c>
      <c r="G28" s="21">
        <v>36237</v>
      </c>
      <c r="H28" s="21"/>
      <c r="I28" s="21">
        <v>241134</v>
      </c>
      <c r="J28" s="21">
        <v>277371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277371</v>
      </c>
      <c r="X28" s="21"/>
      <c r="Y28" s="21">
        <v>277371</v>
      </c>
      <c r="Z28" s="6"/>
      <c r="AA28" s="19">
        <v>16370400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11080088</v>
      </c>
      <c r="D32" s="25">
        <f>SUM(D28:D31)</f>
        <v>0</v>
      </c>
      <c r="E32" s="26">
        <f t="shared" si="5"/>
        <v>16370400</v>
      </c>
      <c r="F32" s="27">
        <f t="shared" si="5"/>
        <v>16370400</v>
      </c>
      <c r="G32" s="27">
        <f t="shared" si="5"/>
        <v>36237</v>
      </c>
      <c r="H32" s="27">
        <f t="shared" si="5"/>
        <v>0</v>
      </c>
      <c r="I32" s="27">
        <f t="shared" si="5"/>
        <v>241134</v>
      </c>
      <c r="J32" s="27">
        <f t="shared" si="5"/>
        <v>277371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277371</v>
      </c>
      <c r="X32" s="27">
        <f t="shared" si="5"/>
        <v>0</v>
      </c>
      <c r="Y32" s="27">
        <f t="shared" si="5"/>
        <v>277371</v>
      </c>
      <c r="Z32" s="13">
        <f>+IF(X32&lt;&gt;0,+(Y32/X32)*100,0)</f>
        <v>0</v>
      </c>
      <c r="AA32" s="31">
        <f>SUM(AA28:AA31)</f>
        <v>16370400</v>
      </c>
    </row>
    <row r="33" spans="1:27" ht="13.5">
      <c r="A33" s="59" t="s">
        <v>59</v>
      </c>
      <c r="B33" s="3" t="s">
        <v>60</v>
      </c>
      <c r="C33" s="19">
        <v>10248563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412576</v>
      </c>
      <c r="D35" s="19"/>
      <c r="E35" s="20">
        <v>897000</v>
      </c>
      <c r="F35" s="21">
        <v>897000</v>
      </c>
      <c r="G35" s="21"/>
      <c r="H35" s="21">
        <v>24256</v>
      </c>
      <c r="I35" s="21"/>
      <c r="J35" s="21">
        <v>24256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24256</v>
      </c>
      <c r="X35" s="21"/>
      <c r="Y35" s="21">
        <v>24256</v>
      </c>
      <c r="Z35" s="6"/>
      <c r="AA35" s="28">
        <v>897000</v>
      </c>
    </row>
    <row r="36" spans="1:27" ht="13.5">
      <c r="A36" s="60" t="s">
        <v>64</v>
      </c>
      <c r="B36" s="10"/>
      <c r="C36" s="61">
        <f aca="true" t="shared" si="6" ref="C36:Y36">SUM(C32:C35)</f>
        <v>21741227</v>
      </c>
      <c r="D36" s="61">
        <f>SUM(D32:D35)</f>
        <v>0</v>
      </c>
      <c r="E36" s="62">
        <f t="shared" si="6"/>
        <v>17267400</v>
      </c>
      <c r="F36" s="63">
        <f t="shared" si="6"/>
        <v>17267400</v>
      </c>
      <c r="G36" s="63">
        <f t="shared" si="6"/>
        <v>36237</v>
      </c>
      <c r="H36" s="63">
        <f t="shared" si="6"/>
        <v>24256</v>
      </c>
      <c r="I36" s="63">
        <f t="shared" si="6"/>
        <v>241134</v>
      </c>
      <c r="J36" s="63">
        <f t="shared" si="6"/>
        <v>301627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301627</v>
      </c>
      <c r="X36" s="63">
        <f t="shared" si="6"/>
        <v>0</v>
      </c>
      <c r="Y36" s="63">
        <f t="shared" si="6"/>
        <v>301627</v>
      </c>
      <c r="Z36" s="64">
        <f>+IF(X36&lt;&gt;0,+(Y36/X36)*100,0)</f>
        <v>0</v>
      </c>
      <c r="AA36" s="65">
        <f>SUM(AA32:AA35)</f>
        <v>17267400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110819752</v>
      </c>
      <c r="F15" s="18">
        <f t="shared" si="2"/>
        <v>110819752</v>
      </c>
      <c r="G15" s="18">
        <f t="shared" si="2"/>
        <v>0</v>
      </c>
      <c r="H15" s="18">
        <f t="shared" si="2"/>
        <v>0</v>
      </c>
      <c r="I15" s="18">
        <f t="shared" si="2"/>
        <v>950394</v>
      </c>
      <c r="J15" s="18">
        <f t="shared" si="2"/>
        <v>950394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950394</v>
      </c>
      <c r="X15" s="18">
        <f t="shared" si="2"/>
        <v>14000000</v>
      </c>
      <c r="Y15" s="18">
        <f t="shared" si="2"/>
        <v>-13049606</v>
      </c>
      <c r="Z15" s="4">
        <f>+IF(X15&lt;&gt;0,+(Y15/X15)*100,0)</f>
        <v>-93.21147142857143</v>
      </c>
      <c r="AA15" s="30">
        <f>SUM(AA16:AA18)</f>
        <v>110819752</v>
      </c>
    </row>
    <row r="16" spans="1:27" ht="13.5">
      <c r="A16" s="5" t="s">
        <v>42</v>
      </c>
      <c r="B16" s="3"/>
      <c r="C16" s="19"/>
      <c r="D16" s="19"/>
      <c r="E16" s="20">
        <v>110819752</v>
      </c>
      <c r="F16" s="21">
        <v>110819752</v>
      </c>
      <c r="G16" s="21"/>
      <c r="H16" s="21"/>
      <c r="I16" s="21">
        <v>950394</v>
      </c>
      <c r="J16" s="21">
        <v>950394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950394</v>
      </c>
      <c r="X16" s="21">
        <v>14000000</v>
      </c>
      <c r="Y16" s="21">
        <v>-13049606</v>
      </c>
      <c r="Z16" s="6">
        <v>-93.21</v>
      </c>
      <c r="AA16" s="28">
        <v>110819752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110819752</v>
      </c>
      <c r="F25" s="52">
        <f t="shared" si="4"/>
        <v>110819752</v>
      </c>
      <c r="G25" s="52">
        <f t="shared" si="4"/>
        <v>0</v>
      </c>
      <c r="H25" s="52">
        <f t="shared" si="4"/>
        <v>0</v>
      </c>
      <c r="I25" s="52">
        <f t="shared" si="4"/>
        <v>950394</v>
      </c>
      <c r="J25" s="52">
        <f t="shared" si="4"/>
        <v>950394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950394</v>
      </c>
      <c r="X25" s="52">
        <f t="shared" si="4"/>
        <v>14000000</v>
      </c>
      <c r="Y25" s="52">
        <f t="shared" si="4"/>
        <v>-13049606</v>
      </c>
      <c r="Z25" s="53">
        <f>+IF(X25&lt;&gt;0,+(Y25/X25)*100,0)</f>
        <v>-93.21147142857143</v>
      </c>
      <c r="AA25" s="54">
        <f>+AA5+AA9+AA15+AA19+AA24</f>
        <v>110819752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110819752</v>
      </c>
      <c r="F28" s="21">
        <v>110819752</v>
      </c>
      <c r="G28" s="21"/>
      <c r="H28" s="21"/>
      <c r="I28" s="21">
        <v>950394</v>
      </c>
      <c r="J28" s="21">
        <v>950394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950394</v>
      </c>
      <c r="X28" s="21"/>
      <c r="Y28" s="21">
        <v>950394</v>
      </c>
      <c r="Z28" s="6"/>
      <c r="AA28" s="19">
        <v>110819752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110819752</v>
      </c>
      <c r="F32" s="27">
        <f t="shared" si="5"/>
        <v>110819752</v>
      </c>
      <c r="G32" s="27">
        <f t="shared" si="5"/>
        <v>0</v>
      </c>
      <c r="H32" s="27">
        <f t="shared" si="5"/>
        <v>0</v>
      </c>
      <c r="I32" s="27">
        <f t="shared" si="5"/>
        <v>950394</v>
      </c>
      <c r="J32" s="27">
        <f t="shared" si="5"/>
        <v>950394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950394</v>
      </c>
      <c r="X32" s="27">
        <f t="shared" si="5"/>
        <v>0</v>
      </c>
      <c r="Y32" s="27">
        <f t="shared" si="5"/>
        <v>950394</v>
      </c>
      <c r="Z32" s="13">
        <f>+IF(X32&lt;&gt;0,+(Y32/X32)*100,0)</f>
        <v>0</v>
      </c>
      <c r="AA32" s="31">
        <f>SUM(AA28:AA31)</f>
        <v>110819752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110819752</v>
      </c>
      <c r="F36" s="63">
        <f t="shared" si="6"/>
        <v>110819752</v>
      </c>
      <c r="G36" s="63">
        <f t="shared" si="6"/>
        <v>0</v>
      </c>
      <c r="H36" s="63">
        <f t="shared" si="6"/>
        <v>0</v>
      </c>
      <c r="I36" s="63">
        <f t="shared" si="6"/>
        <v>950394</v>
      </c>
      <c r="J36" s="63">
        <f t="shared" si="6"/>
        <v>950394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950394</v>
      </c>
      <c r="X36" s="63">
        <f t="shared" si="6"/>
        <v>0</v>
      </c>
      <c r="Y36" s="63">
        <f t="shared" si="6"/>
        <v>950394</v>
      </c>
      <c r="Z36" s="64">
        <f>+IF(X36&lt;&gt;0,+(Y36/X36)*100,0)</f>
        <v>0</v>
      </c>
      <c r="AA36" s="65">
        <f>SUM(AA32:AA35)</f>
        <v>110819752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1000000</v>
      </c>
      <c r="F9" s="18">
        <f t="shared" si="1"/>
        <v>1000000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249999</v>
      </c>
      <c r="Y9" s="18">
        <f t="shared" si="1"/>
        <v>-249999</v>
      </c>
      <c r="Z9" s="4">
        <f>+IF(X9&lt;&gt;0,+(Y9/X9)*100,0)</f>
        <v>-100</v>
      </c>
      <c r="AA9" s="30">
        <f>SUM(AA10:AA14)</f>
        <v>1000000</v>
      </c>
    </row>
    <row r="10" spans="1:27" ht="13.5">
      <c r="A10" s="5" t="s">
        <v>36</v>
      </c>
      <c r="B10" s="3"/>
      <c r="C10" s="19"/>
      <c r="D10" s="19"/>
      <c r="E10" s="20">
        <v>1000000</v>
      </c>
      <c r="F10" s="21">
        <v>1000000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249999</v>
      </c>
      <c r="Y10" s="21">
        <v>-249999</v>
      </c>
      <c r="Z10" s="6">
        <v>-100</v>
      </c>
      <c r="AA10" s="28">
        <v>1000000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123604982</v>
      </c>
      <c r="F19" s="18">
        <f t="shared" si="3"/>
        <v>123604982</v>
      </c>
      <c r="G19" s="18">
        <f t="shared" si="3"/>
        <v>649532</v>
      </c>
      <c r="H19" s="18">
        <f t="shared" si="3"/>
        <v>30176392</v>
      </c>
      <c r="I19" s="18">
        <f t="shared" si="3"/>
        <v>28548808</v>
      </c>
      <c r="J19" s="18">
        <f t="shared" si="3"/>
        <v>59374732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59374732</v>
      </c>
      <c r="X19" s="18">
        <f t="shared" si="3"/>
        <v>30901251</v>
      </c>
      <c r="Y19" s="18">
        <f t="shared" si="3"/>
        <v>28473481</v>
      </c>
      <c r="Z19" s="4">
        <f>+IF(X19&lt;&gt;0,+(Y19/X19)*100,0)</f>
        <v>92.1434572341424</v>
      </c>
      <c r="AA19" s="30">
        <f>SUM(AA20:AA23)</f>
        <v>123604982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112483910</v>
      </c>
      <c r="F21" s="21">
        <v>112483910</v>
      </c>
      <c r="G21" s="21">
        <v>649532</v>
      </c>
      <c r="H21" s="21">
        <v>28414640</v>
      </c>
      <c r="I21" s="21">
        <v>23676373</v>
      </c>
      <c r="J21" s="21">
        <v>52740545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52740545</v>
      </c>
      <c r="X21" s="21">
        <v>28121001</v>
      </c>
      <c r="Y21" s="21">
        <v>24619544</v>
      </c>
      <c r="Z21" s="6">
        <v>87.55</v>
      </c>
      <c r="AA21" s="28">
        <v>112483910</v>
      </c>
    </row>
    <row r="22" spans="1:27" ht="13.5">
      <c r="A22" s="5" t="s">
        <v>48</v>
      </c>
      <c r="B22" s="3"/>
      <c r="C22" s="22"/>
      <c r="D22" s="22"/>
      <c r="E22" s="23">
        <v>11121072</v>
      </c>
      <c r="F22" s="24">
        <v>11121072</v>
      </c>
      <c r="G22" s="24"/>
      <c r="H22" s="24">
        <v>1761752</v>
      </c>
      <c r="I22" s="24">
        <v>4872435</v>
      </c>
      <c r="J22" s="24">
        <v>6634187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6634187</v>
      </c>
      <c r="X22" s="24">
        <v>2780250</v>
      </c>
      <c r="Y22" s="24">
        <v>3853937</v>
      </c>
      <c r="Z22" s="7">
        <v>138.62</v>
      </c>
      <c r="AA22" s="29">
        <v>11121072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124604982</v>
      </c>
      <c r="F25" s="52">
        <f t="shared" si="4"/>
        <v>124604982</v>
      </c>
      <c r="G25" s="52">
        <f t="shared" si="4"/>
        <v>649532</v>
      </c>
      <c r="H25" s="52">
        <f t="shared" si="4"/>
        <v>30176392</v>
      </c>
      <c r="I25" s="52">
        <f t="shared" si="4"/>
        <v>28548808</v>
      </c>
      <c r="J25" s="52">
        <f t="shared" si="4"/>
        <v>59374732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59374732</v>
      </c>
      <c r="X25" s="52">
        <f t="shared" si="4"/>
        <v>31151250</v>
      </c>
      <c r="Y25" s="52">
        <f t="shared" si="4"/>
        <v>28223482</v>
      </c>
      <c r="Z25" s="53">
        <f>+IF(X25&lt;&gt;0,+(Y25/X25)*100,0)</f>
        <v>90.60144295975282</v>
      </c>
      <c r="AA25" s="54">
        <f>+AA5+AA9+AA15+AA19+AA24</f>
        <v>124604982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112404982</v>
      </c>
      <c r="F28" s="21">
        <v>112404982</v>
      </c>
      <c r="G28" s="21">
        <v>649532</v>
      </c>
      <c r="H28" s="21">
        <v>30176392</v>
      </c>
      <c r="I28" s="21">
        <v>28548808</v>
      </c>
      <c r="J28" s="21">
        <v>59374732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59374732</v>
      </c>
      <c r="X28" s="21"/>
      <c r="Y28" s="21">
        <v>59374732</v>
      </c>
      <c r="Z28" s="6"/>
      <c r="AA28" s="19">
        <v>112404982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112404982</v>
      </c>
      <c r="F32" s="27">
        <f t="shared" si="5"/>
        <v>112404982</v>
      </c>
      <c r="G32" s="27">
        <f t="shared" si="5"/>
        <v>649532</v>
      </c>
      <c r="H32" s="27">
        <f t="shared" si="5"/>
        <v>30176392</v>
      </c>
      <c r="I32" s="27">
        <f t="shared" si="5"/>
        <v>28548808</v>
      </c>
      <c r="J32" s="27">
        <f t="shared" si="5"/>
        <v>59374732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59374732</v>
      </c>
      <c r="X32" s="27">
        <f t="shared" si="5"/>
        <v>0</v>
      </c>
      <c r="Y32" s="27">
        <f t="shared" si="5"/>
        <v>59374732</v>
      </c>
      <c r="Z32" s="13">
        <f>+IF(X32&lt;&gt;0,+(Y32/X32)*100,0)</f>
        <v>0</v>
      </c>
      <c r="AA32" s="31">
        <f>SUM(AA28:AA31)</f>
        <v>112404982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12200000</v>
      </c>
      <c r="F35" s="21">
        <v>12200000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12200000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124604982</v>
      </c>
      <c r="F36" s="63">
        <f t="shared" si="6"/>
        <v>124604982</v>
      </c>
      <c r="G36" s="63">
        <f t="shared" si="6"/>
        <v>649532</v>
      </c>
      <c r="H36" s="63">
        <f t="shared" si="6"/>
        <v>30176392</v>
      </c>
      <c r="I36" s="63">
        <f t="shared" si="6"/>
        <v>28548808</v>
      </c>
      <c r="J36" s="63">
        <f t="shared" si="6"/>
        <v>59374732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59374732</v>
      </c>
      <c r="X36" s="63">
        <f t="shared" si="6"/>
        <v>0</v>
      </c>
      <c r="Y36" s="63">
        <f t="shared" si="6"/>
        <v>59374732</v>
      </c>
      <c r="Z36" s="64">
        <f>+IF(X36&lt;&gt;0,+(Y36/X36)*100,0)</f>
        <v>0</v>
      </c>
      <c r="AA36" s="65">
        <f>SUM(AA32:AA35)</f>
        <v>124604982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293977</v>
      </c>
      <c r="D5" s="16">
        <f>SUM(D6:D8)</f>
        <v>0</v>
      </c>
      <c r="E5" s="17">
        <f t="shared" si="0"/>
        <v>6042018</v>
      </c>
      <c r="F5" s="18">
        <f t="shared" si="0"/>
        <v>6042018</v>
      </c>
      <c r="G5" s="18">
        <f t="shared" si="0"/>
        <v>28397</v>
      </c>
      <c r="H5" s="18">
        <f t="shared" si="0"/>
        <v>275743</v>
      </c>
      <c r="I5" s="18">
        <f t="shared" si="0"/>
        <v>12673</v>
      </c>
      <c r="J5" s="18">
        <f t="shared" si="0"/>
        <v>316813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316813</v>
      </c>
      <c r="X5" s="18">
        <f t="shared" si="0"/>
        <v>1438746</v>
      </c>
      <c r="Y5" s="18">
        <f t="shared" si="0"/>
        <v>-1121933</v>
      </c>
      <c r="Z5" s="4">
        <f>+IF(X5&lt;&gt;0,+(Y5/X5)*100,0)</f>
        <v>-77.97992140377801</v>
      </c>
      <c r="AA5" s="16">
        <f>SUM(AA6:AA8)</f>
        <v>6042018</v>
      </c>
    </row>
    <row r="6" spans="1:27" ht="13.5">
      <c r="A6" s="5" t="s">
        <v>32</v>
      </c>
      <c r="B6" s="3"/>
      <c r="C6" s="19">
        <v>47654</v>
      </c>
      <c r="D6" s="19"/>
      <c r="E6" s="20">
        <v>1540000</v>
      </c>
      <c r="F6" s="21">
        <v>1540000</v>
      </c>
      <c r="G6" s="21"/>
      <c r="H6" s="21">
        <v>211901</v>
      </c>
      <c r="I6" s="21"/>
      <c r="J6" s="21">
        <v>211901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211901</v>
      </c>
      <c r="X6" s="21">
        <v>164998</v>
      </c>
      <c r="Y6" s="21">
        <v>46903</v>
      </c>
      <c r="Z6" s="6">
        <v>28.43</v>
      </c>
      <c r="AA6" s="28">
        <v>1540000</v>
      </c>
    </row>
    <row r="7" spans="1:27" ht="13.5">
      <c r="A7" s="5" t="s">
        <v>33</v>
      </c>
      <c r="B7" s="3"/>
      <c r="C7" s="22"/>
      <c r="D7" s="22"/>
      <c r="E7" s="23">
        <v>312518</v>
      </c>
      <c r="F7" s="24">
        <v>312518</v>
      </c>
      <c r="G7" s="24"/>
      <c r="H7" s="24">
        <v>48246</v>
      </c>
      <c r="I7" s="24"/>
      <c r="J7" s="24">
        <v>48246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48246</v>
      </c>
      <c r="X7" s="24">
        <v>48750</v>
      </c>
      <c r="Y7" s="24">
        <v>-504</v>
      </c>
      <c r="Z7" s="7">
        <v>-1.03</v>
      </c>
      <c r="AA7" s="29">
        <v>312518</v>
      </c>
    </row>
    <row r="8" spans="1:27" ht="13.5">
      <c r="A8" s="5" t="s">
        <v>34</v>
      </c>
      <c r="B8" s="3"/>
      <c r="C8" s="19">
        <v>246323</v>
      </c>
      <c r="D8" s="19"/>
      <c r="E8" s="20">
        <v>4189500</v>
      </c>
      <c r="F8" s="21">
        <v>4189500</v>
      </c>
      <c r="G8" s="21">
        <v>28397</v>
      </c>
      <c r="H8" s="21">
        <v>15596</v>
      </c>
      <c r="I8" s="21">
        <v>12673</v>
      </c>
      <c r="J8" s="21">
        <v>56666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56666</v>
      </c>
      <c r="X8" s="21">
        <v>1224998</v>
      </c>
      <c r="Y8" s="21">
        <v>-1168332</v>
      </c>
      <c r="Z8" s="6">
        <v>-95.37</v>
      </c>
      <c r="AA8" s="28">
        <v>4189500</v>
      </c>
    </row>
    <row r="9" spans="1:27" ht="13.5">
      <c r="A9" s="2" t="s">
        <v>35</v>
      </c>
      <c r="B9" s="3"/>
      <c r="C9" s="16">
        <f aca="true" t="shared" si="1" ref="C9:Y9">SUM(C10:C14)</f>
        <v>21928535</v>
      </c>
      <c r="D9" s="16">
        <f>SUM(D10:D14)</f>
        <v>0</v>
      </c>
      <c r="E9" s="17">
        <f t="shared" si="1"/>
        <v>27790322</v>
      </c>
      <c r="F9" s="18">
        <f t="shared" si="1"/>
        <v>27790322</v>
      </c>
      <c r="G9" s="18">
        <f t="shared" si="1"/>
        <v>853168</v>
      </c>
      <c r="H9" s="18">
        <f t="shared" si="1"/>
        <v>715870</v>
      </c>
      <c r="I9" s="18">
        <f t="shared" si="1"/>
        <v>966482</v>
      </c>
      <c r="J9" s="18">
        <f t="shared" si="1"/>
        <v>2535520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2535520</v>
      </c>
      <c r="X9" s="18">
        <f t="shared" si="1"/>
        <v>6365900</v>
      </c>
      <c r="Y9" s="18">
        <f t="shared" si="1"/>
        <v>-3830380</v>
      </c>
      <c r="Z9" s="4">
        <f>+IF(X9&lt;&gt;0,+(Y9/X9)*100,0)</f>
        <v>-60.17028228530137</v>
      </c>
      <c r="AA9" s="30">
        <f>SUM(AA10:AA14)</f>
        <v>27790322</v>
      </c>
    </row>
    <row r="10" spans="1:27" ht="13.5">
      <c r="A10" s="5" t="s">
        <v>36</v>
      </c>
      <c r="B10" s="3"/>
      <c r="C10" s="19"/>
      <c r="D10" s="19"/>
      <c r="E10" s="20">
        <v>78067</v>
      </c>
      <c r="F10" s="21">
        <v>78067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78067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21928535</v>
      </c>
      <c r="D12" s="19"/>
      <c r="E12" s="20">
        <v>26912255</v>
      </c>
      <c r="F12" s="21">
        <v>26912255</v>
      </c>
      <c r="G12" s="21">
        <v>853168</v>
      </c>
      <c r="H12" s="21">
        <v>715870</v>
      </c>
      <c r="I12" s="21">
        <v>966482</v>
      </c>
      <c r="J12" s="21">
        <v>2535520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2535520</v>
      </c>
      <c r="X12" s="21">
        <v>6365900</v>
      </c>
      <c r="Y12" s="21">
        <v>-3830380</v>
      </c>
      <c r="Z12" s="6">
        <v>-60.17</v>
      </c>
      <c r="AA12" s="28">
        <v>26912255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>
        <v>800000</v>
      </c>
      <c r="F14" s="24">
        <v>800000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800000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20720</v>
      </c>
      <c r="F15" s="18">
        <f t="shared" si="2"/>
        <v>20720</v>
      </c>
      <c r="G15" s="18">
        <f t="shared" si="2"/>
        <v>0</v>
      </c>
      <c r="H15" s="18">
        <f t="shared" si="2"/>
        <v>20607</v>
      </c>
      <c r="I15" s="18">
        <f t="shared" si="2"/>
        <v>0</v>
      </c>
      <c r="J15" s="18">
        <f t="shared" si="2"/>
        <v>20607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20607</v>
      </c>
      <c r="X15" s="18">
        <f t="shared" si="2"/>
        <v>0</v>
      </c>
      <c r="Y15" s="18">
        <f t="shared" si="2"/>
        <v>20607</v>
      </c>
      <c r="Z15" s="4">
        <f>+IF(X15&lt;&gt;0,+(Y15/X15)*100,0)</f>
        <v>0</v>
      </c>
      <c r="AA15" s="30">
        <f>SUM(AA16:AA18)</f>
        <v>20720</v>
      </c>
    </row>
    <row r="16" spans="1:27" ht="13.5">
      <c r="A16" s="5" t="s">
        <v>42</v>
      </c>
      <c r="B16" s="3"/>
      <c r="C16" s="19"/>
      <c r="D16" s="19"/>
      <c r="E16" s="20">
        <v>20720</v>
      </c>
      <c r="F16" s="21">
        <v>20720</v>
      </c>
      <c r="G16" s="21"/>
      <c r="H16" s="21">
        <v>20607</v>
      </c>
      <c r="I16" s="21"/>
      <c r="J16" s="21">
        <v>20607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20607</v>
      </c>
      <c r="X16" s="21"/>
      <c r="Y16" s="21">
        <v>20607</v>
      </c>
      <c r="Z16" s="6"/>
      <c r="AA16" s="28">
        <v>20720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22222512</v>
      </c>
      <c r="D25" s="50">
        <f>+D5+D9+D15+D19+D24</f>
        <v>0</v>
      </c>
      <c r="E25" s="51">
        <f t="shared" si="4"/>
        <v>33853060</v>
      </c>
      <c r="F25" s="52">
        <f t="shared" si="4"/>
        <v>33853060</v>
      </c>
      <c r="G25" s="52">
        <f t="shared" si="4"/>
        <v>881565</v>
      </c>
      <c r="H25" s="52">
        <f t="shared" si="4"/>
        <v>1012220</v>
      </c>
      <c r="I25" s="52">
        <f t="shared" si="4"/>
        <v>979155</v>
      </c>
      <c r="J25" s="52">
        <f t="shared" si="4"/>
        <v>2872940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2872940</v>
      </c>
      <c r="X25" s="52">
        <f t="shared" si="4"/>
        <v>7804646</v>
      </c>
      <c r="Y25" s="52">
        <f t="shared" si="4"/>
        <v>-4931706</v>
      </c>
      <c r="Z25" s="53">
        <f>+IF(X25&lt;&gt;0,+(Y25/X25)*100,0)</f>
        <v>-63.18936182371372</v>
      </c>
      <c r="AA25" s="54">
        <f>+AA5+AA9+AA15+AA19+AA24</f>
        <v>33853060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22222512</v>
      </c>
      <c r="D35" s="19"/>
      <c r="E35" s="20">
        <v>33853060</v>
      </c>
      <c r="F35" s="21">
        <v>33853060</v>
      </c>
      <c r="G35" s="21">
        <v>881565</v>
      </c>
      <c r="H35" s="21">
        <v>1012220</v>
      </c>
      <c r="I35" s="21">
        <v>979155</v>
      </c>
      <c r="J35" s="21">
        <v>2872940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2872940</v>
      </c>
      <c r="X35" s="21"/>
      <c r="Y35" s="21">
        <v>2872940</v>
      </c>
      <c r="Z35" s="6"/>
      <c r="AA35" s="28">
        <v>33853060</v>
      </c>
    </row>
    <row r="36" spans="1:27" ht="13.5">
      <c r="A36" s="60" t="s">
        <v>64</v>
      </c>
      <c r="B36" s="10"/>
      <c r="C36" s="61">
        <f aca="true" t="shared" si="6" ref="C36:Y36">SUM(C32:C35)</f>
        <v>22222512</v>
      </c>
      <c r="D36" s="61">
        <f>SUM(D32:D35)</f>
        <v>0</v>
      </c>
      <c r="E36" s="62">
        <f t="shared" si="6"/>
        <v>33853060</v>
      </c>
      <c r="F36" s="63">
        <f t="shared" si="6"/>
        <v>33853060</v>
      </c>
      <c r="G36" s="63">
        <f t="shared" si="6"/>
        <v>881565</v>
      </c>
      <c r="H36" s="63">
        <f t="shared" si="6"/>
        <v>1012220</v>
      </c>
      <c r="I36" s="63">
        <f t="shared" si="6"/>
        <v>979155</v>
      </c>
      <c r="J36" s="63">
        <f t="shared" si="6"/>
        <v>2872940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2872940</v>
      </c>
      <c r="X36" s="63">
        <f t="shared" si="6"/>
        <v>0</v>
      </c>
      <c r="Y36" s="63">
        <f t="shared" si="6"/>
        <v>2872940</v>
      </c>
      <c r="Z36" s="64">
        <f>+IF(X36&lt;&gt;0,+(Y36/X36)*100,0)</f>
        <v>0</v>
      </c>
      <c r="AA36" s="65">
        <f>SUM(AA32:AA35)</f>
        <v>33853060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2251850</v>
      </c>
      <c r="F5" s="18">
        <f t="shared" si="0"/>
        <v>2251850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2251850</v>
      </c>
    </row>
    <row r="6" spans="1:27" ht="13.5">
      <c r="A6" s="5" t="s">
        <v>32</v>
      </c>
      <c r="B6" s="3"/>
      <c r="C6" s="19"/>
      <c r="D6" s="19"/>
      <c r="E6" s="20">
        <v>2251850</v>
      </c>
      <c r="F6" s="21">
        <v>2251850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2251850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20196629</v>
      </c>
      <c r="F15" s="18">
        <f t="shared" si="2"/>
        <v>20196629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5049249</v>
      </c>
      <c r="Y15" s="18">
        <f t="shared" si="2"/>
        <v>-5049249</v>
      </c>
      <c r="Z15" s="4">
        <f>+IF(X15&lt;&gt;0,+(Y15/X15)*100,0)</f>
        <v>-100</v>
      </c>
      <c r="AA15" s="30">
        <f>SUM(AA16:AA18)</f>
        <v>20196629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20196629</v>
      </c>
      <c r="F17" s="21">
        <v>20196629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5049249</v>
      </c>
      <c r="Y17" s="21">
        <v>-5049249</v>
      </c>
      <c r="Z17" s="6">
        <v>-100</v>
      </c>
      <c r="AA17" s="28">
        <v>20196629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23555521</v>
      </c>
      <c r="F19" s="18">
        <f t="shared" si="3"/>
        <v>23555521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5897250</v>
      </c>
      <c r="Y19" s="18">
        <f t="shared" si="3"/>
        <v>-5897250</v>
      </c>
      <c r="Z19" s="4">
        <f>+IF(X19&lt;&gt;0,+(Y19/X19)*100,0)</f>
        <v>-100</v>
      </c>
      <c r="AA19" s="30">
        <f>SUM(AA20:AA23)</f>
        <v>23555521</v>
      </c>
    </row>
    <row r="20" spans="1:27" ht="13.5">
      <c r="A20" s="5" t="s">
        <v>46</v>
      </c>
      <c r="B20" s="3"/>
      <c r="C20" s="19"/>
      <c r="D20" s="19"/>
      <c r="E20" s="20">
        <v>1000000</v>
      </c>
      <c r="F20" s="21">
        <v>1000000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249999</v>
      </c>
      <c r="Y20" s="21">
        <v>-249999</v>
      </c>
      <c r="Z20" s="6">
        <v>-100</v>
      </c>
      <c r="AA20" s="28">
        <v>1000000</v>
      </c>
    </row>
    <row r="21" spans="1:27" ht="13.5">
      <c r="A21" s="5" t="s">
        <v>47</v>
      </c>
      <c r="B21" s="3"/>
      <c r="C21" s="19"/>
      <c r="D21" s="19"/>
      <c r="E21" s="20">
        <v>22555521</v>
      </c>
      <c r="F21" s="21">
        <v>22555521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5647251</v>
      </c>
      <c r="Y21" s="21">
        <v>-5647251</v>
      </c>
      <c r="Z21" s="6">
        <v>-100</v>
      </c>
      <c r="AA21" s="28">
        <v>22555521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46004000</v>
      </c>
      <c r="F25" s="52">
        <f t="shared" si="4"/>
        <v>46004000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10946499</v>
      </c>
      <c r="Y25" s="52">
        <f t="shared" si="4"/>
        <v>-10946499</v>
      </c>
      <c r="Z25" s="53">
        <f>+IF(X25&lt;&gt;0,+(Y25/X25)*100,0)</f>
        <v>-100</v>
      </c>
      <c r="AA25" s="54">
        <f>+AA5+AA9+AA15+AA19+AA24</f>
        <v>46004000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46004000</v>
      </c>
      <c r="F28" s="21">
        <v>46004000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46004000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46004000</v>
      </c>
      <c r="F32" s="27">
        <f t="shared" si="5"/>
        <v>46004000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46004000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46004000</v>
      </c>
      <c r="F36" s="63">
        <f t="shared" si="6"/>
        <v>46004000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46004000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28508633</v>
      </c>
      <c r="F5" s="18">
        <f t="shared" si="0"/>
        <v>28508633</v>
      </c>
      <c r="G5" s="18">
        <f t="shared" si="0"/>
        <v>26133</v>
      </c>
      <c r="H5" s="18">
        <f t="shared" si="0"/>
        <v>2073277</v>
      </c>
      <c r="I5" s="18">
        <f t="shared" si="0"/>
        <v>2061368</v>
      </c>
      <c r="J5" s="18">
        <f t="shared" si="0"/>
        <v>4160778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4160778</v>
      </c>
      <c r="X5" s="18">
        <f t="shared" si="0"/>
        <v>3419007</v>
      </c>
      <c r="Y5" s="18">
        <f t="shared" si="0"/>
        <v>741771</v>
      </c>
      <c r="Z5" s="4">
        <f>+IF(X5&lt;&gt;0,+(Y5/X5)*100,0)</f>
        <v>21.695509836628005</v>
      </c>
      <c r="AA5" s="16">
        <f>SUM(AA6:AA8)</f>
        <v>28508633</v>
      </c>
    </row>
    <row r="6" spans="1:27" ht="13.5">
      <c r="A6" s="5" t="s">
        <v>32</v>
      </c>
      <c r="B6" s="3"/>
      <c r="C6" s="19"/>
      <c r="D6" s="19"/>
      <c r="E6" s="20">
        <v>8580348</v>
      </c>
      <c r="F6" s="21">
        <v>8580348</v>
      </c>
      <c r="G6" s="21">
        <v>26133</v>
      </c>
      <c r="H6" s="21">
        <v>1101374</v>
      </c>
      <c r="I6" s="21"/>
      <c r="J6" s="21">
        <v>1127507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1127507</v>
      </c>
      <c r="X6" s="21">
        <v>1650000</v>
      </c>
      <c r="Y6" s="21">
        <v>-522493</v>
      </c>
      <c r="Z6" s="6">
        <v>-31.67</v>
      </c>
      <c r="AA6" s="28">
        <v>8580348</v>
      </c>
    </row>
    <row r="7" spans="1:27" ht="13.5">
      <c r="A7" s="5" t="s">
        <v>33</v>
      </c>
      <c r="B7" s="3"/>
      <c r="C7" s="22"/>
      <c r="D7" s="22"/>
      <c r="E7" s="23">
        <v>12676099</v>
      </c>
      <c r="F7" s="24">
        <v>12676099</v>
      </c>
      <c r="G7" s="24"/>
      <c r="H7" s="24">
        <v>73293</v>
      </c>
      <c r="I7" s="24"/>
      <c r="J7" s="24">
        <v>73293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73293</v>
      </c>
      <c r="X7" s="24">
        <v>489091</v>
      </c>
      <c r="Y7" s="24">
        <v>-415798</v>
      </c>
      <c r="Z7" s="7">
        <v>-85.01</v>
      </c>
      <c r="AA7" s="29">
        <v>12676099</v>
      </c>
    </row>
    <row r="8" spans="1:27" ht="13.5">
      <c r="A8" s="5" t="s">
        <v>34</v>
      </c>
      <c r="B8" s="3"/>
      <c r="C8" s="19"/>
      <c r="D8" s="19"/>
      <c r="E8" s="20">
        <v>7252186</v>
      </c>
      <c r="F8" s="21">
        <v>7252186</v>
      </c>
      <c r="G8" s="21"/>
      <c r="H8" s="21">
        <v>898610</v>
      </c>
      <c r="I8" s="21">
        <v>2061368</v>
      </c>
      <c r="J8" s="21">
        <v>2959978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2959978</v>
      </c>
      <c r="X8" s="21">
        <v>1279916</v>
      </c>
      <c r="Y8" s="21">
        <v>1680062</v>
      </c>
      <c r="Z8" s="6">
        <v>131.26</v>
      </c>
      <c r="AA8" s="28">
        <v>7252186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37017301</v>
      </c>
      <c r="F9" s="18">
        <f t="shared" si="1"/>
        <v>37017301</v>
      </c>
      <c r="G9" s="18">
        <f t="shared" si="1"/>
        <v>0</v>
      </c>
      <c r="H9" s="18">
        <f t="shared" si="1"/>
        <v>200436</v>
      </c>
      <c r="I9" s="18">
        <f t="shared" si="1"/>
        <v>0</v>
      </c>
      <c r="J9" s="18">
        <f t="shared" si="1"/>
        <v>200436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200436</v>
      </c>
      <c r="X9" s="18">
        <f t="shared" si="1"/>
        <v>2655365</v>
      </c>
      <c r="Y9" s="18">
        <f t="shared" si="1"/>
        <v>-2454929</v>
      </c>
      <c r="Z9" s="4">
        <f>+IF(X9&lt;&gt;0,+(Y9/X9)*100,0)</f>
        <v>-92.45165918809654</v>
      </c>
      <c r="AA9" s="30">
        <f>SUM(AA10:AA14)</f>
        <v>37017301</v>
      </c>
    </row>
    <row r="10" spans="1:27" ht="13.5">
      <c r="A10" s="5" t="s">
        <v>36</v>
      </c>
      <c r="B10" s="3"/>
      <c r="C10" s="19"/>
      <c r="D10" s="19"/>
      <c r="E10" s="20">
        <v>34119109</v>
      </c>
      <c r="F10" s="21">
        <v>34119109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2505365</v>
      </c>
      <c r="Y10" s="21">
        <v>-2505365</v>
      </c>
      <c r="Z10" s="6">
        <v>-100</v>
      </c>
      <c r="AA10" s="28">
        <v>34119109</v>
      </c>
    </row>
    <row r="11" spans="1:27" ht="13.5">
      <c r="A11" s="5" t="s">
        <v>37</v>
      </c>
      <c r="B11" s="3"/>
      <c r="C11" s="19"/>
      <c r="D11" s="19"/>
      <c r="E11" s="20">
        <v>2898192</v>
      </c>
      <c r="F11" s="21">
        <v>2898192</v>
      </c>
      <c r="G11" s="21"/>
      <c r="H11" s="21">
        <v>146018</v>
      </c>
      <c r="I11" s="21"/>
      <c r="J11" s="21">
        <v>146018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146018</v>
      </c>
      <c r="X11" s="21">
        <v>150000</v>
      </c>
      <c r="Y11" s="21">
        <v>-3982</v>
      </c>
      <c r="Z11" s="6">
        <v>-2.65</v>
      </c>
      <c r="AA11" s="28">
        <v>2898192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>
        <v>54418</v>
      </c>
      <c r="I12" s="21"/>
      <c r="J12" s="21">
        <v>54418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54418</v>
      </c>
      <c r="X12" s="21"/>
      <c r="Y12" s="21">
        <v>54418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254207147</v>
      </c>
      <c r="F15" s="18">
        <f t="shared" si="2"/>
        <v>254207147</v>
      </c>
      <c r="G15" s="18">
        <f t="shared" si="2"/>
        <v>2081829</v>
      </c>
      <c r="H15" s="18">
        <f t="shared" si="2"/>
        <v>3198085</v>
      </c>
      <c r="I15" s="18">
        <f t="shared" si="2"/>
        <v>17395758</v>
      </c>
      <c r="J15" s="18">
        <f t="shared" si="2"/>
        <v>22675672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22675672</v>
      </c>
      <c r="X15" s="18">
        <f t="shared" si="2"/>
        <v>12681459</v>
      </c>
      <c r="Y15" s="18">
        <f t="shared" si="2"/>
        <v>9994213</v>
      </c>
      <c r="Z15" s="4">
        <f>+IF(X15&lt;&gt;0,+(Y15/X15)*100,0)</f>
        <v>78.80964642948418</v>
      </c>
      <c r="AA15" s="30">
        <f>SUM(AA16:AA18)</f>
        <v>254207147</v>
      </c>
    </row>
    <row r="16" spans="1:27" ht="13.5">
      <c r="A16" s="5" t="s">
        <v>42</v>
      </c>
      <c r="B16" s="3"/>
      <c r="C16" s="19"/>
      <c r="D16" s="19"/>
      <c r="E16" s="20">
        <v>39186108</v>
      </c>
      <c r="F16" s="21">
        <v>39186108</v>
      </c>
      <c r="G16" s="21"/>
      <c r="H16" s="21"/>
      <c r="I16" s="21">
        <v>312710</v>
      </c>
      <c r="J16" s="21">
        <v>312710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312710</v>
      </c>
      <c r="X16" s="21">
        <v>1245182</v>
      </c>
      <c r="Y16" s="21">
        <v>-932472</v>
      </c>
      <c r="Z16" s="6">
        <v>-74.89</v>
      </c>
      <c r="AA16" s="28">
        <v>39186108</v>
      </c>
    </row>
    <row r="17" spans="1:27" ht="13.5">
      <c r="A17" s="5" t="s">
        <v>43</v>
      </c>
      <c r="B17" s="3"/>
      <c r="C17" s="19"/>
      <c r="D17" s="19"/>
      <c r="E17" s="20">
        <v>215021039</v>
      </c>
      <c r="F17" s="21">
        <v>215021039</v>
      </c>
      <c r="G17" s="21">
        <v>2081829</v>
      </c>
      <c r="H17" s="21">
        <v>3198085</v>
      </c>
      <c r="I17" s="21">
        <v>17083048</v>
      </c>
      <c r="J17" s="21">
        <v>22362962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22362962</v>
      </c>
      <c r="X17" s="21">
        <v>11436277</v>
      </c>
      <c r="Y17" s="21">
        <v>10926685</v>
      </c>
      <c r="Z17" s="6">
        <v>95.54</v>
      </c>
      <c r="AA17" s="28">
        <v>215021039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202784248</v>
      </c>
      <c r="F19" s="18">
        <f t="shared" si="3"/>
        <v>202784248</v>
      </c>
      <c r="G19" s="18">
        <f t="shared" si="3"/>
        <v>467033</v>
      </c>
      <c r="H19" s="18">
        <f t="shared" si="3"/>
        <v>1358810</v>
      </c>
      <c r="I19" s="18">
        <f t="shared" si="3"/>
        <v>3532084</v>
      </c>
      <c r="J19" s="18">
        <f t="shared" si="3"/>
        <v>5357927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5357927</v>
      </c>
      <c r="X19" s="18">
        <f t="shared" si="3"/>
        <v>28751935</v>
      </c>
      <c r="Y19" s="18">
        <f t="shared" si="3"/>
        <v>-23394008</v>
      </c>
      <c r="Z19" s="4">
        <f>+IF(X19&lt;&gt;0,+(Y19/X19)*100,0)</f>
        <v>-81.3649863913507</v>
      </c>
      <c r="AA19" s="30">
        <f>SUM(AA20:AA23)</f>
        <v>202784248</v>
      </c>
    </row>
    <row r="20" spans="1:27" ht="13.5">
      <c r="A20" s="5" t="s">
        <v>46</v>
      </c>
      <c r="B20" s="3"/>
      <c r="C20" s="19"/>
      <c r="D20" s="19"/>
      <c r="E20" s="20">
        <v>45514147</v>
      </c>
      <c r="F20" s="21">
        <v>45514147</v>
      </c>
      <c r="G20" s="21"/>
      <c r="H20" s="21"/>
      <c r="I20" s="21">
        <v>928127</v>
      </c>
      <c r="J20" s="21">
        <v>928127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928127</v>
      </c>
      <c r="X20" s="21">
        <v>5852145</v>
      </c>
      <c r="Y20" s="21">
        <v>-4924018</v>
      </c>
      <c r="Z20" s="6">
        <v>-84.14</v>
      </c>
      <c r="AA20" s="28">
        <v>45514147</v>
      </c>
    </row>
    <row r="21" spans="1:27" ht="13.5">
      <c r="A21" s="5" t="s">
        <v>47</v>
      </c>
      <c r="B21" s="3"/>
      <c r="C21" s="19"/>
      <c r="D21" s="19"/>
      <c r="E21" s="20">
        <v>109019229</v>
      </c>
      <c r="F21" s="21">
        <v>109019229</v>
      </c>
      <c r="G21" s="21">
        <v>467033</v>
      </c>
      <c r="H21" s="21">
        <v>1358810</v>
      </c>
      <c r="I21" s="21">
        <v>1895406</v>
      </c>
      <c r="J21" s="21">
        <v>3721249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3721249</v>
      </c>
      <c r="X21" s="21">
        <v>17400000</v>
      </c>
      <c r="Y21" s="21">
        <v>-13678751</v>
      </c>
      <c r="Z21" s="6">
        <v>-78.61</v>
      </c>
      <c r="AA21" s="28">
        <v>109019229</v>
      </c>
    </row>
    <row r="22" spans="1:27" ht="13.5">
      <c r="A22" s="5" t="s">
        <v>48</v>
      </c>
      <c r="B22" s="3"/>
      <c r="C22" s="22"/>
      <c r="D22" s="22"/>
      <c r="E22" s="23">
        <v>28943154</v>
      </c>
      <c r="F22" s="24">
        <v>28943154</v>
      </c>
      <c r="G22" s="24"/>
      <c r="H22" s="24"/>
      <c r="I22" s="24">
        <v>708551</v>
      </c>
      <c r="J22" s="24">
        <v>708551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708551</v>
      </c>
      <c r="X22" s="24">
        <v>3149790</v>
      </c>
      <c r="Y22" s="24">
        <v>-2441239</v>
      </c>
      <c r="Z22" s="7">
        <v>-77.5</v>
      </c>
      <c r="AA22" s="29">
        <v>28943154</v>
      </c>
    </row>
    <row r="23" spans="1:27" ht="13.5">
      <c r="A23" s="5" t="s">
        <v>49</v>
      </c>
      <c r="B23" s="3"/>
      <c r="C23" s="19"/>
      <c r="D23" s="19"/>
      <c r="E23" s="20">
        <v>19307718</v>
      </c>
      <c r="F23" s="21">
        <v>19307718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2350000</v>
      </c>
      <c r="Y23" s="21">
        <v>-2350000</v>
      </c>
      <c r="Z23" s="6">
        <v>-100</v>
      </c>
      <c r="AA23" s="28">
        <v>19307718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522517329</v>
      </c>
      <c r="F25" s="52">
        <f t="shared" si="4"/>
        <v>522517329</v>
      </c>
      <c r="G25" s="52">
        <f t="shared" si="4"/>
        <v>2574995</v>
      </c>
      <c r="H25" s="52">
        <f t="shared" si="4"/>
        <v>6830608</v>
      </c>
      <c r="I25" s="52">
        <f t="shared" si="4"/>
        <v>22989210</v>
      </c>
      <c r="J25" s="52">
        <f t="shared" si="4"/>
        <v>32394813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32394813</v>
      </c>
      <c r="X25" s="52">
        <f t="shared" si="4"/>
        <v>47507766</v>
      </c>
      <c r="Y25" s="52">
        <f t="shared" si="4"/>
        <v>-15112953</v>
      </c>
      <c r="Z25" s="53">
        <f>+IF(X25&lt;&gt;0,+(Y25/X25)*100,0)</f>
        <v>-31.81154213818431</v>
      </c>
      <c r="AA25" s="54">
        <f>+AA5+AA9+AA15+AA19+AA24</f>
        <v>522517329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418672331</v>
      </c>
      <c r="F28" s="21">
        <v>418672331</v>
      </c>
      <c r="G28" s="21">
        <v>2548862</v>
      </c>
      <c r="H28" s="21">
        <v>5455505</v>
      </c>
      <c r="I28" s="21">
        <v>19084825</v>
      </c>
      <c r="J28" s="21">
        <v>27089192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27089192</v>
      </c>
      <c r="X28" s="21"/>
      <c r="Y28" s="21">
        <v>27089192</v>
      </c>
      <c r="Z28" s="6"/>
      <c r="AA28" s="19">
        <v>418672331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418672331</v>
      </c>
      <c r="F32" s="27">
        <f t="shared" si="5"/>
        <v>418672331</v>
      </c>
      <c r="G32" s="27">
        <f t="shared" si="5"/>
        <v>2548862</v>
      </c>
      <c r="H32" s="27">
        <f t="shared" si="5"/>
        <v>5455505</v>
      </c>
      <c r="I32" s="27">
        <f t="shared" si="5"/>
        <v>19084825</v>
      </c>
      <c r="J32" s="27">
        <f t="shared" si="5"/>
        <v>27089192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27089192</v>
      </c>
      <c r="X32" s="27">
        <f t="shared" si="5"/>
        <v>0</v>
      </c>
      <c r="Y32" s="27">
        <f t="shared" si="5"/>
        <v>27089192</v>
      </c>
      <c r="Z32" s="13">
        <f>+IF(X32&lt;&gt;0,+(Y32/X32)*100,0)</f>
        <v>0</v>
      </c>
      <c r="AA32" s="31">
        <f>SUM(AA28:AA31)</f>
        <v>418672331</v>
      </c>
    </row>
    <row r="33" spans="1:27" ht="13.5">
      <c r="A33" s="59" t="s">
        <v>59</v>
      </c>
      <c r="B33" s="3" t="s">
        <v>60</v>
      </c>
      <c r="C33" s="19"/>
      <c r="D33" s="19"/>
      <c r="E33" s="20">
        <v>3150000</v>
      </c>
      <c r="F33" s="21">
        <v>3150000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3150000</v>
      </c>
    </row>
    <row r="34" spans="1:27" ht="13.5">
      <c r="A34" s="59" t="s">
        <v>61</v>
      </c>
      <c r="B34" s="3" t="s">
        <v>62</v>
      </c>
      <c r="C34" s="19"/>
      <c r="D34" s="19"/>
      <c r="E34" s="20">
        <v>40656489</v>
      </c>
      <c r="F34" s="21">
        <v>40656489</v>
      </c>
      <c r="G34" s="21"/>
      <c r="H34" s="21"/>
      <c r="I34" s="21">
        <v>928127</v>
      </c>
      <c r="J34" s="21">
        <v>928127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928127</v>
      </c>
      <c r="X34" s="21"/>
      <c r="Y34" s="21">
        <v>928127</v>
      </c>
      <c r="Z34" s="6"/>
      <c r="AA34" s="28">
        <v>40656489</v>
      </c>
    </row>
    <row r="35" spans="1:27" ht="13.5">
      <c r="A35" s="59" t="s">
        <v>63</v>
      </c>
      <c r="B35" s="3"/>
      <c r="C35" s="19"/>
      <c r="D35" s="19"/>
      <c r="E35" s="20">
        <v>60038509</v>
      </c>
      <c r="F35" s="21">
        <v>60038509</v>
      </c>
      <c r="G35" s="21">
        <v>26133</v>
      </c>
      <c r="H35" s="21">
        <v>1375103</v>
      </c>
      <c r="I35" s="21">
        <v>2976258</v>
      </c>
      <c r="J35" s="21">
        <v>4377494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4377494</v>
      </c>
      <c r="X35" s="21"/>
      <c r="Y35" s="21">
        <v>4377494</v>
      </c>
      <c r="Z35" s="6"/>
      <c r="AA35" s="28">
        <v>60038509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522517329</v>
      </c>
      <c r="F36" s="63">
        <f t="shared" si="6"/>
        <v>522517329</v>
      </c>
      <c r="G36" s="63">
        <f t="shared" si="6"/>
        <v>2574995</v>
      </c>
      <c r="H36" s="63">
        <f t="shared" si="6"/>
        <v>6830608</v>
      </c>
      <c r="I36" s="63">
        <f t="shared" si="6"/>
        <v>22989210</v>
      </c>
      <c r="J36" s="63">
        <f t="shared" si="6"/>
        <v>32394813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32394813</v>
      </c>
      <c r="X36" s="63">
        <f t="shared" si="6"/>
        <v>0</v>
      </c>
      <c r="Y36" s="63">
        <f t="shared" si="6"/>
        <v>32394813</v>
      </c>
      <c r="Z36" s="64">
        <f>+IF(X36&lt;&gt;0,+(Y36/X36)*100,0)</f>
        <v>0</v>
      </c>
      <c r="AA36" s="65">
        <f>SUM(AA32:AA35)</f>
        <v>522517329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842089547</v>
      </c>
      <c r="D5" s="16">
        <f>SUM(D6:D8)</f>
        <v>0</v>
      </c>
      <c r="E5" s="17">
        <f t="shared" si="0"/>
        <v>669000</v>
      </c>
      <c r="F5" s="18">
        <f t="shared" si="0"/>
        <v>669000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323000</v>
      </c>
      <c r="Y5" s="18">
        <f t="shared" si="0"/>
        <v>-323000</v>
      </c>
      <c r="Z5" s="4">
        <f>+IF(X5&lt;&gt;0,+(Y5/X5)*100,0)</f>
        <v>-100</v>
      </c>
      <c r="AA5" s="16">
        <f>SUM(AA6:AA8)</f>
        <v>669000</v>
      </c>
    </row>
    <row r="6" spans="1:27" ht="13.5">
      <c r="A6" s="5" t="s">
        <v>32</v>
      </c>
      <c r="B6" s="3"/>
      <c r="C6" s="19"/>
      <c r="D6" s="19"/>
      <c r="E6" s="20">
        <v>30000</v>
      </c>
      <c r="F6" s="21">
        <v>30000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30000</v>
      </c>
    </row>
    <row r="7" spans="1:27" ht="13.5">
      <c r="A7" s="5" t="s">
        <v>33</v>
      </c>
      <c r="B7" s="3"/>
      <c r="C7" s="22">
        <v>842089547</v>
      </c>
      <c r="D7" s="22"/>
      <c r="E7" s="23">
        <v>316000</v>
      </c>
      <c r="F7" s="24">
        <v>316000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316000</v>
      </c>
    </row>
    <row r="8" spans="1:27" ht="13.5">
      <c r="A8" s="5" t="s">
        <v>34</v>
      </c>
      <c r="B8" s="3"/>
      <c r="C8" s="19"/>
      <c r="D8" s="19"/>
      <c r="E8" s="20">
        <v>323000</v>
      </c>
      <c r="F8" s="21">
        <v>323000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323000</v>
      </c>
      <c r="Y8" s="21">
        <v>-323000</v>
      </c>
      <c r="Z8" s="6">
        <v>-100</v>
      </c>
      <c r="AA8" s="28">
        <v>323000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1967000</v>
      </c>
      <c r="F9" s="18">
        <f t="shared" si="1"/>
        <v>1967000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922000</v>
      </c>
      <c r="Y9" s="18">
        <f t="shared" si="1"/>
        <v>-922000</v>
      </c>
      <c r="Z9" s="4">
        <f>+IF(X9&lt;&gt;0,+(Y9/X9)*100,0)</f>
        <v>-100</v>
      </c>
      <c r="AA9" s="30">
        <f>SUM(AA10:AA14)</f>
        <v>1967000</v>
      </c>
    </row>
    <row r="10" spans="1:27" ht="13.5">
      <c r="A10" s="5" t="s">
        <v>36</v>
      </c>
      <c r="B10" s="3"/>
      <c r="C10" s="19"/>
      <c r="D10" s="19"/>
      <c r="E10" s="20">
        <v>132000</v>
      </c>
      <c r="F10" s="21">
        <v>132000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132000</v>
      </c>
      <c r="Y10" s="21">
        <v>-132000</v>
      </c>
      <c r="Z10" s="6">
        <v>-100</v>
      </c>
      <c r="AA10" s="28">
        <v>132000</v>
      </c>
    </row>
    <row r="11" spans="1:27" ht="13.5">
      <c r="A11" s="5" t="s">
        <v>37</v>
      </c>
      <c r="B11" s="3"/>
      <c r="C11" s="19"/>
      <c r="D11" s="19"/>
      <c r="E11" s="20">
        <v>1807000</v>
      </c>
      <c r="F11" s="21">
        <v>1807000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762000</v>
      </c>
      <c r="Y11" s="21">
        <v>-762000</v>
      </c>
      <c r="Z11" s="6">
        <v>-100</v>
      </c>
      <c r="AA11" s="28">
        <v>1807000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>
        <v>8000</v>
      </c>
      <c r="F13" s="21">
        <v>8000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8000</v>
      </c>
      <c r="Y13" s="21">
        <v>-8000</v>
      </c>
      <c r="Z13" s="6">
        <v>-100</v>
      </c>
      <c r="AA13" s="28">
        <v>8000</v>
      </c>
    </row>
    <row r="14" spans="1:27" ht="13.5">
      <c r="A14" s="5" t="s">
        <v>40</v>
      </c>
      <c r="B14" s="3"/>
      <c r="C14" s="22"/>
      <c r="D14" s="22"/>
      <c r="E14" s="23">
        <v>20000</v>
      </c>
      <c r="F14" s="24">
        <v>20000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20000</v>
      </c>
      <c r="Y14" s="24">
        <v>-20000</v>
      </c>
      <c r="Z14" s="7">
        <v>-100</v>
      </c>
      <c r="AA14" s="29">
        <v>20000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15643000</v>
      </c>
      <c r="F15" s="18">
        <f t="shared" si="2"/>
        <v>15643000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1337000</v>
      </c>
      <c r="Y15" s="18">
        <f t="shared" si="2"/>
        <v>-1337000</v>
      </c>
      <c r="Z15" s="4">
        <f>+IF(X15&lt;&gt;0,+(Y15/X15)*100,0)</f>
        <v>-100</v>
      </c>
      <c r="AA15" s="30">
        <f>SUM(AA16:AA18)</f>
        <v>15643000</v>
      </c>
    </row>
    <row r="16" spans="1:27" ht="13.5">
      <c r="A16" s="5" t="s">
        <v>42</v>
      </c>
      <c r="B16" s="3"/>
      <c r="C16" s="19"/>
      <c r="D16" s="19"/>
      <c r="E16" s="20">
        <v>741000</v>
      </c>
      <c r="F16" s="21">
        <v>741000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474000</v>
      </c>
      <c r="Y16" s="21">
        <v>-474000</v>
      </c>
      <c r="Z16" s="6">
        <v>-100</v>
      </c>
      <c r="AA16" s="28">
        <v>741000</v>
      </c>
    </row>
    <row r="17" spans="1:27" ht="13.5">
      <c r="A17" s="5" t="s">
        <v>43</v>
      </c>
      <c r="B17" s="3"/>
      <c r="C17" s="19"/>
      <c r="D17" s="19"/>
      <c r="E17" s="20">
        <v>14902000</v>
      </c>
      <c r="F17" s="21">
        <v>14902000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863000</v>
      </c>
      <c r="Y17" s="21">
        <v>-863000</v>
      </c>
      <c r="Z17" s="6">
        <v>-100</v>
      </c>
      <c r="AA17" s="28">
        <v>14902000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40362000</v>
      </c>
      <c r="F19" s="18">
        <f t="shared" si="3"/>
        <v>40362000</v>
      </c>
      <c r="G19" s="18">
        <f t="shared" si="3"/>
        <v>0</v>
      </c>
      <c r="H19" s="18">
        <f t="shared" si="3"/>
        <v>0</v>
      </c>
      <c r="I19" s="18">
        <f t="shared" si="3"/>
        <v>410172</v>
      </c>
      <c r="J19" s="18">
        <f t="shared" si="3"/>
        <v>410172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410172</v>
      </c>
      <c r="X19" s="18">
        <f t="shared" si="3"/>
        <v>2000000</v>
      </c>
      <c r="Y19" s="18">
        <f t="shared" si="3"/>
        <v>-1589828</v>
      </c>
      <c r="Z19" s="4">
        <f>+IF(X19&lt;&gt;0,+(Y19/X19)*100,0)</f>
        <v>-79.4914</v>
      </c>
      <c r="AA19" s="30">
        <f>SUM(AA20:AA23)</f>
        <v>40362000</v>
      </c>
    </row>
    <row r="20" spans="1:27" ht="13.5">
      <c r="A20" s="5" t="s">
        <v>46</v>
      </c>
      <c r="B20" s="3"/>
      <c r="C20" s="19"/>
      <c r="D20" s="19"/>
      <c r="E20" s="20">
        <v>5842000</v>
      </c>
      <c r="F20" s="21">
        <v>5842000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2000000</v>
      </c>
      <c r="Y20" s="21">
        <v>-2000000</v>
      </c>
      <c r="Z20" s="6">
        <v>-100</v>
      </c>
      <c r="AA20" s="28">
        <v>5842000</v>
      </c>
    </row>
    <row r="21" spans="1:27" ht="13.5">
      <c r="A21" s="5" t="s">
        <v>47</v>
      </c>
      <c r="B21" s="3"/>
      <c r="C21" s="19"/>
      <c r="D21" s="19"/>
      <c r="E21" s="20">
        <v>21270000</v>
      </c>
      <c r="F21" s="21">
        <v>21270000</v>
      </c>
      <c r="G21" s="21"/>
      <c r="H21" s="21"/>
      <c r="I21" s="21">
        <v>410172</v>
      </c>
      <c r="J21" s="21">
        <v>410172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410172</v>
      </c>
      <c r="X21" s="21"/>
      <c r="Y21" s="21">
        <v>410172</v>
      </c>
      <c r="Z21" s="6"/>
      <c r="AA21" s="28">
        <v>21270000</v>
      </c>
    </row>
    <row r="22" spans="1:27" ht="13.5">
      <c r="A22" s="5" t="s">
        <v>48</v>
      </c>
      <c r="B22" s="3"/>
      <c r="C22" s="22"/>
      <c r="D22" s="22"/>
      <c r="E22" s="23">
        <v>13000000</v>
      </c>
      <c r="F22" s="24">
        <v>13000000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13000000</v>
      </c>
    </row>
    <row r="23" spans="1:27" ht="13.5">
      <c r="A23" s="5" t="s">
        <v>49</v>
      </c>
      <c r="B23" s="3"/>
      <c r="C23" s="19"/>
      <c r="D23" s="19"/>
      <c r="E23" s="20">
        <v>250000</v>
      </c>
      <c r="F23" s="21">
        <v>250000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250000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842089547</v>
      </c>
      <c r="D25" s="50">
        <f>+D5+D9+D15+D19+D24</f>
        <v>0</v>
      </c>
      <c r="E25" s="51">
        <f t="shared" si="4"/>
        <v>58641000</v>
      </c>
      <c r="F25" s="52">
        <f t="shared" si="4"/>
        <v>58641000</v>
      </c>
      <c r="G25" s="52">
        <f t="shared" si="4"/>
        <v>0</v>
      </c>
      <c r="H25" s="52">
        <f t="shared" si="4"/>
        <v>0</v>
      </c>
      <c r="I25" s="52">
        <f t="shared" si="4"/>
        <v>410172</v>
      </c>
      <c r="J25" s="52">
        <f t="shared" si="4"/>
        <v>410172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410172</v>
      </c>
      <c r="X25" s="52">
        <f t="shared" si="4"/>
        <v>4582000</v>
      </c>
      <c r="Y25" s="52">
        <f t="shared" si="4"/>
        <v>-4171828</v>
      </c>
      <c r="Z25" s="53">
        <f>+IF(X25&lt;&gt;0,+(Y25/X25)*100,0)</f>
        <v>-91.04818856394587</v>
      </c>
      <c r="AA25" s="54">
        <f>+AA5+AA9+AA15+AA19+AA24</f>
        <v>58641000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842089547</v>
      </c>
      <c r="D28" s="19"/>
      <c r="E28" s="20">
        <v>54800000</v>
      </c>
      <c r="F28" s="21">
        <v>54800000</v>
      </c>
      <c r="G28" s="21"/>
      <c r="H28" s="21"/>
      <c r="I28" s="21">
        <v>410172</v>
      </c>
      <c r="J28" s="21">
        <v>410172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410172</v>
      </c>
      <c r="X28" s="21"/>
      <c r="Y28" s="21">
        <v>410172</v>
      </c>
      <c r="Z28" s="6"/>
      <c r="AA28" s="19">
        <v>54800000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842089547</v>
      </c>
      <c r="D32" s="25">
        <f>SUM(D28:D31)</f>
        <v>0</v>
      </c>
      <c r="E32" s="26">
        <f t="shared" si="5"/>
        <v>54800000</v>
      </c>
      <c r="F32" s="27">
        <f t="shared" si="5"/>
        <v>54800000</v>
      </c>
      <c r="G32" s="27">
        <f t="shared" si="5"/>
        <v>0</v>
      </c>
      <c r="H32" s="27">
        <f t="shared" si="5"/>
        <v>0</v>
      </c>
      <c r="I32" s="27">
        <f t="shared" si="5"/>
        <v>410172</v>
      </c>
      <c r="J32" s="27">
        <f t="shared" si="5"/>
        <v>410172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410172</v>
      </c>
      <c r="X32" s="27">
        <f t="shared" si="5"/>
        <v>0</v>
      </c>
      <c r="Y32" s="27">
        <f t="shared" si="5"/>
        <v>410172</v>
      </c>
      <c r="Z32" s="13">
        <f>+IF(X32&lt;&gt;0,+(Y32/X32)*100,0)</f>
        <v>0</v>
      </c>
      <c r="AA32" s="31">
        <f>SUM(AA28:AA31)</f>
        <v>54800000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3841000</v>
      </c>
      <c r="F35" s="21">
        <v>3841000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3841000</v>
      </c>
    </row>
    <row r="36" spans="1:27" ht="13.5">
      <c r="A36" s="60" t="s">
        <v>64</v>
      </c>
      <c r="B36" s="10"/>
      <c r="C36" s="61">
        <f aca="true" t="shared" si="6" ref="C36:Y36">SUM(C32:C35)</f>
        <v>842089547</v>
      </c>
      <c r="D36" s="61">
        <f>SUM(D32:D35)</f>
        <v>0</v>
      </c>
      <c r="E36" s="62">
        <f t="shared" si="6"/>
        <v>58641000</v>
      </c>
      <c r="F36" s="63">
        <f t="shared" si="6"/>
        <v>58641000</v>
      </c>
      <c r="G36" s="63">
        <f t="shared" si="6"/>
        <v>0</v>
      </c>
      <c r="H36" s="63">
        <f t="shared" si="6"/>
        <v>0</v>
      </c>
      <c r="I36" s="63">
        <f t="shared" si="6"/>
        <v>410172</v>
      </c>
      <c r="J36" s="63">
        <f t="shared" si="6"/>
        <v>410172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410172</v>
      </c>
      <c r="X36" s="63">
        <f t="shared" si="6"/>
        <v>0</v>
      </c>
      <c r="Y36" s="63">
        <f t="shared" si="6"/>
        <v>410172</v>
      </c>
      <c r="Z36" s="64">
        <f>+IF(X36&lt;&gt;0,+(Y36/X36)*100,0)</f>
        <v>0</v>
      </c>
      <c r="AA36" s="65">
        <f>SUM(AA32:AA35)</f>
        <v>58641000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2427200</v>
      </c>
      <c r="F5" s="18">
        <f t="shared" si="0"/>
        <v>2427200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927201</v>
      </c>
      <c r="Y5" s="18">
        <f t="shared" si="0"/>
        <v>-927201</v>
      </c>
      <c r="Z5" s="4">
        <f>+IF(X5&lt;&gt;0,+(Y5/X5)*100,0)</f>
        <v>-100</v>
      </c>
      <c r="AA5" s="16">
        <f>SUM(AA6:AA8)</f>
        <v>2427200</v>
      </c>
    </row>
    <row r="6" spans="1:27" ht="13.5">
      <c r="A6" s="5" t="s">
        <v>32</v>
      </c>
      <c r="B6" s="3"/>
      <c r="C6" s="19"/>
      <c r="D6" s="19"/>
      <c r="E6" s="20">
        <v>227200</v>
      </c>
      <c r="F6" s="21">
        <v>227200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227200</v>
      </c>
      <c r="Y6" s="21">
        <v>-227200</v>
      </c>
      <c r="Z6" s="6">
        <v>-100</v>
      </c>
      <c r="AA6" s="28">
        <v>227200</v>
      </c>
    </row>
    <row r="7" spans="1:27" ht="13.5">
      <c r="A7" s="5" t="s">
        <v>33</v>
      </c>
      <c r="B7" s="3"/>
      <c r="C7" s="22"/>
      <c r="D7" s="22"/>
      <c r="E7" s="23">
        <v>200000</v>
      </c>
      <c r="F7" s="24">
        <v>200000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200000</v>
      </c>
      <c r="Y7" s="24">
        <v>-200000</v>
      </c>
      <c r="Z7" s="7">
        <v>-100</v>
      </c>
      <c r="AA7" s="29">
        <v>200000</v>
      </c>
    </row>
    <row r="8" spans="1:27" ht="13.5">
      <c r="A8" s="5" t="s">
        <v>34</v>
      </c>
      <c r="B8" s="3"/>
      <c r="C8" s="19"/>
      <c r="D8" s="19"/>
      <c r="E8" s="20">
        <v>2000000</v>
      </c>
      <c r="F8" s="21">
        <v>2000000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500001</v>
      </c>
      <c r="Y8" s="21">
        <v>-500001</v>
      </c>
      <c r="Z8" s="6">
        <v>-100</v>
      </c>
      <c r="AA8" s="28">
        <v>2000000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67044618</v>
      </c>
      <c r="F15" s="18">
        <f t="shared" si="2"/>
        <v>67044618</v>
      </c>
      <c r="G15" s="18">
        <f t="shared" si="2"/>
        <v>3803511</v>
      </c>
      <c r="H15" s="18">
        <f t="shared" si="2"/>
        <v>1347855</v>
      </c>
      <c r="I15" s="18">
        <f t="shared" si="2"/>
        <v>1140350</v>
      </c>
      <c r="J15" s="18">
        <f t="shared" si="2"/>
        <v>6291716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6291716</v>
      </c>
      <c r="X15" s="18">
        <f t="shared" si="2"/>
        <v>16761156</v>
      </c>
      <c r="Y15" s="18">
        <f t="shared" si="2"/>
        <v>-10469440</v>
      </c>
      <c r="Z15" s="4">
        <f>+IF(X15&lt;&gt;0,+(Y15/X15)*100,0)</f>
        <v>-62.46251750177613</v>
      </c>
      <c r="AA15" s="30">
        <f>SUM(AA16:AA18)</f>
        <v>67044618</v>
      </c>
    </row>
    <row r="16" spans="1:27" ht="13.5">
      <c r="A16" s="5" t="s">
        <v>42</v>
      </c>
      <c r="B16" s="3"/>
      <c r="C16" s="19"/>
      <c r="D16" s="19"/>
      <c r="E16" s="20">
        <v>3057393</v>
      </c>
      <c r="F16" s="21">
        <v>3057393</v>
      </c>
      <c r="G16" s="21"/>
      <c r="H16" s="21"/>
      <c r="I16" s="21">
        <v>438596</v>
      </c>
      <c r="J16" s="21">
        <v>438596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438596</v>
      </c>
      <c r="X16" s="21">
        <v>764349</v>
      </c>
      <c r="Y16" s="21">
        <v>-325753</v>
      </c>
      <c r="Z16" s="6">
        <v>-42.62</v>
      </c>
      <c r="AA16" s="28">
        <v>3057393</v>
      </c>
    </row>
    <row r="17" spans="1:27" ht="13.5">
      <c r="A17" s="5" t="s">
        <v>43</v>
      </c>
      <c r="B17" s="3"/>
      <c r="C17" s="19"/>
      <c r="D17" s="19"/>
      <c r="E17" s="20">
        <v>63987225</v>
      </c>
      <c r="F17" s="21">
        <v>63987225</v>
      </c>
      <c r="G17" s="21">
        <v>3803511</v>
      </c>
      <c r="H17" s="21">
        <v>1347855</v>
      </c>
      <c r="I17" s="21">
        <v>701754</v>
      </c>
      <c r="J17" s="21">
        <v>5853120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5853120</v>
      </c>
      <c r="X17" s="21">
        <v>15996807</v>
      </c>
      <c r="Y17" s="21">
        <v>-10143687</v>
      </c>
      <c r="Z17" s="6">
        <v>-63.41</v>
      </c>
      <c r="AA17" s="28">
        <v>63987225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161434688</v>
      </c>
      <c r="F19" s="18">
        <f t="shared" si="3"/>
        <v>161434688</v>
      </c>
      <c r="G19" s="18">
        <f t="shared" si="3"/>
        <v>248413</v>
      </c>
      <c r="H19" s="18">
        <f t="shared" si="3"/>
        <v>6119168</v>
      </c>
      <c r="I19" s="18">
        <f t="shared" si="3"/>
        <v>409499</v>
      </c>
      <c r="J19" s="18">
        <f t="shared" si="3"/>
        <v>6777080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6777080</v>
      </c>
      <c r="X19" s="18">
        <f t="shared" si="3"/>
        <v>40358673</v>
      </c>
      <c r="Y19" s="18">
        <f t="shared" si="3"/>
        <v>-33581593</v>
      </c>
      <c r="Z19" s="4">
        <f>+IF(X19&lt;&gt;0,+(Y19/X19)*100,0)</f>
        <v>-83.20787207250348</v>
      </c>
      <c r="AA19" s="30">
        <f>SUM(AA20:AA23)</f>
        <v>161434688</v>
      </c>
    </row>
    <row r="20" spans="1:27" ht="13.5">
      <c r="A20" s="5" t="s">
        <v>46</v>
      </c>
      <c r="B20" s="3"/>
      <c r="C20" s="19"/>
      <c r="D20" s="19"/>
      <c r="E20" s="20">
        <v>14600000</v>
      </c>
      <c r="F20" s="21">
        <v>14600000</v>
      </c>
      <c r="G20" s="21"/>
      <c r="H20" s="21">
        <v>817440</v>
      </c>
      <c r="I20" s="21"/>
      <c r="J20" s="21">
        <v>817440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817440</v>
      </c>
      <c r="X20" s="21">
        <v>3650001</v>
      </c>
      <c r="Y20" s="21">
        <v>-2832561</v>
      </c>
      <c r="Z20" s="6">
        <v>-77.6</v>
      </c>
      <c r="AA20" s="28">
        <v>14600000</v>
      </c>
    </row>
    <row r="21" spans="1:27" ht="13.5">
      <c r="A21" s="5" t="s">
        <v>47</v>
      </c>
      <c r="B21" s="3"/>
      <c r="C21" s="19"/>
      <c r="D21" s="19"/>
      <c r="E21" s="20">
        <v>123134688</v>
      </c>
      <c r="F21" s="21">
        <v>123134688</v>
      </c>
      <c r="G21" s="21"/>
      <c r="H21" s="21">
        <v>5223451</v>
      </c>
      <c r="I21" s="21">
        <v>409499</v>
      </c>
      <c r="J21" s="21">
        <v>5632950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5632950</v>
      </c>
      <c r="X21" s="21">
        <v>30783672</v>
      </c>
      <c r="Y21" s="21">
        <v>-25150722</v>
      </c>
      <c r="Z21" s="6">
        <v>-81.7</v>
      </c>
      <c r="AA21" s="28">
        <v>123134688</v>
      </c>
    </row>
    <row r="22" spans="1:27" ht="13.5">
      <c r="A22" s="5" t="s">
        <v>48</v>
      </c>
      <c r="B22" s="3"/>
      <c r="C22" s="22"/>
      <c r="D22" s="22"/>
      <c r="E22" s="23">
        <v>22500000</v>
      </c>
      <c r="F22" s="24">
        <v>22500000</v>
      </c>
      <c r="G22" s="24">
        <v>248413</v>
      </c>
      <c r="H22" s="24">
        <v>78277</v>
      </c>
      <c r="I22" s="24"/>
      <c r="J22" s="24">
        <v>326690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326690</v>
      </c>
      <c r="X22" s="24">
        <v>5625000</v>
      </c>
      <c r="Y22" s="24">
        <v>-5298310</v>
      </c>
      <c r="Z22" s="7">
        <v>-94.19</v>
      </c>
      <c r="AA22" s="29">
        <v>22500000</v>
      </c>
    </row>
    <row r="23" spans="1:27" ht="13.5">
      <c r="A23" s="5" t="s">
        <v>49</v>
      </c>
      <c r="B23" s="3"/>
      <c r="C23" s="19"/>
      <c r="D23" s="19"/>
      <c r="E23" s="20">
        <v>1200000</v>
      </c>
      <c r="F23" s="21">
        <v>1200000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300000</v>
      </c>
      <c r="Y23" s="21">
        <v>-300000</v>
      </c>
      <c r="Z23" s="6">
        <v>-100</v>
      </c>
      <c r="AA23" s="28">
        <v>1200000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230906506</v>
      </c>
      <c r="F25" s="52">
        <f t="shared" si="4"/>
        <v>230906506</v>
      </c>
      <c r="G25" s="52">
        <f t="shared" si="4"/>
        <v>4051924</v>
      </c>
      <c r="H25" s="52">
        <f t="shared" si="4"/>
        <v>7467023</v>
      </c>
      <c r="I25" s="52">
        <f t="shared" si="4"/>
        <v>1549849</v>
      </c>
      <c r="J25" s="52">
        <f t="shared" si="4"/>
        <v>13068796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13068796</v>
      </c>
      <c r="X25" s="52">
        <f t="shared" si="4"/>
        <v>58047030</v>
      </c>
      <c r="Y25" s="52">
        <f t="shared" si="4"/>
        <v>-44978234</v>
      </c>
      <c r="Z25" s="53">
        <f>+IF(X25&lt;&gt;0,+(Y25/X25)*100,0)</f>
        <v>-77.48584897452979</v>
      </c>
      <c r="AA25" s="54">
        <f>+AA5+AA9+AA15+AA19+AA24</f>
        <v>230906506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219381506</v>
      </c>
      <c r="F28" s="21">
        <v>219381506</v>
      </c>
      <c r="G28" s="21">
        <v>2868976</v>
      </c>
      <c r="H28" s="21">
        <v>7467023</v>
      </c>
      <c r="I28" s="21">
        <v>1549849</v>
      </c>
      <c r="J28" s="21">
        <v>11885848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11885848</v>
      </c>
      <c r="X28" s="21"/>
      <c r="Y28" s="21">
        <v>11885848</v>
      </c>
      <c r="Z28" s="6"/>
      <c r="AA28" s="19">
        <v>219381506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219381506</v>
      </c>
      <c r="F32" s="27">
        <f t="shared" si="5"/>
        <v>219381506</v>
      </c>
      <c r="G32" s="27">
        <f t="shared" si="5"/>
        <v>2868976</v>
      </c>
      <c r="H32" s="27">
        <f t="shared" si="5"/>
        <v>7467023</v>
      </c>
      <c r="I32" s="27">
        <f t="shared" si="5"/>
        <v>1549849</v>
      </c>
      <c r="J32" s="27">
        <f t="shared" si="5"/>
        <v>11885848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11885848</v>
      </c>
      <c r="X32" s="27">
        <f t="shared" si="5"/>
        <v>0</v>
      </c>
      <c r="Y32" s="27">
        <f t="shared" si="5"/>
        <v>11885848</v>
      </c>
      <c r="Z32" s="13">
        <f>+IF(X32&lt;&gt;0,+(Y32/X32)*100,0)</f>
        <v>0</v>
      </c>
      <c r="AA32" s="31">
        <f>SUM(AA28:AA31)</f>
        <v>219381506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11525000</v>
      </c>
      <c r="F35" s="21">
        <v>11525000</v>
      </c>
      <c r="G35" s="21">
        <v>1182948</v>
      </c>
      <c r="H35" s="21"/>
      <c r="I35" s="21"/>
      <c r="J35" s="21">
        <v>1182948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1182948</v>
      </c>
      <c r="X35" s="21"/>
      <c r="Y35" s="21">
        <v>1182948</v>
      </c>
      <c r="Z35" s="6"/>
      <c r="AA35" s="28">
        <v>11525000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230906506</v>
      </c>
      <c r="F36" s="63">
        <f t="shared" si="6"/>
        <v>230906506</v>
      </c>
      <c r="G36" s="63">
        <f t="shared" si="6"/>
        <v>4051924</v>
      </c>
      <c r="H36" s="63">
        <f t="shared" si="6"/>
        <v>7467023</v>
      </c>
      <c r="I36" s="63">
        <f t="shared" si="6"/>
        <v>1549849</v>
      </c>
      <c r="J36" s="63">
        <f t="shared" si="6"/>
        <v>13068796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13068796</v>
      </c>
      <c r="X36" s="63">
        <f t="shared" si="6"/>
        <v>0</v>
      </c>
      <c r="Y36" s="63">
        <f t="shared" si="6"/>
        <v>13068796</v>
      </c>
      <c r="Z36" s="64">
        <f>+IF(X36&lt;&gt;0,+(Y36/X36)*100,0)</f>
        <v>0</v>
      </c>
      <c r="AA36" s="65">
        <f>SUM(AA32:AA35)</f>
        <v>230906506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849999</v>
      </c>
      <c r="Y5" s="18">
        <f t="shared" si="0"/>
        <v>-849999</v>
      </c>
      <c r="Z5" s="4">
        <f>+IF(X5&lt;&gt;0,+(Y5/X5)*100,0)</f>
        <v>-100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675000</v>
      </c>
      <c r="Y6" s="21">
        <v>-675000</v>
      </c>
      <c r="Z6" s="6">
        <v>-100</v>
      </c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174999</v>
      </c>
      <c r="Y8" s="21">
        <v>-174999</v>
      </c>
      <c r="Z8" s="6">
        <v>-100</v>
      </c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9629541</v>
      </c>
      <c r="Y9" s="18">
        <f t="shared" si="1"/>
        <v>-9629541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500001</v>
      </c>
      <c r="Y10" s="21">
        <v>-500001</v>
      </c>
      <c r="Z10" s="6">
        <v>-100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214539</v>
      </c>
      <c r="Y11" s="21">
        <v>-214539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8540001</v>
      </c>
      <c r="Y12" s="21">
        <v>-8540001</v>
      </c>
      <c r="Z12" s="6">
        <v>-100</v>
      </c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375000</v>
      </c>
      <c r="Y13" s="21">
        <v>-375000</v>
      </c>
      <c r="Z13" s="6">
        <v>-100</v>
      </c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15000000</v>
      </c>
      <c r="F15" s="18">
        <f t="shared" si="2"/>
        <v>15000000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15000000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15000000</v>
      </c>
      <c r="F17" s="21">
        <v>15000000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>
        <v>15000000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124780300</v>
      </c>
      <c r="F19" s="18">
        <f t="shared" si="3"/>
        <v>124780300</v>
      </c>
      <c r="G19" s="18">
        <f t="shared" si="3"/>
        <v>0</v>
      </c>
      <c r="H19" s="18">
        <f t="shared" si="3"/>
        <v>382064</v>
      </c>
      <c r="I19" s="18">
        <f t="shared" si="3"/>
        <v>843397</v>
      </c>
      <c r="J19" s="18">
        <f t="shared" si="3"/>
        <v>1225461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1225461</v>
      </c>
      <c r="X19" s="18">
        <f t="shared" si="3"/>
        <v>17324328</v>
      </c>
      <c r="Y19" s="18">
        <f t="shared" si="3"/>
        <v>-16098867</v>
      </c>
      <c r="Z19" s="4">
        <f>+IF(X19&lt;&gt;0,+(Y19/X19)*100,0)</f>
        <v>-92.92635766305048</v>
      </c>
      <c r="AA19" s="30">
        <f>SUM(AA20:AA23)</f>
        <v>124780300</v>
      </c>
    </row>
    <row r="20" spans="1:27" ht="13.5">
      <c r="A20" s="5" t="s">
        <v>46</v>
      </c>
      <c r="B20" s="3"/>
      <c r="C20" s="19"/>
      <c r="D20" s="19"/>
      <c r="E20" s="20">
        <v>37899000</v>
      </c>
      <c r="F20" s="21">
        <v>37899000</v>
      </c>
      <c r="G20" s="21"/>
      <c r="H20" s="21">
        <v>382064</v>
      </c>
      <c r="I20" s="21">
        <v>843397</v>
      </c>
      <c r="J20" s="21">
        <v>1225461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1225461</v>
      </c>
      <c r="X20" s="21">
        <v>5250000</v>
      </c>
      <c r="Y20" s="21">
        <v>-4024539</v>
      </c>
      <c r="Z20" s="6">
        <v>-76.66</v>
      </c>
      <c r="AA20" s="28">
        <v>37899000</v>
      </c>
    </row>
    <row r="21" spans="1:27" ht="13.5">
      <c r="A21" s="5" t="s">
        <v>47</v>
      </c>
      <c r="B21" s="3"/>
      <c r="C21" s="19"/>
      <c r="D21" s="19"/>
      <c r="E21" s="20">
        <v>86881300</v>
      </c>
      <c r="F21" s="21">
        <v>86881300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9338064</v>
      </c>
      <c r="Y21" s="21">
        <v>-9338064</v>
      </c>
      <c r="Z21" s="6">
        <v>-100</v>
      </c>
      <c r="AA21" s="28">
        <v>86881300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2736264</v>
      </c>
      <c r="Y22" s="24">
        <v>-2736264</v>
      </c>
      <c r="Z22" s="7">
        <v>-100</v>
      </c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139780300</v>
      </c>
      <c r="F25" s="52">
        <f t="shared" si="4"/>
        <v>139780300</v>
      </c>
      <c r="G25" s="52">
        <f t="shared" si="4"/>
        <v>0</v>
      </c>
      <c r="H25" s="52">
        <f t="shared" si="4"/>
        <v>382064</v>
      </c>
      <c r="I25" s="52">
        <f t="shared" si="4"/>
        <v>843397</v>
      </c>
      <c r="J25" s="52">
        <f t="shared" si="4"/>
        <v>1225461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1225461</v>
      </c>
      <c r="X25" s="52">
        <f t="shared" si="4"/>
        <v>27803868</v>
      </c>
      <c r="Y25" s="52">
        <f t="shared" si="4"/>
        <v>-26578407</v>
      </c>
      <c r="Z25" s="53">
        <f>+IF(X25&lt;&gt;0,+(Y25/X25)*100,0)</f>
        <v>-95.59248015420013</v>
      </c>
      <c r="AA25" s="54">
        <f>+AA5+AA9+AA15+AA19+AA24</f>
        <v>139780300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139780300</v>
      </c>
      <c r="F28" s="21">
        <v>139780300</v>
      </c>
      <c r="G28" s="21"/>
      <c r="H28" s="21">
        <v>382064</v>
      </c>
      <c r="I28" s="21">
        <v>843397</v>
      </c>
      <c r="J28" s="21">
        <v>1225461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1225461</v>
      </c>
      <c r="X28" s="21"/>
      <c r="Y28" s="21">
        <v>1225461</v>
      </c>
      <c r="Z28" s="6"/>
      <c r="AA28" s="19">
        <v>139780300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139780300</v>
      </c>
      <c r="F32" s="27">
        <f t="shared" si="5"/>
        <v>139780300</v>
      </c>
      <c r="G32" s="27">
        <f t="shared" si="5"/>
        <v>0</v>
      </c>
      <c r="H32" s="27">
        <f t="shared" si="5"/>
        <v>382064</v>
      </c>
      <c r="I32" s="27">
        <f t="shared" si="5"/>
        <v>843397</v>
      </c>
      <c r="J32" s="27">
        <f t="shared" si="5"/>
        <v>1225461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1225461</v>
      </c>
      <c r="X32" s="27">
        <f t="shared" si="5"/>
        <v>0</v>
      </c>
      <c r="Y32" s="27">
        <f t="shared" si="5"/>
        <v>1225461</v>
      </c>
      <c r="Z32" s="13">
        <f>+IF(X32&lt;&gt;0,+(Y32/X32)*100,0)</f>
        <v>0</v>
      </c>
      <c r="AA32" s="31">
        <f>SUM(AA28:AA31)</f>
        <v>139780300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139780300</v>
      </c>
      <c r="F36" s="63">
        <f t="shared" si="6"/>
        <v>139780300</v>
      </c>
      <c r="G36" s="63">
        <f t="shared" si="6"/>
        <v>0</v>
      </c>
      <c r="H36" s="63">
        <f t="shared" si="6"/>
        <v>382064</v>
      </c>
      <c r="I36" s="63">
        <f t="shared" si="6"/>
        <v>843397</v>
      </c>
      <c r="J36" s="63">
        <f t="shared" si="6"/>
        <v>1225461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1225461</v>
      </c>
      <c r="X36" s="63">
        <f t="shared" si="6"/>
        <v>0</v>
      </c>
      <c r="Y36" s="63">
        <f t="shared" si="6"/>
        <v>1225461</v>
      </c>
      <c r="Z36" s="64">
        <f>+IF(X36&lt;&gt;0,+(Y36/X36)*100,0)</f>
        <v>0</v>
      </c>
      <c r="AA36" s="65">
        <f>SUM(AA32:AA35)</f>
        <v>139780300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9850000</v>
      </c>
      <c r="F5" s="18">
        <f t="shared" si="0"/>
        <v>9850000</v>
      </c>
      <c r="G5" s="18">
        <f t="shared" si="0"/>
        <v>18256</v>
      </c>
      <c r="H5" s="18">
        <f t="shared" si="0"/>
        <v>2618331</v>
      </c>
      <c r="I5" s="18">
        <f t="shared" si="0"/>
        <v>146262</v>
      </c>
      <c r="J5" s="18">
        <f t="shared" si="0"/>
        <v>2782849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2782849</v>
      </c>
      <c r="X5" s="18">
        <f t="shared" si="0"/>
        <v>1026000</v>
      </c>
      <c r="Y5" s="18">
        <f t="shared" si="0"/>
        <v>1756849</v>
      </c>
      <c r="Z5" s="4">
        <f>+IF(X5&lt;&gt;0,+(Y5/X5)*100,0)</f>
        <v>171.23284600389863</v>
      </c>
      <c r="AA5" s="16">
        <f>SUM(AA6:AA8)</f>
        <v>9850000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>
        <v>120000</v>
      </c>
      <c r="I7" s="24"/>
      <c r="J7" s="24">
        <v>120000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120000</v>
      </c>
      <c r="X7" s="24"/>
      <c r="Y7" s="24">
        <v>120000</v>
      </c>
      <c r="Z7" s="7"/>
      <c r="AA7" s="29"/>
    </row>
    <row r="8" spans="1:27" ht="13.5">
      <c r="A8" s="5" t="s">
        <v>34</v>
      </c>
      <c r="B8" s="3"/>
      <c r="C8" s="19"/>
      <c r="D8" s="19"/>
      <c r="E8" s="20">
        <v>9850000</v>
      </c>
      <c r="F8" s="21">
        <v>9850000</v>
      </c>
      <c r="G8" s="21">
        <v>18256</v>
      </c>
      <c r="H8" s="21">
        <v>2498331</v>
      </c>
      <c r="I8" s="21">
        <v>146262</v>
      </c>
      <c r="J8" s="21">
        <v>2662849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2662849</v>
      </c>
      <c r="X8" s="21">
        <v>1026000</v>
      </c>
      <c r="Y8" s="21">
        <v>1636849</v>
      </c>
      <c r="Z8" s="6">
        <v>159.54</v>
      </c>
      <c r="AA8" s="28">
        <v>9850000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36919000</v>
      </c>
      <c r="F9" s="18">
        <f t="shared" si="1"/>
        <v>36919000</v>
      </c>
      <c r="G9" s="18">
        <f t="shared" si="1"/>
        <v>392368</v>
      </c>
      <c r="H9" s="18">
        <f t="shared" si="1"/>
        <v>1751261</v>
      </c>
      <c r="I9" s="18">
        <f t="shared" si="1"/>
        <v>0</v>
      </c>
      <c r="J9" s="18">
        <f t="shared" si="1"/>
        <v>2143629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2143629</v>
      </c>
      <c r="X9" s="18">
        <f t="shared" si="1"/>
        <v>2907000</v>
      </c>
      <c r="Y9" s="18">
        <f t="shared" si="1"/>
        <v>-763371</v>
      </c>
      <c r="Z9" s="4">
        <f>+IF(X9&lt;&gt;0,+(Y9/X9)*100,0)</f>
        <v>-26.259752321981424</v>
      </c>
      <c r="AA9" s="30">
        <f>SUM(AA10:AA14)</f>
        <v>36919000</v>
      </c>
    </row>
    <row r="10" spans="1:27" ht="13.5">
      <c r="A10" s="5" t="s">
        <v>36</v>
      </c>
      <c r="B10" s="3"/>
      <c r="C10" s="19"/>
      <c r="D10" s="19"/>
      <c r="E10" s="20">
        <v>36919000</v>
      </c>
      <c r="F10" s="21">
        <v>36919000</v>
      </c>
      <c r="G10" s="21">
        <v>392368</v>
      </c>
      <c r="H10" s="21">
        <v>1751261</v>
      </c>
      <c r="I10" s="21"/>
      <c r="J10" s="21">
        <v>2143629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2143629</v>
      </c>
      <c r="X10" s="21">
        <v>1664000</v>
      </c>
      <c r="Y10" s="21">
        <v>479629</v>
      </c>
      <c r="Z10" s="6">
        <v>28.82</v>
      </c>
      <c r="AA10" s="28">
        <v>36919000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893000</v>
      </c>
      <c r="Y11" s="21">
        <v>-893000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350000</v>
      </c>
      <c r="Y13" s="21">
        <v>-350000</v>
      </c>
      <c r="Z13" s="6">
        <v>-100</v>
      </c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127786000</v>
      </c>
      <c r="F15" s="18">
        <f t="shared" si="2"/>
        <v>127786000</v>
      </c>
      <c r="G15" s="18">
        <f t="shared" si="2"/>
        <v>18252031</v>
      </c>
      <c r="H15" s="18">
        <f t="shared" si="2"/>
        <v>19500489</v>
      </c>
      <c r="I15" s="18">
        <f t="shared" si="2"/>
        <v>7549909</v>
      </c>
      <c r="J15" s="18">
        <f t="shared" si="2"/>
        <v>45302429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45302429</v>
      </c>
      <c r="X15" s="18">
        <f t="shared" si="2"/>
        <v>30676000</v>
      </c>
      <c r="Y15" s="18">
        <f t="shared" si="2"/>
        <v>14626429</v>
      </c>
      <c r="Z15" s="4">
        <f>+IF(X15&lt;&gt;0,+(Y15/X15)*100,0)</f>
        <v>47.68036575824749</v>
      </c>
      <c r="AA15" s="30">
        <f>SUM(AA16:AA18)</f>
        <v>127786000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3376000</v>
      </c>
      <c r="Y16" s="21">
        <v>-3376000</v>
      </c>
      <c r="Z16" s="6">
        <v>-100</v>
      </c>
      <c r="AA16" s="28"/>
    </row>
    <row r="17" spans="1:27" ht="13.5">
      <c r="A17" s="5" t="s">
        <v>43</v>
      </c>
      <c r="B17" s="3"/>
      <c r="C17" s="19"/>
      <c r="D17" s="19"/>
      <c r="E17" s="20">
        <v>127786000</v>
      </c>
      <c r="F17" s="21">
        <v>127786000</v>
      </c>
      <c r="G17" s="21">
        <v>18252031</v>
      </c>
      <c r="H17" s="21">
        <v>19500489</v>
      </c>
      <c r="I17" s="21">
        <v>7549909</v>
      </c>
      <c r="J17" s="21">
        <v>45302429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45302429</v>
      </c>
      <c r="X17" s="21">
        <v>27300000</v>
      </c>
      <c r="Y17" s="21">
        <v>18002429</v>
      </c>
      <c r="Z17" s="6">
        <v>65.94</v>
      </c>
      <c r="AA17" s="28">
        <v>127786000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266100000</v>
      </c>
      <c r="F19" s="18">
        <f t="shared" si="3"/>
        <v>266100000</v>
      </c>
      <c r="G19" s="18">
        <f t="shared" si="3"/>
        <v>2090631</v>
      </c>
      <c r="H19" s="18">
        <f t="shared" si="3"/>
        <v>3558313</v>
      </c>
      <c r="I19" s="18">
        <f t="shared" si="3"/>
        <v>1177835</v>
      </c>
      <c r="J19" s="18">
        <f t="shared" si="3"/>
        <v>6826779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6826779</v>
      </c>
      <c r="X19" s="18">
        <f t="shared" si="3"/>
        <v>60172000</v>
      </c>
      <c r="Y19" s="18">
        <f t="shared" si="3"/>
        <v>-53345221</v>
      </c>
      <c r="Z19" s="4">
        <f>+IF(X19&lt;&gt;0,+(Y19/X19)*100,0)</f>
        <v>-88.65455859868378</v>
      </c>
      <c r="AA19" s="30">
        <f>SUM(AA20:AA23)</f>
        <v>266100000</v>
      </c>
    </row>
    <row r="20" spans="1:27" ht="13.5">
      <c r="A20" s="5" t="s">
        <v>46</v>
      </c>
      <c r="B20" s="3"/>
      <c r="C20" s="19"/>
      <c r="D20" s="19"/>
      <c r="E20" s="20">
        <v>7200000</v>
      </c>
      <c r="F20" s="21">
        <v>7200000</v>
      </c>
      <c r="G20" s="21">
        <v>292105</v>
      </c>
      <c r="H20" s="21"/>
      <c r="I20" s="21"/>
      <c r="J20" s="21">
        <v>292105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292105</v>
      </c>
      <c r="X20" s="21">
        <v>1481000</v>
      </c>
      <c r="Y20" s="21">
        <v>-1188895</v>
      </c>
      <c r="Z20" s="6">
        <v>-80.28</v>
      </c>
      <c r="AA20" s="28">
        <v>7200000</v>
      </c>
    </row>
    <row r="21" spans="1:27" ht="13.5">
      <c r="A21" s="5" t="s">
        <v>47</v>
      </c>
      <c r="B21" s="3"/>
      <c r="C21" s="19"/>
      <c r="D21" s="19"/>
      <c r="E21" s="20">
        <v>203300000</v>
      </c>
      <c r="F21" s="21">
        <v>203300000</v>
      </c>
      <c r="G21" s="21">
        <v>1798526</v>
      </c>
      <c r="H21" s="21">
        <v>1843758</v>
      </c>
      <c r="I21" s="21">
        <v>1177835</v>
      </c>
      <c r="J21" s="21">
        <v>4820119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4820119</v>
      </c>
      <c r="X21" s="21">
        <v>45790000</v>
      </c>
      <c r="Y21" s="21">
        <v>-40969881</v>
      </c>
      <c r="Z21" s="6">
        <v>-89.47</v>
      </c>
      <c r="AA21" s="28">
        <v>203300000</v>
      </c>
    </row>
    <row r="22" spans="1:27" ht="13.5">
      <c r="A22" s="5" t="s">
        <v>48</v>
      </c>
      <c r="B22" s="3"/>
      <c r="C22" s="22"/>
      <c r="D22" s="22"/>
      <c r="E22" s="23">
        <v>46000000</v>
      </c>
      <c r="F22" s="24">
        <v>46000000</v>
      </c>
      <c r="G22" s="24"/>
      <c r="H22" s="24">
        <v>1714555</v>
      </c>
      <c r="I22" s="24"/>
      <c r="J22" s="24">
        <v>1714555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1714555</v>
      </c>
      <c r="X22" s="24">
        <v>9701000</v>
      </c>
      <c r="Y22" s="24">
        <v>-7986445</v>
      </c>
      <c r="Z22" s="7">
        <v>-82.33</v>
      </c>
      <c r="AA22" s="29">
        <v>46000000</v>
      </c>
    </row>
    <row r="23" spans="1:27" ht="13.5">
      <c r="A23" s="5" t="s">
        <v>49</v>
      </c>
      <c r="B23" s="3"/>
      <c r="C23" s="19"/>
      <c r="D23" s="19"/>
      <c r="E23" s="20">
        <v>9600000</v>
      </c>
      <c r="F23" s="21">
        <v>9600000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3200000</v>
      </c>
      <c r="Y23" s="21">
        <v>-3200000</v>
      </c>
      <c r="Z23" s="6">
        <v>-100</v>
      </c>
      <c r="AA23" s="28">
        <v>9600000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440655000</v>
      </c>
      <c r="F25" s="52">
        <f t="shared" si="4"/>
        <v>440655000</v>
      </c>
      <c r="G25" s="52">
        <f t="shared" si="4"/>
        <v>20753286</v>
      </c>
      <c r="H25" s="52">
        <f t="shared" si="4"/>
        <v>27428394</v>
      </c>
      <c r="I25" s="52">
        <f t="shared" si="4"/>
        <v>8874006</v>
      </c>
      <c r="J25" s="52">
        <f t="shared" si="4"/>
        <v>57055686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57055686</v>
      </c>
      <c r="X25" s="52">
        <f t="shared" si="4"/>
        <v>94781000</v>
      </c>
      <c r="Y25" s="52">
        <f t="shared" si="4"/>
        <v>-37725314</v>
      </c>
      <c r="Z25" s="53">
        <f>+IF(X25&lt;&gt;0,+(Y25/X25)*100,0)</f>
        <v>-39.802612337915825</v>
      </c>
      <c r="AA25" s="54">
        <f>+AA5+AA9+AA15+AA19+AA24</f>
        <v>440655000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396231000</v>
      </c>
      <c r="F28" s="21">
        <v>396231000</v>
      </c>
      <c r="G28" s="21">
        <v>20753286</v>
      </c>
      <c r="H28" s="21">
        <v>27428394</v>
      </c>
      <c r="I28" s="21">
        <v>8874006</v>
      </c>
      <c r="J28" s="21">
        <v>57055686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57055686</v>
      </c>
      <c r="X28" s="21"/>
      <c r="Y28" s="21">
        <v>57055686</v>
      </c>
      <c r="Z28" s="6"/>
      <c r="AA28" s="19">
        <v>396231000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396231000</v>
      </c>
      <c r="F32" s="27">
        <f t="shared" si="5"/>
        <v>396231000</v>
      </c>
      <c r="G32" s="27">
        <f t="shared" si="5"/>
        <v>20753286</v>
      </c>
      <c r="H32" s="27">
        <f t="shared" si="5"/>
        <v>27428394</v>
      </c>
      <c r="I32" s="27">
        <f t="shared" si="5"/>
        <v>8874006</v>
      </c>
      <c r="J32" s="27">
        <f t="shared" si="5"/>
        <v>57055686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57055686</v>
      </c>
      <c r="X32" s="27">
        <f t="shared" si="5"/>
        <v>0</v>
      </c>
      <c r="Y32" s="27">
        <f t="shared" si="5"/>
        <v>57055686</v>
      </c>
      <c r="Z32" s="13">
        <f>+IF(X32&lt;&gt;0,+(Y32/X32)*100,0)</f>
        <v>0</v>
      </c>
      <c r="AA32" s="31">
        <f>SUM(AA28:AA31)</f>
        <v>396231000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44424000</v>
      </c>
      <c r="F35" s="21">
        <v>44424000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44424000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440655000</v>
      </c>
      <c r="F36" s="63">
        <f t="shared" si="6"/>
        <v>440655000</v>
      </c>
      <c r="G36" s="63">
        <f t="shared" si="6"/>
        <v>20753286</v>
      </c>
      <c r="H36" s="63">
        <f t="shared" si="6"/>
        <v>27428394</v>
      </c>
      <c r="I36" s="63">
        <f t="shared" si="6"/>
        <v>8874006</v>
      </c>
      <c r="J36" s="63">
        <f t="shared" si="6"/>
        <v>57055686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57055686</v>
      </c>
      <c r="X36" s="63">
        <f t="shared" si="6"/>
        <v>0</v>
      </c>
      <c r="Y36" s="63">
        <f t="shared" si="6"/>
        <v>57055686</v>
      </c>
      <c r="Z36" s="64">
        <f>+IF(X36&lt;&gt;0,+(Y36/X36)*100,0)</f>
        <v>0</v>
      </c>
      <c r="AA36" s="65">
        <f>SUM(AA32:AA35)</f>
        <v>440655000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10082063</v>
      </c>
      <c r="F5" s="18">
        <f t="shared" si="0"/>
        <v>10082063</v>
      </c>
      <c r="G5" s="18">
        <f t="shared" si="0"/>
        <v>0</v>
      </c>
      <c r="H5" s="18">
        <f t="shared" si="0"/>
        <v>127863</v>
      </c>
      <c r="I5" s="18">
        <f t="shared" si="0"/>
        <v>1200135</v>
      </c>
      <c r="J5" s="18">
        <f t="shared" si="0"/>
        <v>1327998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1327998</v>
      </c>
      <c r="X5" s="18">
        <f t="shared" si="0"/>
        <v>2835750</v>
      </c>
      <c r="Y5" s="18">
        <f t="shared" si="0"/>
        <v>-1507752</v>
      </c>
      <c r="Z5" s="4">
        <f>+IF(X5&lt;&gt;0,+(Y5/X5)*100,0)</f>
        <v>-53.16942607775721</v>
      </c>
      <c r="AA5" s="16">
        <f>SUM(AA6:AA8)</f>
        <v>10082063</v>
      </c>
    </row>
    <row r="6" spans="1:27" ht="13.5">
      <c r="A6" s="5" t="s">
        <v>32</v>
      </c>
      <c r="B6" s="3"/>
      <c r="C6" s="19"/>
      <c r="D6" s="19"/>
      <c r="E6" s="20">
        <v>4082063</v>
      </c>
      <c r="F6" s="21">
        <v>4082063</v>
      </c>
      <c r="G6" s="21"/>
      <c r="H6" s="21">
        <v>127863</v>
      </c>
      <c r="I6" s="21"/>
      <c r="J6" s="21">
        <v>127863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127863</v>
      </c>
      <c r="X6" s="21">
        <v>1635750</v>
      </c>
      <c r="Y6" s="21">
        <v>-1507887</v>
      </c>
      <c r="Z6" s="6">
        <v>-92.18</v>
      </c>
      <c r="AA6" s="28">
        <v>4082063</v>
      </c>
    </row>
    <row r="7" spans="1:27" ht="13.5">
      <c r="A7" s="5" t="s">
        <v>33</v>
      </c>
      <c r="B7" s="3"/>
      <c r="C7" s="22"/>
      <c r="D7" s="22"/>
      <c r="E7" s="23">
        <v>4400000</v>
      </c>
      <c r="F7" s="24">
        <v>4400000</v>
      </c>
      <c r="G7" s="24"/>
      <c r="H7" s="24"/>
      <c r="I7" s="24">
        <v>1200135</v>
      </c>
      <c r="J7" s="24">
        <v>1200135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1200135</v>
      </c>
      <c r="X7" s="24">
        <v>975000</v>
      </c>
      <c r="Y7" s="24">
        <v>225135</v>
      </c>
      <c r="Z7" s="7">
        <v>23.09</v>
      </c>
      <c r="AA7" s="29">
        <v>4400000</v>
      </c>
    </row>
    <row r="8" spans="1:27" ht="13.5">
      <c r="A8" s="5" t="s">
        <v>34</v>
      </c>
      <c r="B8" s="3"/>
      <c r="C8" s="19"/>
      <c r="D8" s="19"/>
      <c r="E8" s="20">
        <v>1600000</v>
      </c>
      <c r="F8" s="21">
        <v>1600000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225000</v>
      </c>
      <c r="Y8" s="21">
        <v>-225000</v>
      </c>
      <c r="Z8" s="6">
        <v>-100</v>
      </c>
      <c r="AA8" s="28">
        <v>1600000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300000</v>
      </c>
      <c r="F9" s="18">
        <f t="shared" si="1"/>
        <v>300000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75000</v>
      </c>
      <c r="Y9" s="18">
        <f t="shared" si="1"/>
        <v>-75000</v>
      </c>
      <c r="Z9" s="4">
        <f>+IF(X9&lt;&gt;0,+(Y9/X9)*100,0)</f>
        <v>-100</v>
      </c>
      <c r="AA9" s="30">
        <f>SUM(AA10:AA14)</f>
        <v>300000</v>
      </c>
    </row>
    <row r="10" spans="1:27" ht="13.5">
      <c r="A10" s="5" t="s">
        <v>36</v>
      </c>
      <c r="B10" s="3"/>
      <c r="C10" s="19"/>
      <c r="D10" s="19"/>
      <c r="E10" s="20">
        <v>300000</v>
      </c>
      <c r="F10" s="21">
        <v>300000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75000</v>
      </c>
      <c r="Y10" s="21">
        <v>-75000</v>
      </c>
      <c r="Z10" s="6">
        <v>-100</v>
      </c>
      <c r="AA10" s="28">
        <v>300000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63400000</v>
      </c>
      <c r="F15" s="18">
        <f t="shared" si="2"/>
        <v>63400000</v>
      </c>
      <c r="G15" s="18">
        <f t="shared" si="2"/>
        <v>0</v>
      </c>
      <c r="H15" s="18">
        <f t="shared" si="2"/>
        <v>1440558</v>
      </c>
      <c r="I15" s="18">
        <f t="shared" si="2"/>
        <v>1699632</v>
      </c>
      <c r="J15" s="18">
        <f t="shared" si="2"/>
        <v>3140190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3140190</v>
      </c>
      <c r="X15" s="18">
        <f t="shared" si="2"/>
        <v>16350000</v>
      </c>
      <c r="Y15" s="18">
        <f t="shared" si="2"/>
        <v>-13209810</v>
      </c>
      <c r="Z15" s="4">
        <f>+IF(X15&lt;&gt;0,+(Y15/X15)*100,0)</f>
        <v>-80.79394495412843</v>
      </c>
      <c r="AA15" s="30">
        <f>SUM(AA16:AA18)</f>
        <v>63400000</v>
      </c>
    </row>
    <row r="16" spans="1:27" ht="13.5">
      <c r="A16" s="5" t="s">
        <v>42</v>
      </c>
      <c r="B16" s="3"/>
      <c r="C16" s="19"/>
      <c r="D16" s="19"/>
      <c r="E16" s="20">
        <v>63400000</v>
      </c>
      <c r="F16" s="21">
        <v>63400000</v>
      </c>
      <c r="G16" s="21"/>
      <c r="H16" s="21">
        <v>1440558</v>
      </c>
      <c r="I16" s="21">
        <v>1699632</v>
      </c>
      <c r="J16" s="21">
        <v>3140190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3140190</v>
      </c>
      <c r="X16" s="21">
        <v>16350000</v>
      </c>
      <c r="Y16" s="21">
        <v>-13209810</v>
      </c>
      <c r="Z16" s="6">
        <v>-80.79</v>
      </c>
      <c r="AA16" s="28">
        <v>63400000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73782063</v>
      </c>
      <c r="F25" s="52">
        <f t="shared" si="4"/>
        <v>73782063</v>
      </c>
      <c r="G25" s="52">
        <f t="shared" si="4"/>
        <v>0</v>
      </c>
      <c r="H25" s="52">
        <f t="shared" si="4"/>
        <v>1568421</v>
      </c>
      <c r="I25" s="52">
        <f t="shared" si="4"/>
        <v>2899767</v>
      </c>
      <c r="J25" s="52">
        <f t="shared" si="4"/>
        <v>4468188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4468188</v>
      </c>
      <c r="X25" s="52">
        <f t="shared" si="4"/>
        <v>19260750</v>
      </c>
      <c r="Y25" s="52">
        <f t="shared" si="4"/>
        <v>-14792562</v>
      </c>
      <c r="Z25" s="53">
        <f>+IF(X25&lt;&gt;0,+(Y25/X25)*100,0)</f>
        <v>-76.80158872318056</v>
      </c>
      <c r="AA25" s="54">
        <f>+AA5+AA9+AA15+AA19+AA24</f>
        <v>73782063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52843000</v>
      </c>
      <c r="F28" s="21">
        <v>52843000</v>
      </c>
      <c r="G28" s="21"/>
      <c r="H28" s="21">
        <v>127863</v>
      </c>
      <c r="I28" s="21"/>
      <c r="J28" s="21">
        <v>127863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127863</v>
      </c>
      <c r="X28" s="21"/>
      <c r="Y28" s="21">
        <v>127863</v>
      </c>
      <c r="Z28" s="6"/>
      <c r="AA28" s="19">
        <v>52843000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52843000</v>
      </c>
      <c r="F32" s="27">
        <f t="shared" si="5"/>
        <v>52843000</v>
      </c>
      <c r="G32" s="27">
        <f t="shared" si="5"/>
        <v>0</v>
      </c>
      <c r="H32" s="27">
        <f t="shared" si="5"/>
        <v>127863</v>
      </c>
      <c r="I32" s="27">
        <f t="shared" si="5"/>
        <v>0</v>
      </c>
      <c r="J32" s="27">
        <f t="shared" si="5"/>
        <v>127863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127863</v>
      </c>
      <c r="X32" s="27">
        <f t="shared" si="5"/>
        <v>0</v>
      </c>
      <c r="Y32" s="27">
        <f t="shared" si="5"/>
        <v>127863</v>
      </c>
      <c r="Z32" s="13">
        <f>+IF(X32&lt;&gt;0,+(Y32/X32)*100,0)</f>
        <v>0</v>
      </c>
      <c r="AA32" s="31">
        <f>SUM(AA28:AA31)</f>
        <v>52843000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20939063</v>
      </c>
      <c r="F35" s="21">
        <v>20939063</v>
      </c>
      <c r="G35" s="21"/>
      <c r="H35" s="21">
        <v>1440558</v>
      </c>
      <c r="I35" s="21">
        <v>2899767</v>
      </c>
      <c r="J35" s="21">
        <v>4340325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4340325</v>
      </c>
      <c r="X35" s="21"/>
      <c r="Y35" s="21">
        <v>4340325</v>
      </c>
      <c r="Z35" s="6"/>
      <c r="AA35" s="28">
        <v>20939063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73782063</v>
      </c>
      <c r="F36" s="63">
        <f t="shared" si="6"/>
        <v>73782063</v>
      </c>
      <c r="G36" s="63">
        <f t="shared" si="6"/>
        <v>0</v>
      </c>
      <c r="H36" s="63">
        <f t="shared" si="6"/>
        <v>1568421</v>
      </c>
      <c r="I36" s="63">
        <f t="shared" si="6"/>
        <v>2899767</v>
      </c>
      <c r="J36" s="63">
        <f t="shared" si="6"/>
        <v>4468188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4468188</v>
      </c>
      <c r="X36" s="63">
        <f t="shared" si="6"/>
        <v>0</v>
      </c>
      <c r="Y36" s="63">
        <f t="shared" si="6"/>
        <v>4468188</v>
      </c>
      <c r="Z36" s="64">
        <f>+IF(X36&lt;&gt;0,+(Y36/X36)*100,0)</f>
        <v>0</v>
      </c>
      <c r="AA36" s="65">
        <f>SUM(AA32:AA35)</f>
        <v>73782063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86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1000652100</v>
      </c>
      <c r="D5" s="16">
        <f>SUM(D6:D8)</f>
        <v>0</v>
      </c>
      <c r="E5" s="17">
        <f t="shared" si="0"/>
        <v>111027664</v>
      </c>
      <c r="F5" s="18">
        <f t="shared" si="0"/>
        <v>121539284</v>
      </c>
      <c r="G5" s="18">
        <f t="shared" si="0"/>
        <v>169905</v>
      </c>
      <c r="H5" s="18">
        <f t="shared" si="0"/>
        <v>7461923</v>
      </c>
      <c r="I5" s="18">
        <f t="shared" si="0"/>
        <v>4568132</v>
      </c>
      <c r="J5" s="18">
        <f t="shared" si="0"/>
        <v>12199960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12199960</v>
      </c>
      <c r="X5" s="18">
        <f t="shared" si="0"/>
        <v>24465804</v>
      </c>
      <c r="Y5" s="18">
        <f t="shared" si="0"/>
        <v>-12265844</v>
      </c>
      <c r="Z5" s="4">
        <f>+IF(X5&lt;&gt;0,+(Y5/X5)*100,0)</f>
        <v>-50.13464507440671</v>
      </c>
      <c r="AA5" s="16">
        <f>SUM(AA6:AA8)</f>
        <v>121539284</v>
      </c>
    </row>
    <row r="6" spans="1:27" ht="13.5">
      <c r="A6" s="5" t="s">
        <v>32</v>
      </c>
      <c r="B6" s="3"/>
      <c r="C6" s="19">
        <v>36898086</v>
      </c>
      <c r="D6" s="19"/>
      <c r="E6" s="20">
        <v>47024861</v>
      </c>
      <c r="F6" s="21">
        <v>47024861</v>
      </c>
      <c r="G6" s="21">
        <v>62370</v>
      </c>
      <c r="H6" s="21">
        <v>2509519</v>
      </c>
      <c r="I6" s="21">
        <v>431056</v>
      </c>
      <c r="J6" s="21">
        <v>3002945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3002945</v>
      </c>
      <c r="X6" s="21">
        <v>15045547</v>
      </c>
      <c r="Y6" s="21">
        <v>-12042602</v>
      </c>
      <c r="Z6" s="6">
        <v>-80.04</v>
      </c>
      <c r="AA6" s="28">
        <v>47024861</v>
      </c>
    </row>
    <row r="7" spans="1:27" ht="13.5">
      <c r="A7" s="5" t="s">
        <v>33</v>
      </c>
      <c r="B7" s="3"/>
      <c r="C7" s="22">
        <v>842308422</v>
      </c>
      <c r="D7" s="22"/>
      <c r="E7" s="23">
        <v>22785617</v>
      </c>
      <c r="F7" s="24">
        <v>22785617</v>
      </c>
      <c r="G7" s="24">
        <v>20600</v>
      </c>
      <c r="H7" s="24">
        <v>988718</v>
      </c>
      <c r="I7" s="24">
        <v>1527861</v>
      </c>
      <c r="J7" s="24">
        <v>2537179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2537179</v>
      </c>
      <c r="X7" s="24">
        <v>2409592</v>
      </c>
      <c r="Y7" s="24">
        <v>127587</v>
      </c>
      <c r="Z7" s="7">
        <v>5.29</v>
      </c>
      <c r="AA7" s="29">
        <v>22785617</v>
      </c>
    </row>
    <row r="8" spans="1:27" ht="13.5">
      <c r="A8" s="5" t="s">
        <v>34</v>
      </c>
      <c r="B8" s="3"/>
      <c r="C8" s="19">
        <v>121445592</v>
      </c>
      <c r="D8" s="19"/>
      <c r="E8" s="20">
        <v>41217186</v>
      </c>
      <c r="F8" s="21">
        <v>51728806</v>
      </c>
      <c r="G8" s="21">
        <v>86935</v>
      </c>
      <c r="H8" s="21">
        <v>3963686</v>
      </c>
      <c r="I8" s="21">
        <v>2609215</v>
      </c>
      <c r="J8" s="21">
        <v>6659836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6659836</v>
      </c>
      <c r="X8" s="21">
        <v>7010665</v>
      </c>
      <c r="Y8" s="21">
        <v>-350829</v>
      </c>
      <c r="Z8" s="6">
        <v>-5</v>
      </c>
      <c r="AA8" s="28">
        <v>51728806</v>
      </c>
    </row>
    <row r="9" spans="1:27" ht="13.5">
      <c r="A9" s="2" t="s">
        <v>35</v>
      </c>
      <c r="B9" s="3"/>
      <c r="C9" s="16">
        <f aca="true" t="shared" si="1" ref="C9:Y9">SUM(C10:C14)</f>
        <v>42540374</v>
      </c>
      <c r="D9" s="16">
        <f>SUM(D10:D14)</f>
        <v>0</v>
      </c>
      <c r="E9" s="17">
        <f t="shared" si="1"/>
        <v>183074095</v>
      </c>
      <c r="F9" s="18">
        <f t="shared" si="1"/>
        <v>185763375</v>
      </c>
      <c r="G9" s="18">
        <f t="shared" si="1"/>
        <v>1350492</v>
      </c>
      <c r="H9" s="18">
        <f t="shared" si="1"/>
        <v>9212522</v>
      </c>
      <c r="I9" s="18">
        <f t="shared" si="1"/>
        <v>9635381</v>
      </c>
      <c r="J9" s="18">
        <f t="shared" si="1"/>
        <v>20198395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20198395</v>
      </c>
      <c r="X9" s="18">
        <f t="shared" si="1"/>
        <v>35297898</v>
      </c>
      <c r="Y9" s="18">
        <f t="shared" si="1"/>
        <v>-15099503</v>
      </c>
      <c r="Z9" s="4">
        <f>+IF(X9&lt;&gt;0,+(Y9/X9)*100,0)</f>
        <v>-42.777343285427364</v>
      </c>
      <c r="AA9" s="30">
        <f>SUM(AA10:AA14)</f>
        <v>185763375</v>
      </c>
    </row>
    <row r="10" spans="1:27" ht="13.5">
      <c r="A10" s="5" t="s">
        <v>36</v>
      </c>
      <c r="B10" s="3"/>
      <c r="C10" s="19">
        <v>17929733</v>
      </c>
      <c r="D10" s="19"/>
      <c r="E10" s="20">
        <v>100749416</v>
      </c>
      <c r="F10" s="21">
        <v>101598716</v>
      </c>
      <c r="G10" s="21">
        <v>392416</v>
      </c>
      <c r="H10" s="21">
        <v>1758221</v>
      </c>
      <c r="I10" s="21">
        <v>4643827</v>
      </c>
      <c r="J10" s="21">
        <v>6794464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6794464</v>
      </c>
      <c r="X10" s="21">
        <v>9756675</v>
      </c>
      <c r="Y10" s="21">
        <v>-2962211</v>
      </c>
      <c r="Z10" s="6">
        <v>-30.36</v>
      </c>
      <c r="AA10" s="28">
        <v>101598716</v>
      </c>
    </row>
    <row r="11" spans="1:27" ht="13.5">
      <c r="A11" s="5" t="s">
        <v>37</v>
      </c>
      <c r="B11" s="3"/>
      <c r="C11" s="19"/>
      <c r="D11" s="19"/>
      <c r="E11" s="20">
        <v>35652342</v>
      </c>
      <c r="F11" s="21">
        <v>36407522</v>
      </c>
      <c r="G11" s="21"/>
      <c r="H11" s="21">
        <v>6288717</v>
      </c>
      <c r="I11" s="21">
        <v>2003857</v>
      </c>
      <c r="J11" s="21">
        <v>8292574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8292574</v>
      </c>
      <c r="X11" s="21">
        <v>6953552</v>
      </c>
      <c r="Y11" s="21">
        <v>1339022</v>
      </c>
      <c r="Z11" s="6">
        <v>19.26</v>
      </c>
      <c r="AA11" s="28">
        <v>36407522</v>
      </c>
    </row>
    <row r="12" spans="1:27" ht="13.5">
      <c r="A12" s="5" t="s">
        <v>38</v>
      </c>
      <c r="B12" s="3"/>
      <c r="C12" s="19">
        <v>24610641</v>
      </c>
      <c r="D12" s="19"/>
      <c r="E12" s="20">
        <v>45516337</v>
      </c>
      <c r="F12" s="21">
        <v>46101137</v>
      </c>
      <c r="G12" s="21">
        <v>958076</v>
      </c>
      <c r="H12" s="21">
        <v>1165584</v>
      </c>
      <c r="I12" s="21">
        <v>2987697</v>
      </c>
      <c r="J12" s="21">
        <v>5111357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5111357</v>
      </c>
      <c r="X12" s="21">
        <v>17765423</v>
      </c>
      <c r="Y12" s="21">
        <v>-12654066</v>
      </c>
      <c r="Z12" s="6">
        <v>-71.23</v>
      </c>
      <c r="AA12" s="28">
        <v>46101137</v>
      </c>
    </row>
    <row r="13" spans="1:27" ht="13.5">
      <c r="A13" s="5" t="s">
        <v>39</v>
      </c>
      <c r="B13" s="3"/>
      <c r="C13" s="19"/>
      <c r="D13" s="19"/>
      <c r="E13" s="20">
        <v>311000</v>
      </c>
      <c r="F13" s="21">
        <v>311000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795999</v>
      </c>
      <c r="Y13" s="21">
        <v>-795999</v>
      </c>
      <c r="Z13" s="6">
        <v>-100</v>
      </c>
      <c r="AA13" s="28">
        <v>311000</v>
      </c>
    </row>
    <row r="14" spans="1:27" ht="13.5">
      <c r="A14" s="5" t="s">
        <v>40</v>
      </c>
      <c r="B14" s="3"/>
      <c r="C14" s="22"/>
      <c r="D14" s="22"/>
      <c r="E14" s="23">
        <v>845000</v>
      </c>
      <c r="F14" s="24">
        <v>1345000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26249</v>
      </c>
      <c r="Y14" s="24">
        <v>-26249</v>
      </c>
      <c r="Z14" s="7">
        <v>-100</v>
      </c>
      <c r="AA14" s="29">
        <v>1345000</v>
      </c>
    </row>
    <row r="15" spans="1:27" ht="13.5">
      <c r="A15" s="2" t="s">
        <v>41</v>
      </c>
      <c r="B15" s="8"/>
      <c r="C15" s="16">
        <f aca="true" t="shared" si="2" ref="C15:Y15">SUM(C16:C18)</f>
        <v>46221238</v>
      </c>
      <c r="D15" s="16">
        <f>SUM(D16:D18)</f>
        <v>0</v>
      </c>
      <c r="E15" s="17">
        <f t="shared" si="2"/>
        <v>985807269</v>
      </c>
      <c r="F15" s="18">
        <f t="shared" si="2"/>
        <v>993732644</v>
      </c>
      <c r="G15" s="18">
        <f t="shared" si="2"/>
        <v>41694114</v>
      </c>
      <c r="H15" s="18">
        <f t="shared" si="2"/>
        <v>41847764</v>
      </c>
      <c r="I15" s="18">
        <f t="shared" si="2"/>
        <v>61348686</v>
      </c>
      <c r="J15" s="18">
        <f t="shared" si="2"/>
        <v>144890564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144890564</v>
      </c>
      <c r="X15" s="18">
        <f t="shared" si="2"/>
        <v>154055998</v>
      </c>
      <c r="Y15" s="18">
        <f t="shared" si="2"/>
        <v>-9165434</v>
      </c>
      <c r="Z15" s="4">
        <f>+IF(X15&lt;&gt;0,+(Y15/X15)*100,0)</f>
        <v>-5.94941717231938</v>
      </c>
      <c r="AA15" s="30">
        <f>SUM(AA16:AA18)</f>
        <v>993732644</v>
      </c>
    </row>
    <row r="16" spans="1:27" ht="13.5">
      <c r="A16" s="5" t="s">
        <v>42</v>
      </c>
      <c r="B16" s="3"/>
      <c r="C16" s="19">
        <v>88400</v>
      </c>
      <c r="D16" s="19"/>
      <c r="E16" s="20">
        <v>269088973</v>
      </c>
      <c r="F16" s="21">
        <v>269893973</v>
      </c>
      <c r="G16" s="21">
        <v>13680701</v>
      </c>
      <c r="H16" s="21">
        <v>1466448</v>
      </c>
      <c r="I16" s="21">
        <v>3668852</v>
      </c>
      <c r="J16" s="21">
        <v>18816001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18816001</v>
      </c>
      <c r="X16" s="21">
        <v>49066283</v>
      </c>
      <c r="Y16" s="21">
        <v>-30250282</v>
      </c>
      <c r="Z16" s="6">
        <v>-61.65</v>
      </c>
      <c r="AA16" s="28">
        <v>269893973</v>
      </c>
    </row>
    <row r="17" spans="1:27" ht="13.5">
      <c r="A17" s="5" t="s">
        <v>43</v>
      </c>
      <c r="B17" s="3"/>
      <c r="C17" s="19">
        <v>46132838</v>
      </c>
      <c r="D17" s="19"/>
      <c r="E17" s="20">
        <v>716218296</v>
      </c>
      <c r="F17" s="21">
        <v>723338671</v>
      </c>
      <c r="G17" s="21">
        <v>28013413</v>
      </c>
      <c r="H17" s="21">
        <v>40381316</v>
      </c>
      <c r="I17" s="21">
        <v>57679834</v>
      </c>
      <c r="J17" s="21">
        <v>126074563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126074563</v>
      </c>
      <c r="X17" s="21">
        <v>104864714</v>
      </c>
      <c r="Y17" s="21">
        <v>21209849</v>
      </c>
      <c r="Z17" s="6">
        <v>20.23</v>
      </c>
      <c r="AA17" s="28">
        <v>723338671</v>
      </c>
    </row>
    <row r="18" spans="1:27" ht="13.5">
      <c r="A18" s="5" t="s">
        <v>44</v>
      </c>
      <c r="B18" s="3"/>
      <c r="C18" s="19"/>
      <c r="D18" s="19"/>
      <c r="E18" s="20">
        <v>500000</v>
      </c>
      <c r="F18" s="21">
        <v>500000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125001</v>
      </c>
      <c r="Y18" s="21">
        <v>-125001</v>
      </c>
      <c r="Z18" s="6">
        <v>-100</v>
      </c>
      <c r="AA18" s="28">
        <v>500000</v>
      </c>
    </row>
    <row r="19" spans="1:27" ht="13.5">
      <c r="A19" s="2" t="s">
        <v>45</v>
      </c>
      <c r="B19" s="8"/>
      <c r="C19" s="16">
        <f aca="true" t="shared" si="3" ref="C19:Y19">SUM(C20:C23)</f>
        <v>40655879</v>
      </c>
      <c r="D19" s="16">
        <f>SUM(D20:D23)</f>
        <v>0</v>
      </c>
      <c r="E19" s="17">
        <f t="shared" si="3"/>
        <v>1403108301</v>
      </c>
      <c r="F19" s="18">
        <f t="shared" si="3"/>
        <v>1451172766</v>
      </c>
      <c r="G19" s="18">
        <f t="shared" si="3"/>
        <v>19985620</v>
      </c>
      <c r="H19" s="18">
        <f t="shared" si="3"/>
        <v>66624602</v>
      </c>
      <c r="I19" s="18">
        <f t="shared" si="3"/>
        <v>70745641</v>
      </c>
      <c r="J19" s="18">
        <f t="shared" si="3"/>
        <v>157355863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157355863</v>
      </c>
      <c r="X19" s="18">
        <f t="shared" si="3"/>
        <v>276609638</v>
      </c>
      <c r="Y19" s="18">
        <f t="shared" si="3"/>
        <v>-119253775</v>
      </c>
      <c r="Z19" s="4">
        <f>+IF(X19&lt;&gt;0,+(Y19/X19)*100,0)</f>
        <v>-43.11266081046677</v>
      </c>
      <c r="AA19" s="30">
        <f>SUM(AA20:AA23)</f>
        <v>1451172766</v>
      </c>
    </row>
    <row r="20" spans="1:27" ht="13.5">
      <c r="A20" s="5" t="s">
        <v>46</v>
      </c>
      <c r="B20" s="3"/>
      <c r="C20" s="19">
        <v>601285</v>
      </c>
      <c r="D20" s="19"/>
      <c r="E20" s="20">
        <v>222964047</v>
      </c>
      <c r="F20" s="21">
        <v>236832612</v>
      </c>
      <c r="G20" s="21">
        <v>2978726</v>
      </c>
      <c r="H20" s="21">
        <v>3433911</v>
      </c>
      <c r="I20" s="21">
        <v>8408471</v>
      </c>
      <c r="J20" s="21">
        <v>14821108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14821108</v>
      </c>
      <c r="X20" s="21">
        <v>35684478</v>
      </c>
      <c r="Y20" s="21">
        <v>-20863370</v>
      </c>
      <c r="Z20" s="6">
        <v>-58.47</v>
      </c>
      <c r="AA20" s="28">
        <v>236832612</v>
      </c>
    </row>
    <row r="21" spans="1:27" ht="13.5">
      <c r="A21" s="5" t="s">
        <v>47</v>
      </c>
      <c r="B21" s="3"/>
      <c r="C21" s="19">
        <v>29802882</v>
      </c>
      <c r="D21" s="19"/>
      <c r="E21" s="20">
        <v>843277458</v>
      </c>
      <c r="F21" s="21">
        <v>856761458</v>
      </c>
      <c r="G21" s="21">
        <v>7735631</v>
      </c>
      <c r="H21" s="21">
        <v>46751697</v>
      </c>
      <c r="I21" s="21">
        <v>36262664</v>
      </c>
      <c r="J21" s="21">
        <v>90749992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90749992</v>
      </c>
      <c r="X21" s="21">
        <v>170139739</v>
      </c>
      <c r="Y21" s="21">
        <v>-79389747</v>
      </c>
      <c r="Z21" s="6">
        <v>-46.66</v>
      </c>
      <c r="AA21" s="28">
        <v>856761458</v>
      </c>
    </row>
    <row r="22" spans="1:27" ht="13.5">
      <c r="A22" s="5" t="s">
        <v>48</v>
      </c>
      <c r="B22" s="3"/>
      <c r="C22" s="22">
        <v>10251712</v>
      </c>
      <c r="D22" s="22"/>
      <c r="E22" s="23">
        <v>288485434</v>
      </c>
      <c r="F22" s="24">
        <v>307462434</v>
      </c>
      <c r="G22" s="24">
        <v>8795200</v>
      </c>
      <c r="H22" s="24">
        <v>16361378</v>
      </c>
      <c r="I22" s="24">
        <v>24156213</v>
      </c>
      <c r="J22" s="24">
        <v>49312791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49312791</v>
      </c>
      <c r="X22" s="24">
        <v>60818908</v>
      </c>
      <c r="Y22" s="24">
        <v>-11506117</v>
      </c>
      <c r="Z22" s="7">
        <v>-18.92</v>
      </c>
      <c r="AA22" s="29">
        <v>307462434</v>
      </c>
    </row>
    <row r="23" spans="1:27" ht="13.5">
      <c r="A23" s="5" t="s">
        <v>49</v>
      </c>
      <c r="B23" s="3"/>
      <c r="C23" s="19"/>
      <c r="D23" s="19"/>
      <c r="E23" s="20">
        <v>48381362</v>
      </c>
      <c r="F23" s="21">
        <v>50116262</v>
      </c>
      <c r="G23" s="21">
        <v>476063</v>
      </c>
      <c r="H23" s="21">
        <v>77616</v>
      </c>
      <c r="I23" s="21">
        <v>1918293</v>
      </c>
      <c r="J23" s="21">
        <v>2471972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2471972</v>
      </c>
      <c r="X23" s="21">
        <v>9966513</v>
      </c>
      <c r="Y23" s="21">
        <v>-7494541</v>
      </c>
      <c r="Z23" s="6">
        <v>-75.2</v>
      </c>
      <c r="AA23" s="28">
        <v>50116262</v>
      </c>
    </row>
    <row r="24" spans="1:27" ht="13.5">
      <c r="A24" s="2" t="s">
        <v>50</v>
      </c>
      <c r="B24" s="8"/>
      <c r="C24" s="16"/>
      <c r="D24" s="16"/>
      <c r="E24" s="17">
        <v>6321411</v>
      </c>
      <c r="F24" s="18">
        <v>6321411</v>
      </c>
      <c r="G24" s="18">
        <v>336511</v>
      </c>
      <c r="H24" s="18">
        <v>1892272</v>
      </c>
      <c r="I24" s="18"/>
      <c r="J24" s="18">
        <v>2228783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2228783</v>
      </c>
      <c r="X24" s="18">
        <v>1580352</v>
      </c>
      <c r="Y24" s="18">
        <v>648431</v>
      </c>
      <c r="Z24" s="4">
        <v>41.03</v>
      </c>
      <c r="AA24" s="30">
        <v>6321411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1130069591</v>
      </c>
      <c r="D25" s="50">
        <f>+D5+D9+D15+D19+D24</f>
        <v>0</v>
      </c>
      <c r="E25" s="51">
        <f t="shared" si="4"/>
        <v>2689338740</v>
      </c>
      <c r="F25" s="52">
        <f t="shared" si="4"/>
        <v>2758529480</v>
      </c>
      <c r="G25" s="52">
        <f t="shared" si="4"/>
        <v>63536642</v>
      </c>
      <c r="H25" s="52">
        <f t="shared" si="4"/>
        <v>127039083</v>
      </c>
      <c r="I25" s="52">
        <f t="shared" si="4"/>
        <v>146297840</v>
      </c>
      <c r="J25" s="52">
        <f t="shared" si="4"/>
        <v>336873565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336873565</v>
      </c>
      <c r="X25" s="52">
        <f t="shared" si="4"/>
        <v>492009690</v>
      </c>
      <c r="Y25" s="52">
        <f t="shared" si="4"/>
        <v>-155136125</v>
      </c>
      <c r="Z25" s="53">
        <f>+IF(X25&lt;&gt;0,+(Y25/X25)*100,0)</f>
        <v>-31.53111171448676</v>
      </c>
      <c r="AA25" s="54">
        <f>+AA5+AA9+AA15+AA19+AA24</f>
        <v>2758529480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1076996587</v>
      </c>
      <c r="D28" s="19"/>
      <c r="E28" s="20">
        <v>2099182078</v>
      </c>
      <c r="F28" s="21">
        <v>2105872993</v>
      </c>
      <c r="G28" s="21">
        <v>46606419</v>
      </c>
      <c r="H28" s="21">
        <v>114439079</v>
      </c>
      <c r="I28" s="21">
        <v>123183388</v>
      </c>
      <c r="J28" s="21">
        <v>284228886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284228886</v>
      </c>
      <c r="X28" s="21"/>
      <c r="Y28" s="21">
        <v>284228886</v>
      </c>
      <c r="Z28" s="6"/>
      <c r="AA28" s="19">
        <v>2105872993</v>
      </c>
    </row>
    <row r="29" spans="1:27" ht="13.5">
      <c r="A29" s="56" t="s">
        <v>55</v>
      </c>
      <c r="B29" s="3"/>
      <c r="C29" s="19"/>
      <c r="D29" s="19"/>
      <c r="E29" s="20">
        <v>40637600</v>
      </c>
      <c r="F29" s="21">
        <v>40647600</v>
      </c>
      <c r="G29" s="21">
        <v>13680000</v>
      </c>
      <c r="H29" s="21"/>
      <c r="I29" s="21"/>
      <c r="J29" s="21">
        <v>13680000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13680000</v>
      </c>
      <c r="X29" s="21"/>
      <c r="Y29" s="21">
        <v>13680000</v>
      </c>
      <c r="Z29" s="6"/>
      <c r="AA29" s="28">
        <v>40647600</v>
      </c>
    </row>
    <row r="30" spans="1:27" ht="13.5">
      <c r="A30" s="56" t="s">
        <v>56</v>
      </c>
      <c r="B30" s="3"/>
      <c r="C30" s="22"/>
      <c r="D30" s="22"/>
      <c r="E30" s="23">
        <v>52141441</v>
      </c>
      <c r="F30" s="24">
        <v>52141441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52141441</v>
      </c>
    </row>
    <row r="31" spans="1:27" ht="13.5">
      <c r="A31" s="57" t="s">
        <v>57</v>
      </c>
      <c r="B31" s="3"/>
      <c r="C31" s="19"/>
      <c r="D31" s="19"/>
      <c r="E31" s="20">
        <v>25000000</v>
      </c>
      <c r="F31" s="21">
        <v>25000000</v>
      </c>
      <c r="G31" s="21"/>
      <c r="H31" s="21"/>
      <c r="I31" s="21">
        <v>3724300</v>
      </c>
      <c r="J31" s="21">
        <v>3724300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3724300</v>
      </c>
      <c r="X31" s="21"/>
      <c r="Y31" s="21">
        <v>3724300</v>
      </c>
      <c r="Z31" s="6"/>
      <c r="AA31" s="28">
        <v>25000000</v>
      </c>
    </row>
    <row r="32" spans="1:27" ht="13.5">
      <c r="A32" s="58" t="s">
        <v>58</v>
      </c>
      <c r="B32" s="3"/>
      <c r="C32" s="25">
        <f aca="true" t="shared" si="5" ref="C32:Y32">SUM(C28:C31)</f>
        <v>1076996587</v>
      </c>
      <c r="D32" s="25">
        <f>SUM(D28:D31)</f>
        <v>0</v>
      </c>
      <c r="E32" s="26">
        <f t="shared" si="5"/>
        <v>2216961119</v>
      </c>
      <c r="F32" s="27">
        <f t="shared" si="5"/>
        <v>2223662034</v>
      </c>
      <c r="G32" s="27">
        <f t="shared" si="5"/>
        <v>60286419</v>
      </c>
      <c r="H32" s="27">
        <f t="shared" si="5"/>
        <v>114439079</v>
      </c>
      <c r="I32" s="27">
        <f t="shared" si="5"/>
        <v>126907688</v>
      </c>
      <c r="J32" s="27">
        <f t="shared" si="5"/>
        <v>301633186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301633186</v>
      </c>
      <c r="X32" s="27">
        <f t="shared" si="5"/>
        <v>0</v>
      </c>
      <c r="Y32" s="27">
        <f t="shared" si="5"/>
        <v>301633186</v>
      </c>
      <c r="Z32" s="13">
        <f>+IF(X32&lt;&gt;0,+(Y32/X32)*100,0)</f>
        <v>0</v>
      </c>
      <c r="AA32" s="31">
        <f>SUM(AA28:AA31)</f>
        <v>2223662034</v>
      </c>
    </row>
    <row r="33" spans="1:27" ht="13.5">
      <c r="A33" s="59" t="s">
        <v>59</v>
      </c>
      <c r="B33" s="3" t="s">
        <v>60</v>
      </c>
      <c r="C33" s="19">
        <v>10248563</v>
      </c>
      <c r="D33" s="19"/>
      <c r="E33" s="20">
        <v>3150000</v>
      </c>
      <c r="F33" s="21">
        <v>3150000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3150000</v>
      </c>
    </row>
    <row r="34" spans="1:27" ht="13.5">
      <c r="A34" s="59" t="s">
        <v>61</v>
      </c>
      <c r="B34" s="3" t="s">
        <v>62</v>
      </c>
      <c r="C34" s="19"/>
      <c r="D34" s="19"/>
      <c r="E34" s="20">
        <v>118286489</v>
      </c>
      <c r="F34" s="21">
        <v>164041234</v>
      </c>
      <c r="G34" s="21">
        <v>526224</v>
      </c>
      <c r="H34" s="21">
        <v>4451403</v>
      </c>
      <c r="I34" s="21">
        <v>7577840</v>
      </c>
      <c r="J34" s="21">
        <v>12555467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12555467</v>
      </c>
      <c r="X34" s="21"/>
      <c r="Y34" s="21">
        <v>12555467</v>
      </c>
      <c r="Z34" s="6"/>
      <c r="AA34" s="28">
        <v>164041234</v>
      </c>
    </row>
    <row r="35" spans="1:27" ht="13.5">
      <c r="A35" s="59" t="s">
        <v>63</v>
      </c>
      <c r="B35" s="3"/>
      <c r="C35" s="19">
        <v>42824441</v>
      </c>
      <c r="D35" s="19"/>
      <c r="E35" s="20">
        <v>350941132</v>
      </c>
      <c r="F35" s="21">
        <v>367676212</v>
      </c>
      <c r="G35" s="21">
        <v>2723999</v>
      </c>
      <c r="H35" s="21">
        <v>8148600</v>
      </c>
      <c r="I35" s="21">
        <v>11812312</v>
      </c>
      <c r="J35" s="21">
        <v>22684911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22684911</v>
      </c>
      <c r="X35" s="21"/>
      <c r="Y35" s="21">
        <v>22684911</v>
      </c>
      <c r="Z35" s="6"/>
      <c r="AA35" s="28">
        <v>367676212</v>
      </c>
    </row>
    <row r="36" spans="1:27" ht="13.5">
      <c r="A36" s="60" t="s">
        <v>64</v>
      </c>
      <c r="B36" s="10"/>
      <c r="C36" s="61">
        <f aca="true" t="shared" si="6" ref="C36:Y36">SUM(C32:C35)</f>
        <v>1130069591</v>
      </c>
      <c r="D36" s="61">
        <f>SUM(D32:D35)</f>
        <v>0</v>
      </c>
      <c r="E36" s="62">
        <f t="shared" si="6"/>
        <v>2689338740</v>
      </c>
      <c r="F36" s="63">
        <f t="shared" si="6"/>
        <v>2758529480</v>
      </c>
      <c r="G36" s="63">
        <f t="shared" si="6"/>
        <v>63536642</v>
      </c>
      <c r="H36" s="63">
        <f t="shared" si="6"/>
        <v>127039082</v>
      </c>
      <c r="I36" s="63">
        <f t="shared" si="6"/>
        <v>146297840</v>
      </c>
      <c r="J36" s="63">
        <f t="shared" si="6"/>
        <v>336873564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336873564</v>
      </c>
      <c r="X36" s="63">
        <f t="shared" si="6"/>
        <v>0</v>
      </c>
      <c r="Y36" s="63">
        <f t="shared" si="6"/>
        <v>336873564</v>
      </c>
      <c r="Z36" s="64">
        <f>+IF(X36&lt;&gt;0,+(Y36/X36)*100,0)</f>
        <v>0</v>
      </c>
      <c r="AA36" s="65">
        <f>SUM(AA32:AA35)</f>
        <v>2758529480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1454311</v>
      </c>
      <c r="D5" s="16">
        <f>SUM(D6:D8)</f>
        <v>0</v>
      </c>
      <c r="E5" s="17">
        <f t="shared" si="0"/>
        <v>2957000</v>
      </c>
      <c r="F5" s="18">
        <f t="shared" si="0"/>
        <v>2957000</v>
      </c>
      <c r="G5" s="18">
        <f t="shared" si="0"/>
        <v>60882</v>
      </c>
      <c r="H5" s="18">
        <f t="shared" si="0"/>
        <v>121026</v>
      </c>
      <c r="I5" s="18">
        <f t="shared" si="0"/>
        <v>621995</v>
      </c>
      <c r="J5" s="18">
        <f t="shared" si="0"/>
        <v>803903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803903</v>
      </c>
      <c r="X5" s="18">
        <f t="shared" si="0"/>
        <v>739251</v>
      </c>
      <c r="Y5" s="18">
        <f t="shared" si="0"/>
        <v>64652</v>
      </c>
      <c r="Z5" s="4">
        <f>+IF(X5&lt;&gt;0,+(Y5/X5)*100,0)</f>
        <v>8.745608730999349</v>
      </c>
      <c r="AA5" s="16">
        <f>SUM(AA6:AA8)</f>
        <v>2957000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>
        <v>166682</v>
      </c>
      <c r="J6" s="21">
        <v>166682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166682</v>
      </c>
      <c r="X6" s="21"/>
      <c r="Y6" s="21">
        <v>166682</v>
      </c>
      <c r="Z6" s="6"/>
      <c r="AA6" s="28"/>
    </row>
    <row r="7" spans="1:27" ht="13.5">
      <c r="A7" s="5" t="s">
        <v>33</v>
      </c>
      <c r="B7" s="3"/>
      <c r="C7" s="22">
        <v>179550</v>
      </c>
      <c r="D7" s="22"/>
      <c r="E7" s="23">
        <v>1757000</v>
      </c>
      <c r="F7" s="24">
        <v>1757000</v>
      </c>
      <c r="G7" s="24">
        <v>20600</v>
      </c>
      <c r="H7" s="24"/>
      <c r="I7" s="24">
        <v>261148</v>
      </c>
      <c r="J7" s="24">
        <v>281748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281748</v>
      </c>
      <c r="X7" s="24">
        <v>439251</v>
      </c>
      <c r="Y7" s="24">
        <v>-157503</v>
      </c>
      <c r="Z7" s="7">
        <v>-35.86</v>
      </c>
      <c r="AA7" s="29">
        <v>1757000</v>
      </c>
    </row>
    <row r="8" spans="1:27" ht="13.5">
      <c r="A8" s="5" t="s">
        <v>34</v>
      </c>
      <c r="B8" s="3"/>
      <c r="C8" s="19">
        <v>1274761</v>
      </c>
      <c r="D8" s="19"/>
      <c r="E8" s="20">
        <v>1200000</v>
      </c>
      <c r="F8" s="21">
        <v>1200000</v>
      </c>
      <c r="G8" s="21">
        <v>40282</v>
      </c>
      <c r="H8" s="21">
        <v>121026</v>
      </c>
      <c r="I8" s="21">
        <v>194165</v>
      </c>
      <c r="J8" s="21">
        <v>355473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355473</v>
      </c>
      <c r="X8" s="21">
        <v>300000</v>
      </c>
      <c r="Y8" s="21">
        <v>55473</v>
      </c>
      <c r="Z8" s="6">
        <v>18.49</v>
      </c>
      <c r="AA8" s="28">
        <v>1200000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1823000</v>
      </c>
      <c r="F9" s="18">
        <f t="shared" si="1"/>
        <v>1823000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455748</v>
      </c>
      <c r="Y9" s="18">
        <f t="shared" si="1"/>
        <v>-455748</v>
      </c>
      <c r="Z9" s="4">
        <f>+IF(X9&lt;&gt;0,+(Y9/X9)*100,0)</f>
        <v>-100</v>
      </c>
      <c r="AA9" s="30">
        <f>SUM(AA10:AA14)</f>
        <v>1823000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223000</v>
      </c>
      <c r="F11" s="21">
        <v>223000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55749</v>
      </c>
      <c r="Y11" s="21">
        <v>-55749</v>
      </c>
      <c r="Z11" s="6">
        <v>-100</v>
      </c>
      <c r="AA11" s="28">
        <v>223000</v>
      </c>
    </row>
    <row r="12" spans="1:27" ht="13.5">
      <c r="A12" s="5" t="s">
        <v>38</v>
      </c>
      <c r="B12" s="3"/>
      <c r="C12" s="19"/>
      <c r="D12" s="19"/>
      <c r="E12" s="20">
        <v>1600000</v>
      </c>
      <c r="F12" s="21">
        <v>1600000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399999</v>
      </c>
      <c r="Y12" s="21">
        <v>-399999</v>
      </c>
      <c r="Z12" s="6">
        <v>-100</v>
      </c>
      <c r="AA12" s="28">
        <v>1600000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46106048</v>
      </c>
      <c r="D15" s="16">
        <f>SUM(D16:D18)</f>
        <v>0</v>
      </c>
      <c r="E15" s="17">
        <f t="shared" si="2"/>
        <v>29424000</v>
      </c>
      <c r="F15" s="18">
        <f t="shared" si="2"/>
        <v>29424000</v>
      </c>
      <c r="G15" s="18">
        <f t="shared" si="2"/>
        <v>165070</v>
      </c>
      <c r="H15" s="18">
        <f t="shared" si="2"/>
        <v>5725869</v>
      </c>
      <c r="I15" s="18">
        <f t="shared" si="2"/>
        <v>4319304</v>
      </c>
      <c r="J15" s="18">
        <f t="shared" si="2"/>
        <v>10210243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10210243</v>
      </c>
      <c r="X15" s="18">
        <f t="shared" si="2"/>
        <v>7356000</v>
      </c>
      <c r="Y15" s="18">
        <f t="shared" si="2"/>
        <v>2854243</v>
      </c>
      <c r="Z15" s="4">
        <f>+IF(X15&lt;&gt;0,+(Y15/X15)*100,0)</f>
        <v>38.80156334964654</v>
      </c>
      <c r="AA15" s="30">
        <f>SUM(AA16:AA18)</f>
        <v>29424000</v>
      </c>
    </row>
    <row r="16" spans="1:27" ht="13.5">
      <c r="A16" s="5" t="s">
        <v>42</v>
      </c>
      <c r="B16" s="3"/>
      <c r="C16" s="19"/>
      <c r="D16" s="19"/>
      <c r="E16" s="20">
        <v>1280000</v>
      </c>
      <c r="F16" s="21">
        <v>1280000</v>
      </c>
      <c r="G16" s="21">
        <v>701</v>
      </c>
      <c r="H16" s="21"/>
      <c r="I16" s="21">
        <v>210527</v>
      </c>
      <c r="J16" s="21">
        <v>211228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211228</v>
      </c>
      <c r="X16" s="21">
        <v>320001</v>
      </c>
      <c r="Y16" s="21">
        <v>-108773</v>
      </c>
      <c r="Z16" s="6">
        <v>-33.99</v>
      </c>
      <c r="AA16" s="28">
        <v>1280000</v>
      </c>
    </row>
    <row r="17" spans="1:27" ht="13.5">
      <c r="A17" s="5" t="s">
        <v>43</v>
      </c>
      <c r="B17" s="3"/>
      <c r="C17" s="19">
        <v>46106048</v>
      </c>
      <c r="D17" s="19"/>
      <c r="E17" s="20">
        <v>28144000</v>
      </c>
      <c r="F17" s="21">
        <v>28144000</v>
      </c>
      <c r="G17" s="21">
        <v>164369</v>
      </c>
      <c r="H17" s="21">
        <v>5725869</v>
      </c>
      <c r="I17" s="21">
        <v>4108777</v>
      </c>
      <c r="J17" s="21">
        <v>9999015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9999015</v>
      </c>
      <c r="X17" s="21">
        <v>7035999</v>
      </c>
      <c r="Y17" s="21">
        <v>2963016</v>
      </c>
      <c r="Z17" s="6">
        <v>42.11</v>
      </c>
      <c r="AA17" s="28">
        <v>28144000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40427993</v>
      </c>
      <c r="D19" s="16">
        <f>SUM(D20:D23)</f>
        <v>0</v>
      </c>
      <c r="E19" s="17">
        <f t="shared" si="3"/>
        <v>57596000</v>
      </c>
      <c r="F19" s="18">
        <f t="shared" si="3"/>
        <v>57596000</v>
      </c>
      <c r="G19" s="18">
        <f t="shared" si="3"/>
        <v>0</v>
      </c>
      <c r="H19" s="18">
        <f t="shared" si="3"/>
        <v>1130368</v>
      </c>
      <c r="I19" s="18">
        <f t="shared" si="3"/>
        <v>3082457</v>
      </c>
      <c r="J19" s="18">
        <f t="shared" si="3"/>
        <v>4212825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4212825</v>
      </c>
      <c r="X19" s="18">
        <f t="shared" si="3"/>
        <v>14399001</v>
      </c>
      <c r="Y19" s="18">
        <f t="shared" si="3"/>
        <v>-10186176</v>
      </c>
      <c r="Z19" s="4">
        <f>+IF(X19&lt;&gt;0,+(Y19/X19)*100,0)</f>
        <v>-70.742241076308</v>
      </c>
      <c r="AA19" s="30">
        <f>SUM(AA20:AA23)</f>
        <v>57596000</v>
      </c>
    </row>
    <row r="20" spans="1:27" ht="13.5">
      <c r="A20" s="5" t="s">
        <v>46</v>
      </c>
      <c r="B20" s="3"/>
      <c r="C20" s="19">
        <v>531155</v>
      </c>
      <c r="D20" s="19"/>
      <c r="E20" s="20">
        <v>7475000</v>
      </c>
      <c r="F20" s="21">
        <v>7475000</v>
      </c>
      <c r="G20" s="21"/>
      <c r="H20" s="21"/>
      <c r="I20" s="21">
        <v>833265</v>
      </c>
      <c r="J20" s="21">
        <v>833265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833265</v>
      </c>
      <c r="X20" s="21">
        <v>1868751</v>
      </c>
      <c r="Y20" s="21">
        <v>-1035486</v>
      </c>
      <c r="Z20" s="6">
        <v>-55.41</v>
      </c>
      <c r="AA20" s="28">
        <v>7475000</v>
      </c>
    </row>
    <row r="21" spans="1:27" ht="13.5">
      <c r="A21" s="5" t="s">
        <v>47</v>
      </c>
      <c r="B21" s="3"/>
      <c r="C21" s="19">
        <v>29645126</v>
      </c>
      <c r="D21" s="19"/>
      <c r="E21" s="20">
        <v>37662510</v>
      </c>
      <c r="F21" s="21">
        <v>37662510</v>
      </c>
      <c r="G21" s="21"/>
      <c r="H21" s="21">
        <v>1130368</v>
      </c>
      <c r="I21" s="21">
        <v>2249192</v>
      </c>
      <c r="J21" s="21">
        <v>3379560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3379560</v>
      </c>
      <c r="X21" s="21">
        <v>9415749</v>
      </c>
      <c r="Y21" s="21">
        <v>-6036189</v>
      </c>
      <c r="Z21" s="6">
        <v>-64.11</v>
      </c>
      <c r="AA21" s="28">
        <v>37662510</v>
      </c>
    </row>
    <row r="22" spans="1:27" ht="13.5">
      <c r="A22" s="5" t="s">
        <v>48</v>
      </c>
      <c r="B22" s="3"/>
      <c r="C22" s="22">
        <v>10251712</v>
      </c>
      <c r="D22" s="22"/>
      <c r="E22" s="23">
        <v>12258354</v>
      </c>
      <c r="F22" s="24">
        <v>12258354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3064500</v>
      </c>
      <c r="Y22" s="24">
        <v>-3064500</v>
      </c>
      <c r="Z22" s="7">
        <v>-100</v>
      </c>
      <c r="AA22" s="29">
        <v>12258354</v>
      </c>
    </row>
    <row r="23" spans="1:27" ht="13.5">
      <c r="A23" s="5" t="s">
        <v>49</v>
      </c>
      <c r="B23" s="3"/>
      <c r="C23" s="19"/>
      <c r="D23" s="19"/>
      <c r="E23" s="20">
        <v>200136</v>
      </c>
      <c r="F23" s="21">
        <v>200136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50001</v>
      </c>
      <c r="Y23" s="21">
        <v>-50001</v>
      </c>
      <c r="Z23" s="6">
        <v>-100</v>
      </c>
      <c r="AA23" s="28">
        <v>200136</v>
      </c>
    </row>
    <row r="24" spans="1:27" ht="13.5">
      <c r="A24" s="2" t="s">
        <v>50</v>
      </c>
      <c r="B24" s="8"/>
      <c r="C24" s="16"/>
      <c r="D24" s="16"/>
      <c r="E24" s="17">
        <v>460000</v>
      </c>
      <c r="F24" s="18">
        <v>460000</v>
      </c>
      <c r="G24" s="18">
        <v>14540</v>
      </c>
      <c r="H24" s="18"/>
      <c r="I24" s="18"/>
      <c r="J24" s="18">
        <v>14540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14540</v>
      </c>
      <c r="X24" s="18">
        <v>114999</v>
      </c>
      <c r="Y24" s="18">
        <v>-100459</v>
      </c>
      <c r="Z24" s="4">
        <v>-87.36</v>
      </c>
      <c r="AA24" s="30">
        <v>460000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87988352</v>
      </c>
      <c r="D25" s="50">
        <f>+D5+D9+D15+D19+D24</f>
        <v>0</v>
      </c>
      <c r="E25" s="51">
        <f t="shared" si="4"/>
        <v>92260000</v>
      </c>
      <c r="F25" s="52">
        <f t="shared" si="4"/>
        <v>92260000</v>
      </c>
      <c r="G25" s="52">
        <f t="shared" si="4"/>
        <v>240492</v>
      </c>
      <c r="H25" s="52">
        <f t="shared" si="4"/>
        <v>6977263</v>
      </c>
      <c r="I25" s="52">
        <f t="shared" si="4"/>
        <v>8023756</v>
      </c>
      <c r="J25" s="52">
        <f t="shared" si="4"/>
        <v>15241511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15241511</v>
      </c>
      <c r="X25" s="52">
        <f t="shared" si="4"/>
        <v>23064999</v>
      </c>
      <c r="Y25" s="52">
        <f t="shared" si="4"/>
        <v>-7823488</v>
      </c>
      <c r="Z25" s="53">
        <f>+IF(X25&lt;&gt;0,+(Y25/X25)*100,0)</f>
        <v>-33.919307778855746</v>
      </c>
      <c r="AA25" s="54">
        <f>+AA5+AA9+AA15+AA19+AA24</f>
        <v>92260000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86002886</v>
      </c>
      <c r="D28" s="19"/>
      <c r="E28" s="20">
        <v>77765000</v>
      </c>
      <c r="F28" s="21">
        <v>77765000</v>
      </c>
      <c r="G28" s="21">
        <v>126869</v>
      </c>
      <c r="H28" s="21">
        <v>6856237</v>
      </c>
      <c r="I28" s="21">
        <v>6350835</v>
      </c>
      <c r="J28" s="21">
        <v>13333941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13333941</v>
      </c>
      <c r="X28" s="21"/>
      <c r="Y28" s="21">
        <v>13333941</v>
      </c>
      <c r="Z28" s="6"/>
      <c r="AA28" s="19">
        <v>77765000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86002886</v>
      </c>
      <c r="D32" s="25">
        <f>SUM(D28:D31)</f>
        <v>0</v>
      </c>
      <c r="E32" s="26">
        <f t="shared" si="5"/>
        <v>77765000</v>
      </c>
      <c r="F32" s="27">
        <f t="shared" si="5"/>
        <v>77765000</v>
      </c>
      <c r="G32" s="27">
        <f t="shared" si="5"/>
        <v>126869</v>
      </c>
      <c r="H32" s="27">
        <f t="shared" si="5"/>
        <v>6856237</v>
      </c>
      <c r="I32" s="27">
        <f t="shared" si="5"/>
        <v>6350835</v>
      </c>
      <c r="J32" s="27">
        <f t="shared" si="5"/>
        <v>13333941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13333941</v>
      </c>
      <c r="X32" s="27">
        <f t="shared" si="5"/>
        <v>0</v>
      </c>
      <c r="Y32" s="27">
        <f t="shared" si="5"/>
        <v>13333941</v>
      </c>
      <c r="Z32" s="13">
        <f>+IF(X32&lt;&gt;0,+(Y32/X32)*100,0)</f>
        <v>0</v>
      </c>
      <c r="AA32" s="31">
        <f>SUM(AA28:AA31)</f>
        <v>77765000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1985466</v>
      </c>
      <c r="D35" s="19"/>
      <c r="E35" s="20">
        <v>14495000</v>
      </c>
      <c r="F35" s="21">
        <v>14495000</v>
      </c>
      <c r="G35" s="21">
        <v>113623</v>
      </c>
      <c r="H35" s="21">
        <v>121026</v>
      </c>
      <c r="I35" s="21">
        <v>1672921</v>
      </c>
      <c r="J35" s="21">
        <v>1907570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1907570</v>
      </c>
      <c r="X35" s="21"/>
      <c r="Y35" s="21">
        <v>1907570</v>
      </c>
      <c r="Z35" s="6"/>
      <c r="AA35" s="28">
        <v>14495000</v>
      </c>
    </row>
    <row r="36" spans="1:27" ht="13.5">
      <c r="A36" s="60" t="s">
        <v>64</v>
      </c>
      <c r="B36" s="10"/>
      <c r="C36" s="61">
        <f aca="true" t="shared" si="6" ref="C36:Y36">SUM(C32:C35)</f>
        <v>87988352</v>
      </c>
      <c r="D36" s="61">
        <f>SUM(D32:D35)</f>
        <v>0</v>
      </c>
      <c r="E36" s="62">
        <f t="shared" si="6"/>
        <v>92260000</v>
      </c>
      <c r="F36" s="63">
        <f t="shared" si="6"/>
        <v>92260000</v>
      </c>
      <c r="G36" s="63">
        <f t="shared" si="6"/>
        <v>240492</v>
      </c>
      <c r="H36" s="63">
        <f t="shared" si="6"/>
        <v>6977263</v>
      </c>
      <c r="I36" s="63">
        <f t="shared" si="6"/>
        <v>8023756</v>
      </c>
      <c r="J36" s="63">
        <f t="shared" si="6"/>
        <v>15241511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15241511</v>
      </c>
      <c r="X36" s="63">
        <f t="shared" si="6"/>
        <v>0</v>
      </c>
      <c r="Y36" s="63">
        <f t="shared" si="6"/>
        <v>15241511</v>
      </c>
      <c r="Z36" s="64">
        <f>+IF(X36&lt;&gt;0,+(Y36/X36)*100,0)</f>
        <v>0</v>
      </c>
      <c r="AA36" s="65">
        <f>SUM(AA32:AA35)</f>
        <v>92260000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500000</v>
      </c>
      <c r="F5" s="18">
        <f t="shared" si="0"/>
        <v>500000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500000</v>
      </c>
    </row>
    <row r="6" spans="1:27" ht="13.5">
      <c r="A6" s="5" t="s">
        <v>32</v>
      </c>
      <c r="B6" s="3"/>
      <c r="C6" s="19"/>
      <c r="D6" s="19"/>
      <c r="E6" s="20">
        <v>500000</v>
      </c>
      <c r="F6" s="21">
        <v>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500000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4200000</v>
      </c>
      <c r="F9" s="18">
        <f t="shared" si="1"/>
        <v>4200000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4200000</v>
      </c>
    </row>
    <row r="10" spans="1:27" ht="13.5">
      <c r="A10" s="5" t="s">
        <v>36</v>
      </c>
      <c r="B10" s="3"/>
      <c r="C10" s="19"/>
      <c r="D10" s="19"/>
      <c r="E10" s="20">
        <v>2700000</v>
      </c>
      <c r="F10" s="21">
        <v>2700000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2700000</v>
      </c>
    </row>
    <row r="11" spans="1:27" ht="13.5">
      <c r="A11" s="5" t="s">
        <v>37</v>
      </c>
      <c r="B11" s="3"/>
      <c r="C11" s="19"/>
      <c r="D11" s="19"/>
      <c r="E11" s="20">
        <v>1500000</v>
      </c>
      <c r="F11" s="21">
        <v>1500000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1500000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4495000</v>
      </c>
      <c r="F15" s="18">
        <f t="shared" si="2"/>
        <v>4495000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1123662</v>
      </c>
      <c r="Y15" s="18">
        <f t="shared" si="2"/>
        <v>-1123662</v>
      </c>
      <c r="Z15" s="4">
        <f>+IF(X15&lt;&gt;0,+(Y15/X15)*100,0)</f>
        <v>-100</v>
      </c>
      <c r="AA15" s="30">
        <f>SUM(AA16:AA18)</f>
        <v>4495000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4495000</v>
      </c>
      <c r="F17" s="21">
        <v>4495000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1123662</v>
      </c>
      <c r="Y17" s="21">
        <v>-1123662</v>
      </c>
      <c r="Z17" s="6">
        <v>-100</v>
      </c>
      <c r="AA17" s="28">
        <v>4495000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19525000</v>
      </c>
      <c r="F19" s="18">
        <f t="shared" si="3"/>
        <v>19525000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3806340</v>
      </c>
      <c r="Y19" s="18">
        <f t="shared" si="3"/>
        <v>-3806340</v>
      </c>
      <c r="Z19" s="4">
        <f>+IF(X19&lt;&gt;0,+(Y19/X19)*100,0)</f>
        <v>-100</v>
      </c>
      <c r="AA19" s="30">
        <f>SUM(AA20:AA23)</f>
        <v>19525000</v>
      </c>
    </row>
    <row r="20" spans="1:27" ht="13.5">
      <c r="A20" s="5" t="s">
        <v>46</v>
      </c>
      <c r="B20" s="3"/>
      <c r="C20" s="19"/>
      <c r="D20" s="19"/>
      <c r="E20" s="20">
        <v>4300000</v>
      </c>
      <c r="F20" s="21">
        <v>4300000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4300000</v>
      </c>
    </row>
    <row r="21" spans="1:27" ht="13.5">
      <c r="A21" s="5" t="s">
        <v>47</v>
      </c>
      <c r="B21" s="3"/>
      <c r="C21" s="19"/>
      <c r="D21" s="19"/>
      <c r="E21" s="20">
        <v>5750000</v>
      </c>
      <c r="F21" s="21">
        <v>5750000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1437501</v>
      </c>
      <c r="Y21" s="21">
        <v>-1437501</v>
      </c>
      <c r="Z21" s="6">
        <v>-100</v>
      </c>
      <c r="AA21" s="28">
        <v>5750000</v>
      </c>
    </row>
    <row r="22" spans="1:27" ht="13.5">
      <c r="A22" s="5" t="s">
        <v>48</v>
      </c>
      <c r="B22" s="3"/>
      <c r="C22" s="22"/>
      <c r="D22" s="22"/>
      <c r="E22" s="23">
        <v>9475000</v>
      </c>
      <c r="F22" s="24">
        <v>9475000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2368839</v>
      </c>
      <c r="Y22" s="24">
        <v>-2368839</v>
      </c>
      <c r="Z22" s="7">
        <v>-100</v>
      </c>
      <c r="AA22" s="29">
        <v>9475000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28720000</v>
      </c>
      <c r="F25" s="52">
        <f t="shared" si="4"/>
        <v>28720000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4930002</v>
      </c>
      <c r="Y25" s="52">
        <f t="shared" si="4"/>
        <v>-4930002</v>
      </c>
      <c r="Z25" s="53">
        <f>+IF(X25&lt;&gt;0,+(Y25/X25)*100,0)</f>
        <v>-100</v>
      </c>
      <c r="AA25" s="54">
        <f>+AA5+AA9+AA15+AA19+AA24</f>
        <v>28720000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28220000</v>
      </c>
      <c r="F28" s="21">
        <v>28220000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28220000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28220000</v>
      </c>
      <c r="F32" s="27">
        <f t="shared" si="5"/>
        <v>28220000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28220000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500000</v>
      </c>
      <c r="F35" s="21">
        <v>500000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500000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28720000</v>
      </c>
      <c r="F36" s="63">
        <f t="shared" si="6"/>
        <v>28720000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28720000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1300000</v>
      </c>
      <c r="F5" s="18">
        <f t="shared" si="0"/>
        <v>1300000</v>
      </c>
      <c r="G5" s="18">
        <f t="shared" si="0"/>
        <v>0</v>
      </c>
      <c r="H5" s="18">
        <f t="shared" si="0"/>
        <v>701556</v>
      </c>
      <c r="I5" s="18">
        <f t="shared" si="0"/>
        <v>66578</v>
      </c>
      <c r="J5" s="18">
        <f t="shared" si="0"/>
        <v>768134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768134</v>
      </c>
      <c r="X5" s="18">
        <f t="shared" si="0"/>
        <v>0</v>
      </c>
      <c r="Y5" s="18">
        <f t="shared" si="0"/>
        <v>768134</v>
      </c>
      <c r="Z5" s="4">
        <f>+IF(X5&lt;&gt;0,+(Y5/X5)*100,0)</f>
        <v>0</v>
      </c>
      <c r="AA5" s="16">
        <f>SUM(AA6:AA8)</f>
        <v>1300000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1300000</v>
      </c>
      <c r="F7" s="24">
        <v>1300000</v>
      </c>
      <c r="G7" s="24"/>
      <c r="H7" s="24">
        <v>701556</v>
      </c>
      <c r="I7" s="24">
        <v>66578</v>
      </c>
      <c r="J7" s="24">
        <v>768134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768134</v>
      </c>
      <c r="X7" s="24"/>
      <c r="Y7" s="24">
        <v>768134</v>
      </c>
      <c r="Z7" s="7"/>
      <c r="AA7" s="29">
        <v>1300000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461646</v>
      </c>
      <c r="I9" s="18">
        <f t="shared" si="1"/>
        <v>0</v>
      </c>
      <c r="J9" s="18">
        <f t="shared" si="1"/>
        <v>461646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461646</v>
      </c>
      <c r="X9" s="18">
        <f t="shared" si="1"/>
        <v>0</v>
      </c>
      <c r="Y9" s="18">
        <f t="shared" si="1"/>
        <v>461646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>
        <v>461646</v>
      </c>
      <c r="I11" s="21"/>
      <c r="J11" s="21">
        <v>461646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461646</v>
      </c>
      <c r="X11" s="21"/>
      <c r="Y11" s="21">
        <v>461646</v>
      </c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171906</v>
      </c>
      <c r="I15" s="18">
        <f t="shared" si="2"/>
        <v>355498</v>
      </c>
      <c r="J15" s="18">
        <f t="shared" si="2"/>
        <v>527404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527404</v>
      </c>
      <c r="X15" s="18">
        <f t="shared" si="2"/>
        <v>0</v>
      </c>
      <c r="Y15" s="18">
        <f t="shared" si="2"/>
        <v>527404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>
        <v>171906</v>
      </c>
      <c r="I17" s="21">
        <v>355498</v>
      </c>
      <c r="J17" s="21">
        <v>527404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527404</v>
      </c>
      <c r="X17" s="21"/>
      <c r="Y17" s="21">
        <v>527404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33484300</v>
      </c>
      <c r="F19" s="18">
        <f t="shared" si="3"/>
        <v>33484300</v>
      </c>
      <c r="G19" s="18">
        <f t="shared" si="3"/>
        <v>0</v>
      </c>
      <c r="H19" s="18">
        <f t="shared" si="3"/>
        <v>2175688</v>
      </c>
      <c r="I19" s="18">
        <f t="shared" si="3"/>
        <v>535361</v>
      </c>
      <c r="J19" s="18">
        <f t="shared" si="3"/>
        <v>2711049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2711049</v>
      </c>
      <c r="X19" s="18">
        <f t="shared" si="3"/>
        <v>0</v>
      </c>
      <c r="Y19" s="18">
        <f t="shared" si="3"/>
        <v>2711049</v>
      </c>
      <c r="Z19" s="4">
        <f>+IF(X19&lt;&gt;0,+(Y19/X19)*100,0)</f>
        <v>0</v>
      </c>
      <c r="AA19" s="30">
        <f>SUM(AA20:AA23)</f>
        <v>33484300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22294300</v>
      </c>
      <c r="F21" s="21">
        <v>22294300</v>
      </c>
      <c r="G21" s="21"/>
      <c r="H21" s="21">
        <v>794350</v>
      </c>
      <c r="I21" s="21">
        <v>70725</v>
      </c>
      <c r="J21" s="21">
        <v>865075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865075</v>
      </c>
      <c r="X21" s="21"/>
      <c r="Y21" s="21">
        <v>865075</v>
      </c>
      <c r="Z21" s="6"/>
      <c r="AA21" s="28">
        <v>22294300</v>
      </c>
    </row>
    <row r="22" spans="1:27" ht="13.5">
      <c r="A22" s="5" t="s">
        <v>48</v>
      </c>
      <c r="B22" s="3"/>
      <c r="C22" s="22"/>
      <c r="D22" s="22"/>
      <c r="E22" s="23">
        <v>11190000</v>
      </c>
      <c r="F22" s="24">
        <v>11190000</v>
      </c>
      <c r="G22" s="24"/>
      <c r="H22" s="24">
        <v>1381338</v>
      </c>
      <c r="I22" s="24">
        <v>50388</v>
      </c>
      <c r="J22" s="24">
        <v>1431726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1431726</v>
      </c>
      <c r="X22" s="24"/>
      <c r="Y22" s="24">
        <v>1431726</v>
      </c>
      <c r="Z22" s="7"/>
      <c r="AA22" s="29">
        <v>11190000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>
        <v>414248</v>
      </c>
      <c r="J23" s="21">
        <v>414248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414248</v>
      </c>
      <c r="X23" s="21"/>
      <c r="Y23" s="21">
        <v>414248</v>
      </c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34784300</v>
      </c>
      <c r="F25" s="52">
        <f t="shared" si="4"/>
        <v>34784300</v>
      </c>
      <c r="G25" s="52">
        <f t="shared" si="4"/>
        <v>0</v>
      </c>
      <c r="H25" s="52">
        <f t="shared" si="4"/>
        <v>3510796</v>
      </c>
      <c r="I25" s="52">
        <f t="shared" si="4"/>
        <v>957437</v>
      </c>
      <c r="J25" s="52">
        <f t="shared" si="4"/>
        <v>4468233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4468233</v>
      </c>
      <c r="X25" s="52">
        <f t="shared" si="4"/>
        <v>0</v>
      </c>
      <c r="Y25" s="52">
        <f t="shared" si="4"/>
        <v>4468233</v>
      </c>
      <c r="Z25" s="53">
        <f>+IF(X25&lt;&gt;0,+(Y25/X25)*100,0)</f>
        <v>0</v>
      </c>
      <c r="AA25" s="54">
        <f>+AA5+AA9+AA15+AA19+AA24</f>
        <v>34784300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33484300</v>
      </c>
      <c r="F28" s="21">
        <v>33484300</v>
      </c>
      <c r="G28" s="21"/>
      <c r="H28" s="21">
        <v>2809240</v>
      </c>
      <c r="I28" s="21">
        <v>890859</v>
      </c>
      <c r="J28" s="21">
        <v>3700099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3700099</v>
      </c>
      <c r="X28" s="21"/>
      <c r="Y28" s="21">
        <v>3700099</v>
      </c>
      <c r="Z28" s="6"/>
      <c r="AA28" s="19">
        <v>33484300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33484300</v>
      </c>
      <c r="F32" s="27">
        <f t="shared" si="5"/>
        <v>33484300</v>
      </c>
      <c r="G32" s="27">
        <f t="shared" si="5"/>
        <v>0</v>
      </c>
      <c r="H32" s="27">
        <f t="shared" si="5"/>
        <v>2809240</v>
      </c>
      <c r="I32" s="27">
        <f t="shared" si="5"/>
        <v>890859</v>
      </c>
      <c r="J32" s="27">
        <f t="shared" si="5"/>
        <v>3700099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3700099</v>
      </c>
      <c r="X32" s="27">
        <f t="shared" si="5"/>
        <v>0</v>
      </c>
      <c r="Y32" s="27">
        <f t="shared" si="5"/>
        <v>3700099</v>
      </c>
      <c r="Z32" s="13">
        <f>+IF(X32&lt;&gt;0,+(Y32/X32)*100,0)</f>
        <v>0</v>
      </c>
      <c r="AA32" s="31">
        <f>SUM(AA28:AA31)</f>
        <v>33484300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1300000</v>
      </c>
      <c r="F35" s="21">
        <v>1300000</v>
      </c>
      <c r="G35" s="21"/>
      <c r="H35" s="21">
        <v>701556</v>
      </c>
      <c r="I35" s="21">
        <v>66578</v>
      </c>
      <c r="J35" s="21">
        <v>768134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768134</v>
      </c>
      <c r="X35" s="21"/>
      <c r="Y35" s="21">
        <v>768134</v>
      </c>
      <c r="Z35" s="6"/>
      <c r="AA35" s="28">
        <v>1300000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34784300</v>
      </c>
      <c r="F36" s="63">
        <f t="shared" si="6"/>
        <v>34784300</v>
      </c>
      <c r="G36" s="63">
        <f t="shared" si="6"/>
        <v>0</v>
      </c>
      <c r="H36" s="63">
        <f t="shared" si="6"/>
        <v>3510796</v>
      </c>
      <c r="I36" s="63">
        <f t="shared" si="6"/>
        <v>957437</v>
      </c>
      <c r="J36" s="63">
        <f t="shared" si="6"/>
        <v>4468233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4468233</v>
      </c>
      <c r="X36" s="63">
        <f t="shared" si="6"/>
        <v>0</v>
      </c>
      <c r="Y36" s="63">
        <f t="shared" si="6"/>
        <v>4468233</v>
      </c>
      <c r="Z36" s="64">
        <f>+IF(X36&lt;&gt;0,+(Y36/X36)*100,0)</f>
        <v>0</v>
      </c>
      <c r="AA36" s="65">
        <f>SUM(AA32:AA35)</f>
        <v>34784300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62610000</v>
      </c>
      <c r="F15" s="18">
        <f t="shared" si="2"/>
        <v>62610000</v>
      </c>
      <c r="G15" s="18">
        <f t="shared" si="2"/>
        <v>15313232</v>
      </c>
      <c r="H15" s="18">
        <f t="shared" si="2"/>
        <v>0</v>
      </c>
      <c r="I15" s="18">
        <f t="shared" si="2"/>
        <v>1008749</v>
      </c>
      <c r="J15" s="18">
        <f t="shared" si="2"/>
        <v>16321981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16321981</v>
      </c>
      <c r="X15" s="18">
        <f t="shared" si="2"/>
        <v>8652501</v>
      </c>
      <c r="Y15" s="18">
        <f t="shared" si="2"/>
        <v>7669480</v>
      </c>
      <c r="Z15" s="4">
        <f>+IF(X15&lt;&gt;0,+(Y15/X15)*100,0)</f>
        <v>88.63888024976825</v>
      </c>
      <c r="AA15" s="30">
        <f>SUM(AA16:AA18)</f>
        <v>62610000</v>
      </c>
    </row>
    <row r="16" spans="1:27" ht="13.5">
      <c r="A16" s="5" t="s">
        <v>42</v>
      </c>
      <c r="B16" s="3"/>
      <c r="C16" s="19"/>
      <c r="D16" s="19"/>
      <c r="E16" s="20">
        <v>34610000</v>
      </c>
      <c r="F16" s="21">
        <v>34610000</v>
      </c>
      <c r="G16" s="21">
        <v>13680000</v>
      </c>
      <c r="H16" s="21"/>
      <c r="I16" s="21"/>
      <c r="J16" s="21">
        <v>13680000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13680000</v>
      </c>
      <c r="X16" s="21">
        <v>8652501</v>
      </c>
      <c r="Y16" s="21">
        <v>5027499</v>
      </c>
      <c r="Z16" s="6">
        <v>58.1</v>
      </c>
      <c r="AA16" s="28">
        <v>34610000</v>
      </c>
    </row>
    <row r="17" spans="1:27" ht="13.5">
      <c r="A17" s="5" t="s">
        <v>43</v>
      </c>
      <c r="B17" s="3"/>
      <c r="C17" s="19"/>
      <c r="D17" s="19"/>
      <c r="E17" s="20">
        <v>28000000</v>
      </c>
      <c r="F17" s="21">
        <v>28000000</v>
      </c>
      <c r="G17" s="21">
        <v>1633232</v>
      </c>
      <c r="H17" s="21"/>
      <c r="I17" s="21">
        <v>1008749</v>
      </c>
      <c r="J17" s="21">
        <v>2641981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2641981</v>
      </c>
      <c r="X17" s="21"/>
      <c r="Y17" s="21">
        <v>2641981</v>
      </c>
      <c r="Z17" s="6"/>
      <c r="AA17" s="28">
        <v>28000000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15605000</v>
      </c>
      <c r="F19" s="18">
        <f t="shared" si="3"/>
        <v>15605000</v>
      </c>
      <c r="G19" s="18">
        <f t="shared" si="3"/>
        <v>1174378</v>
      </c>
      <c r="H19" s="18">
        <f t="shared" si="3"/>
        <v>1172892</v>
      </c>
      <c r="I19" s="18">
        <f t="shared" si="3"/>
        <v>3464599</v>
      </c>
      <c r="J19" s="18">
        <f t="shared" si="3"/>
        <v>5811869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5811869</v>
      </c>
      <c r="X19" s="18">
        <f t="shared" si="3"/>
        <v>3901251</v>
      </c>
      <c r="Y19" s="18">
        <f t="shared" si="3"/>
        <v>1910618</v>
      </c>
      <c r="Z19" s="4">
        <f>+IF(X19&lt;&gt;0,+(Y19/X19)*100,0)</f>
        <v>48.97449561691878</v>
      </c>
      <c r="AA19" s="30">
        <f>SUM(AA20:AA23)</f>
        <v>15605000</v>
      </c>
    </row>
    <row r="20" spans="1:27" ht="13.5">
      <c r="A20" s="5" t="s">
        <v>46</v>
      </c>
      <c r="B20" s="3"/>
      <c r="C20" s="19"/>
      <c r="D20" s="19"/>
      <c r="E20" s="20">
        <v>1885000</v>
      </c>
      <c r="F20" s="21">
        <v>1885000</v>
      </c>
      <c r="G20" s="21"/>
      <c r="H20" s="21"/>
      <c r="I20" s="21">
        <v>79859</v>
      </c>
      <c r="J20" s="21">
        <v>79859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79859</v>
      </c>
      <c r="X20" s="21">
        <v>471249</v>
      </c>
      <c r="Y20" s="21">
        <v>-391390</v>
      </c>
      <c r="Z20" s="6">
        <v>-83.05</v>
      </c>
      <c r="AA20" s="28">
        <v>1885000</v>
      </c>
    </row>
    <row r="21" spans="1:27" ht="13.5">
      <c r="A21" s="5" t="s">
        <v>47</v>
      </c>
      <c r="B21" s="3"/>
      <c r="C21" s="19"/>
      <c r="D21" s="19"/>
      <c r="E21" s="20">
        <v>1400000</v>
      </c>
      <c r="F21" s="21">
        <v>1400000</v>
      </c>
      <c r="G21" s="21">
        <v>775915</v>
      </c>
      <c r="H21" s="21"/>
      <c r="I21" s="21">
        <v>1219049</v>
      </c>
      <c r="J21" s="21">
        <v>1994964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1994964</v>
      </c>
      <c r="X21" s="21">
        <v>350001</v>
      </c>
      <c r="Y21" s="21">
        <v>1644963</v>
      </c>
      <c r="Z21" s="6">
        <v>469.99</v>
      </c>
      <c r="AA21" s="28">
        <v>1400000</v>
      </c>
    </row>
    <row r="22" spans="1:27" ht="13.5">
      <c r="A22" s="5" t="s">
        <v>48</v>
      </c>
      <c r="B22" s="3"/>
      <c r="C22" s="22"/>
      <c r="D22" s="22"/>
      <c r="E22" s="23">
        <v>12320000</v>
      </c>
      <c r="F22" s="24">
        <v>12320000</v>
      </c>
      <c r="G22" s="24"/>
      <c r="H22" s="24">
        <v>1172892</v>
      </c>
      <c r="I22" s="24">
        <v>1163774</v>
      </c>
      <c r="J22" s="24">
        <v>2336666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2336666</v>
      </c>
      <c r="X22" s="24">
        <v>3080001</v>
      </c>
      <c r="Y22" s="24">
        <v>-743335</v>
      </c>
      <c r="Z22" s="7">
        <v>-24.13</v>
      </c>
      <c r="AA22" s="29">
        <v>12320000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>
        <v>398463</v>
      </c>
      <c r="H23" s="21"/>
      <c r="I23" s="21">
        <v>1001917</v>
      </c>
      <c r="J23" s="21">
        <v>1400380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1400380</v>
      </c>
      <c r="X23" s="21"/>
      <c r="Y23" s="21">
        <v>1400380</v>
      </c>
      <c r="Z23" s="6"/>
      <c r="AA23" s="28"/>
    </row>
    <row r="24" spans="1:27" ht="13.5">
      <c r="A24" s="2" t="s">
        <v>50</v>
      </c>
      <c r="B24" s="8"/>
      <c r="C24" s="16"/>
      <c r="D24" s="16"/>
      <c r="E24" s="17">
        <v>880000</v>
      </c>
      <c r="F24" s="18">
        <v>880000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219999</v>
      </c>
      <c r="Y24" s="18">
        <v>-219999</v>
      </c>
      <c r="Z24" s="4">
        <v>-100</v>
      </c>
      <c r="AA24" s="30">
        <v>880000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79095000</v>
      </c>
      <c r="F25" s="52">
        <f t="shared" si="4"/>
        <v>79095000</v>
      </c>
      <c r="G25" s="52">
        <f t="shared" si="4"/>
        <v>16487610</v>
      </c>
      <c r="H25" s="52">
        <f t="shared" si="4"/>
        <v>1172892</v>
      </c>
      <c r="I25" s="52">
        <f t="shared" si="4"/>
        <v>4473348</v>
      </c>
      <c r="J25" s="52">
        <f t="shared" si="4"/>
        <v>22133850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22133850</v>
      </c>
      <c r="X25" s="52">
        <f t="shared" si="4"/>
        <v>12773751</v>
      </c>
      <c r="Y25" s="52">
        <f t="shared" si="4"/>
        <v>9360099</v>
      </c>
      <c r="Z25" s="53">
        <f>+IF(X25&lt;&gt;0,+(Y25/X25)*100,0)</f>
        <v>73.27604084344527</v>
      </c>
      <c r="AA25" s="54">
        <f>+AA5+AA9+AA15+AA19+AA24</f>
        <v>79095000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19485000</v>
      </c>
      <c r="F28" s="21">
        <v>19485000</v>
      </c>
      <c r="G28" s="21">
        <v>2807610</v>
      </c>
      <c r="H28" s="21">
        <v>1172892</v>
      </c>
      <c r="I28" s="21">
        <v>4473348</v>
      </c>
      <c r="J28" s="21">
        <v>8453850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8453850</v>
      </c>
      <c r="X28" s="21"/>
      <c r="Y28" s="21">
        <v>8453850</v>
      </c>
      <c r="Z28" s="6"/>
      <c r="AA28" s="19">
        <v>19485000</v>
      </c>
    </row>
    <row r="29" spans="1:27" ht="13.5">
      <c r="A29" s="56" t="s">
        <v>55</v>
      </c>
      <c r="B29" s="3"/>
      <c r="C29" s="19"/>
      <c r="D29" s="19"/>
      <c r="E29" s="20">
        <v>34610000</v>
      </c>
      <c r="F29" s="21">
        <v>34610000</v>
      </c>
      <c r="G29" s="21">
        <v>13680000</v>
      </c>
      <c r="H29" s="21"/>
      <c r="I29" s="21"/>
      <c r="J29" s="21">
        <v>13680000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13680000</v>
      </c>
      <c r="X29" s="21"/>
      <c r="Y29" s="21">
        <v>13680000</v>
      </c>
      <c r="Z29" s="6"/>
      <c r="AA29" s="28">
        <v>34610000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25000000</v>
      </c>
      <c r="F31" s="21">
        <v>25000000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25000000</v>
      </c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79095000</v>
      </c>
      <c r="F32" s="27">
        <f t="shared" si="5"/>
        <v>79095000</v>
      </c>
      <c r="G32" s="27">
        <f t="shared" si="5"/>
        <v>16487610</v>
      </c>
      <c r="H32" s="27">
        <f t="shared" si="5"/>
        <v>1172892</v>
      </c>
      <c r="I32" s="27">
        <f t="shared" si="5"/>
        <v>4473348</v>
      </c>
      <c r="J32" s="27">
        <f t="shared" si="5"/>
        <v>22133850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22133850</v>
      </c>
      <c r="X32" s="27">
        <f t="shared" si="5"/>
        <v>0</v>
      </c>
      <c r="Y32" s="27">
        <f t="shared" si="5"/>
        <v>22133850</v>
      </c>
      <c r="Z32" s="13">
        <f>+IF(X32&lt;&gt;0,+(Y32/X32)*100,0)</f>
        <v>0</v>
      </c>
      <c r="AA32" s="31">
        <f>SUM(AA28:AA31)</f>
        <v>79095000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79095000</v>
      </c>
      <c r="F36" s="63">
        <f t="shared" si="6"/>
        <v>79095000</v>
      </c>
      <c r="G36" s="63">
        <f t="shared" si="6"/>
        <v>16487610</v>
      </c>
      <c r="H36" s="63">
        <f t="shared" si="6"/>
        <v>1172892</v>
      </c>
      <c r="I36" s="63">
        <f t="shared" si="6"/>
        <v>4473348</v>
      </c>
      <c r="J36" s="63">
        <f t="shared" si="6"/>
        <v>22133850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22133850</v>
      </c>
      <c r="X36" s="63">
        <f t="shared" si="6"/>
        <v>0</v>
      </c>
      <c r="Y36" s="63">
        <f t="shared" si="6"/>
        <v>22133850</v>
      </c>
      <c r="Z36" s="64">
        <f>+IF(X36&lt;&gt;0,+(Y36/X36)*100,0)</f>
        <v>0</v>
      </c>
      <c r="AA36" s="65">
        <f>SUM(AA32:AA35)</f>
        <v>79095000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3450000</v>
      </c>
      <c r="F5" s="18">
        <f t="shared" si="0"/>
        <v>3450000</v>
      </c>
      <c r="G5" s="18">
        <f t="shared" si="0"/>
        <v>0</v>
      </c>
      <c r="H5" s="18">
        <f t="shared" si="0"/>
        <v>28328</v>
      </c>
      <c r="I5" s="18">
        <f t="shared" si="0"/>
        <v>0</v>
      </c>
      <c r="J5" s="18">
        <f t="shared" si="0"/>
        <v>28328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28328</v>
      </c>
      <c r="X5" s="18">
        <f t="shared" si="0"/>
        <v>862500</v>
      </c>
      <c r="Y5" s="18">
        <f t="shared" si="0"/>
        <v>-834172</v>
      </c>
      <c r="Z5" s="4">
        <f>+IF(X5&lt;&gt;0,+(Y5/X5)*100,0)</f>
        <v>-96.71559420289854</v>
      </c>
      <c r="AA5" s="16">
        <f>SUM(AA6:AA8)</f>
        <v>3450000</v>
      </c>
    </row>
    <row r="6" spans="1:27" ht="13.5">
      <c r="A6" s="5" t="s">
        <v>32</v>
      </c>
      <c r="B6" s="3"/>
      <c r="C6" s="19"/>
      <c r="D6" s="19"/>
      <c r="E6" s="20">
        <v>300000</v>
      </c>
      <c r="F6" s="21">
        <v>300000</v>
      </c>
      <c r="G6" s="21"/>
      <c r="H6" s="21">
        <v>4000</v>
      </c>
      <c r="I6" s="21"/>
      <c r="J6" s="21">
        <v>4000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4000</v>
      </c>
      <c r="X6" s="21">
        <v>75000</v>
      </c>
      <c r="Y6" s="21">
        <v>-71000</v>
      </c>
      <c r="Z6" s="6">
        <v>-94.67</v>
      </c>
      <c r="AA6" s="28">
        <v>300000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>
        <v>24328</v>
      </c>
      <c r="I7" s="24"/>
      <c r="J7" s="24">
        <v>24328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24328</v>
      </c>
      <c r="X7" s="24"/>
      <c r="Y7" s="24">
        <v>24328</v>
      </c>
      <c r="Z7" s="7"/>
      <c r="AA7" s="29"/>
    </row>
    <row r="8" spans="1:27" ht="13.5">
      <c r="A8" s="5" t="s">
        <v>34</v>
      </c>
      <c r="B8" s="3"/>
      <c r="C8" s="19"/>
      <c r="D8" s="19"/>
      <c r="E8" s="20">
        <v>3150000</v>
      </c>
      <c r="F8" s="21">
        <v>3150000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787500</v>
      </c>
      <c r="Y8" s="21">
        <v>-787500</v>
      </c>
      <c r="Z8" s="6">
        <v>-100</v>
      </c>
      <c r="AA8" s="28">
        <v>3150000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16891240</v>
      </c>
      <c r="F9" s="18">
        <f t="shared" si="1"/>
        <v>16891240</v>
      </c>
      <c r="G9" s="18">
        <f t="shared" si="1"/>
        <v>0</v>
      </c>
      <c r="H9" s="18">
        <f t="shared" si="1"/>
        <v>4907810</v>
      </c>
      <c r="I9" s="18">
        <f t="shared" si="1"/>
        <v>3226166</v>
      </c>
      <c r="J9" s="18">
        <f t="shared" si="1"/>
        <v>8133976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8133976</v>
      </c>
      <c r="X9" s="18">
        <f t="shared" si="1"/>
        <v>4222809</v>
      </c>
      <c r="Y9" s="18">
        <f t="shared" si="1"/>
        <v>3911167</v>
      </c>
      <c r="Z9" s="4">
        <f>+IF(X9&lt;&gt;0,+(Y9/X9)*100,0)</f>
        <v>92.62003088465521</v>
      </c>
      <c r="AA9" s="30">
        <f>SUM(AA10:AA14)</f>
        <v>16891240</v>
      </c>
    </row>
    <row r="10" spans="1:27" ht="13.5">
      <c r="A10" s="5" t="s">
        <v>36</v>
      </c>
      <c r="B10" s="3"/>
      <c r="C10" s="19"/>
      <c r="D10" s="19"/>
      <c r="E10" s="20">
        <v>6731240</v>
      </c>
      <c r="F10" s="21">
        <v>6731240</v>
      </c>
      <c r="G10" s="21"/>
      <c r="H10" s="21"/>
      <c r="I10" s="21">
        <v>1708535</v>
      </c>
      <c r="J10" s="21">
        <v>1708535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1708535</v>
      </c>
      <c r="X10" s="21">
        <v>1682811</v>
      </c>
      <c r="Y10" s="21">
        <v>25724</v>
      </c>
      <c r="Z10" s="6">
        <v>1.53</v>
      </c>
      <c r="AA10" s="28">
        <v>6731240</v>
      </c>
    </row>
    <row r="11" spans="1:27" ht="13.5">
      <c r="A11" s="5" t="s">
        <v>37</v>
      </c>
      <c r="B11" s="3"/>
      <c r="C11" s="19"/>
      <c r="D11" s="19"/>
      <c r="E11" s="20">
        <v>10000000</v>
      </c>
      <c r="F11" s="21">
        <v>10000000</v>
      </c>
      <c r="G11" s="21"/>
      <c r="H11" s="21">
        <v>4907810</v>
      </c>
      <c r="I11" s="21">
        <v>1517631</v>
      </c>
      <c r="J11" s="21">
        <v>6425441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6425441</v>
      </c>
      <c r="X11" s="21">
        <v>2499999</v>
      </c>
      <c r="Y11" s="21">
        <v>3925442</v>
      </c>
      <c r="Z11" s="6">
        <v>157.02</v>
      </c>
      <c r="AA11" s="28">
        <v>10000000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>
        <v>160000</v>
      </c>
      <c r="F13" s="21">
        <v>160000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39999</v>
      </c>
      <c r="Y13" s="21">
        <v>-39999</v>
      </c>
      <c r="Z13" s="6">
        <v>-100</v>
      </c>
      <c r="AA13" s="28">
        <v>160000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79651760</v>
      </c>
      <c r="F15" s="18">
        <f t="shared" si="2"/>
        <v>79651760</v>
      </c>
      <c r="G15" s="18">
        <f t="shared" si="2"/>
        <v>956766</v>
      </c>
      <c r="H15" s="18">
        <f t="shared" si="2"/>
        <v>533453</v>
      </c>
      <c r="I15" s="18">
        <f t="shared" si="2"/>
        <v>10493267</v>
      </c>
      <c r="J15" s="18">
        <f t="shared" si="2"/>
        <v>11983486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11983486</v>
      </c>
      <c r="X15" s="18">
        <f t="shared" si="2"/>
        <v>19912941</v>
      </c>
      <c r="Y15" s="18">
        <f t="shared" si="2"/>
        <v>-7929455</v>
      </c>
      <c r="Z15" s="4">
        <f>+IF(X15&lt;&gt;0,+(Y15/X15)*100,0)</f>
        <v>-39.8206121335869</v>
      </c>
      <c r="AA15" s="30">
        <f>SUM(AA16:AA18)</f>
        <v>79651760</v>
      </c>
    </row>
    <row r="16" spans="1:27" ht="13.5">
      <c r="A16" s="5" t="s">
        <v>42</v>
      </c>
      <c r="B16" s="3"/>
      <c r="C16" s="19"/>
      <c r="D16" s="19"/>
      <c r="E16" s="20">
        <v>15442000</v>
      </c>
      <c r="F16" s="21">
        <v>15442000</v>
      </c>
      <c r="G16" s="21"/>
      <c r="H16" s="21">
        <v>5283</v>
      </c>
      <c r="I16" s="21">
        <v>14085</v>
      </c>
      <c r="J16" s="21">
        <v>19368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19368</v>
      </c>
      <c r="X16" s="21">
        <v>3860499</v>
      </c>
      <c r="Y16" s="21">
        <v>-3841131</v>
      </c>
      <c r="Z16" s="6">
        <v>-99.5</v>
      </c>
      <c r="AA16" s="28">
        <v>15442000</v>
      </c>
    </row>
    <row r="17" spans="1:27" ht="13.5">
      <c r="A17" s="5" t="s">
        <v>43</v>
      </c>
      <c r="B17" s="3"/>
      <c r="C17" s="19"/>
      <c r="D17" s="19"/>
      <c r="E17" s="20">
        <v>63709760</v>
      </c>
      <c r="F17" s="21">
        <v>63709760</v>
      </c>
      <c r="G17" s="21">
        <v>956766</v>
      </c>
      <c r="H17" s="21">
        <v>528170</v>
      </c>
      <c r="I17" s="21">
        <v>10479182</v>
      </c>
      <c r="J17" s="21">
        <v>11964118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11964118</v>
      </c>
      <c r="X17" s="21">
        <v>15927441</v>
      </c>
      <c r="Y17" s="21">
        <v>-3963323</v>
      </c>
      <c r="Z17" s="6">
        <v>-24.88</v>
      </c>
      <c r="AA17" s="28">
        <v>63709760</v>
      </c>
    </row>
    <row r="18" spans="1:27" ht="13.5">
      <c r="A18" s="5" t="s">
        <v>44</v>
      </c>
      <c r="B18" s="3"/>
      <c r="C18" s="19"/>
      <c r="D18" s="19"/>
      <c r="E18" s="20">
        <v>500000</v>
      </c>
      <c r="F18" s="21">
        <v>500000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125001</v>
      </c>
      <c r="Y18" s="21">
        <v>-125001</v>
      </c>
      <c r="Z18" s="6">
        <v>-100</v>
      </c>
      <c r="AA18" s="28">
        <v>500000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42000000</v>
      </c>
      <c r="F19" s="18">
        <f t="shared" si="3"/>
        <v>42000000</v>
      </c>
      <c r="G19" s="18">
        <f t="shared" si="3"/>
        <v>8171989</v>
      </c>
      <c r="H19" s="18">
        <f t="shared" si="3"/>
        <v>7509988</v>
      </c>
      <c r="I19" s="18">
        <f t="shared" si="3"/>
        <v>3724300</v>
      </c>
      <c r="J19" s="18">
        <f t="shared" si="3"/>
        <v>19406277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19406277</v>
      </c>
      <c r="X19" s="18">
        <f t="shared" si="3"/>
        <v>10500000</v>
      </c>
      <c r="Y19" s="18">
        <f t="shared" si="3"/>
        <v>8906277</v>
      </c>
      <c r="Z19" s="4">
        <f>+IF(X19&lt;&gt;0,+(Y19/X19)*100,0)</f>
        <v>84.8216857142857</v>
      </c>
      <c r="AA19" s="30">
        <f>SUM(AA20:AA23)</f>
        <v>42000000</v>
      </c>
    </row>
    <row r="20" spans="1:27" ht="13.5">
      <c r="A20" s="5" t="s">
        <v>46</v>
      </c>
      <c r="B20" s="3"/>
      <c r="C20" s="19"/>
      <c r="D20" s="19"/>
      <c r="E20" s="20">
        <v>17500000</v>
      </c>
      <c r="F20" s="21">
        <v>17500000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4374999</v>
      </c>
      <c r="Y20" s="21">
        <v>-4374999</v>
      </c>
      <c r="Z20" s="6">
        <v>-100</v>
      </c>
      <c r="AA20" s="28">
        <v>17500000</v>
      </c>
    </row>
    <row r="21" spans="1:27" ht="13.5">
      <c r="A21" s="5" t="s">
        <v>47</v>
      </c>
      <c r="B21" s="3"/>
      <c r="C21" s="19"/>
      <c r="D21" s="19"/>
      <c r="E21" s="20">
        <v>2300000</v>
      </c>
      <c r="F21" s="21">
        <v>2300000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575001</v>
      </c>
      <c r="Y21" s="21">
        <v>-575001</v>
      </c>
      <c r="Z21" s="6">
        <v>-100</v>
      </c>
      <c r="AA21" s="28">
        <v>2300000</v>
      </c>
    </row>
    <row r="22" spans="1:27" ht="13.5">
      <c r="A22" s="5" t="s">
        <v>48</v>
      </c>
      <c r="B22" s="3"/>
      <c r="C22" s="22"/>
      <c r="D22" s="22"/>
      <c r="E22" s="23">
        <v>22000000</v>
      </c>
      <c r="F22" s="24">
        <v>22000000</v>
      </c>
      <c r="G22" s="24">
        <v>8171989</v>
      </c>
      <c r="H22" s="24">
        <v>7509988</v>
      </c>
      <c r="I22" s="24">
        <v>3724300</v>
      </c>
      <c r="J22" s="24">
        <v>19406277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19406277</v>
      </c>
      <c r="X22" s="24">
        <v>5499999</v>
      </c>
      <c r="Y22" s="24">
        <v>13906278</v>
      </c>
      <c r="Z22" s="7">
        <v>252.84</v>
      </c>
      <c r="AA22" s="29">
        <v>22000000</v>
      </c>
    </row>
    <row r="23" spans="1:27" ht="13.5">
      <c r="A23" s="5" t="s">
        <v>49</v>
      </c>
      <c r="B23" s="3"/>
      <c r="C23" s="19"/>
      <c r="D23" s="19"/>
      <c r="E23" s="20">
        <v>200000</v>
      </c>
      <c r="F23" s="21">
        <v>200000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50001</v>
      </c>
      <c r="Y23" s="21">
        <v>-50001</v>
      </c>
      <c r="Z23" s="6">
        <v>-100</v>
      </c>
      <c r="AA23" s="28">
        <v>200000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141993000</v>
      </c>
      <c r="F25" s="52">
        <f t="shared" si="4"/>
        <v>141993000</v>
      </c>
      <c r="G25" s="52">
        <f t="shared" si="4"/>
        <v>9128755</v>
      </c>
      <c r="H25" s="52">
        <f t="shared" si="4"/>
        <v>12979579</v>
      </c>
      <c r="I25" s="52">
        <f t="shared" si="4"/>
        <v>17443733</v>
      </c>
      <c r="J25" s="52">
        <f t="shared" si="4"/>
        <v>39552067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39552067</v>
      </c>
      <c r="X25" s="52">
        <f t="shared" si="4"/>
        <v>35498250</v>
      </c>
      <c r="Y25" s="52">
        <f t="shared" si="4"/>
        <v>4053817</v>
      </c>
      <c r="Z25" s="53">
        <f>+IF(X25&lt;&gt;0,+(Y25/X25)*100,0)</f>
        <v>11.419765763100997</v>
      </c>
      <c r="AA25" s="54">
        <f>+AA5+AA9+AA15+AA19+AA24</f>
        <v>141993000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71781000</v>
      </c>
      <c r="F28" s="21">
        <v>71781000</v>
      </c>
      <c r="G28" s="21">
        <v>9128755</v>
      </c>
      <c r="H28" s="21">
        <v>12927848</v>
      </c>
      <c r="I28" s="21">
        <v>13686994</v>
      </c>
      <c r="J28" s="21">
        <v>35743597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35743597</v>
      </c>
      <c r="X28" s="21"/>
      <c r="Y28" s="21">
        <v>35743597</v>
      </c>
      <c r="Z28" s="6"/>
      <c r="AA28" s="19">
        <v>71781000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>
        <v>5300000</v>
      </c>
      <c r="F30" s="24">
        <v>5300000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5300000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>
        <v>3724300</v>
      </c>
      <c r="J31" s="21">
        <v>3724300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3724300</v>
      </c>
      <c r="X31" s="21"/>
      <c r="Y31" s="21">
        <v>3724300</v>
      </c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77081000</v>
      </c>
      <c r="F32" s="27">
        <f t="shared" si="5"/>
        <v>77081000</v>
      </c>
      <c r="G32" s="27">
        <f t="shared" si="5"/>
        <v>9128755</v>
      </c>
      <c r="H32" s="27">
        <f t="shared" si="5"/>
        <v>12927848</v>
      </c>
      <c r="I32" s="27">
        <f t="shared" si="5"/>
        <v>17411294</v>
      </c>
      <c r="J32" s="27">
        <f t="shared" si="5"/>
        <v>39467897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39467897</v>
      </c>
      <c r="X32" s="27">
        <f t="shared" si="5"/>
        <v>0</v>
      </c>
      <c r="Y32" s="27">
        <f t="shared" si="5"/>
        <v>39467897</v>
      </c>
      <c r="Z32" s="13">
        <f>+IF(X32&lt;&gt;0,+(Y32/X32)*100,0)</f>
        <v>0</v>
      </c>
      <c r="AA32" s="31">
        <f>SUM(AA28:AA31)</f>
        <v>77081000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64912000</v>
      </c>
      <c r="F35" s="21">
        <v>64912000</v>
      </c>
      <c r="G35" s="21"/>
      <c r="H35" s="21">
        <v>51731</v>
      </c>
      <c r="I35" s="21">
        <v>32439</v>
      </c>
      <c r="J35" s="21">
        <v>84170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84170</v>
      </c>
      <c r="X35" s="21"/>
      <c r="Y35" s="21">
        <v>84170</v>
      </c>
      <c r="Z35" s="6"/>
      <c r="AA35" s="28">
        <v>64912000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141993000</v>
      </c>
      <c r="F36" s="63">
        <f t="shared" si="6"/>
        <v>141993000</v>
      </c>
      <c r="G36" s="63">
        <f t="shared" si="6"/>
        <v>9128755</v>
      </c>
      <c r="H36" s="63">
        <f t="shared" si="6"/>
        <v>12979579</v>
      </c>
      <c r="I36" s="63">
        <f t="shared" si="6"/>
        <v>17443733</v>
      </c>
      <c r="J36" s="63">
        <f t="shared" si="6"/>
        <v>39552067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39552067</v>
      </c>
      <c r="X36" s="63">
        <f t="shared" si="6"/>
        <v>0</v>
      </c>
      <c r="Y36" s="63">
        <f t="shared" si="6"/>
        <v>39552067</v>
      </c>
      <c r="Z36" s="64">
        <f>+IF(X36&lt;&gt;0,+(Y36/X36)*100,0)</f>
        <v>0</v>
      </c>
      <c r="AA36" s="65">
        <f>SUM(AA32:AA35)</f>
        <v>141993000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18203887</v>
      </c>
      <c r="D5" s="16">
        <f>SUM(D6:D8)</f>
        <v>0</v>
      </c>
      <c r="E5" s="17">
        <f t="shared" si="0"/>
        <v>12000000</v>
      </c>
      <c r="F5" s="18">
        <f t="shared" si="0"/>
        <v>12000000</v>
      </c>
      <c r="G5" s="18">
        <f t="shared" si="0"/>
        <v>0</v>
      </c>
      <c r="H5" s="18">
        <f t="shared" si="0"/>
        <v>1062294</v>
      </c>
      <c r="I5" s="18">
        <f t="shared" si="0"/>
        <v>3486</v>
      </c>
      <c r="J5" s="18">
        <f t="shared" si="0"/>
        <v>1065780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1065780</v>
      </c>
      <c r="X5" s="18">
        <f t="shared" si="0"/>
        <v>6500000</v>
      </c>
      <c r="Y5" s="18">
        <f t="shared" si="0"/>
        <v>-5434220</v>
      </c>
      <c r="Z5" s="4">
        <f>+IF(X5&lt;&gt;0,+(Y5/X5)*100,0)</f>
        <v>-83.60338461538461</v>
      </c>
      <c r="AA5" s="16">
        <f>SUM(AA6:AA8)</f>
        <v>12000000</v>
      </c>
    </row>
    <row r="6" spans="1:27" ht="13.5">
      <c r="A6" s="5" t="s">
        <v>32</v>
      </c>
      <c r="B6" s="3"/>
      <c r="C6" s="19">
        <v>18203887</v>
      </c>
      <c r="D6" s="19"/>
      <c r="E6" s="20">
        <v>12000000</v>
      </c>
      <c r="F6" s="21">
        <v>12000000</v>
      </c>
      <c r="G6" s="21"/>
      <c r="H6" s="21">
        <v>1062294</v>
      </c>
      <c r="I6" s="21">
        <v>3486</v>
      </c>
      <c r="J6" s="21">
        <v>1065780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1065780</v>
      </c>
      <c r="X6" s="21">
        <v>6500000</v>
      </c>
      <c r="Y6" s="21">
        <v>-5434220</v>
      </c>
      <c r="Z6" s="6">
        <v>-83.6</v>
      </c>
      <c r="AA6" s="28">
        <v>12000000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18203887</v>
      </c>
      <c r="D25" s="50">
        <f>+D5+D9+D15+D19+D24</f>
        <v>0</v>
      </c>
      <c r="E25" s="51">
        <f t="shared" si="4"/>
        <v>12000000</v>
      </c>
      <c r="F25" s="52">
        <f t="shared" si="4"/>
        <v>12000000</v>
      </c>
      <c r="G25" s="52">
        <f t="shared" si="4"/>
        <v>0</v>
      </c>
      <c r="H25" s="52">
        <f t="shared" si="4"/>
        <v>1062294</v>
      </c>
      <c r="I25" s="52">
        <f t="shared" si="4"/>
        <v>3486</v>
      </c>
      <c r="J25" s="52">
        <f t="shared" si="4"/>
        <v>1065780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1065780</v>
      </c>
      <c r="X25" s="52">
        <f t="shared" si="4"/>
        <v>6500000</v>
      </c>
      <c r="Y25" s="52">
        <f t="shared" si="4"/>
        <v>-5434220</v>
      </c>
      <c r="Z25" s="53">
        <f>+IF(X25&lt;&gt;0,+(Y25/X25)*100,0)</f>
        <v>-83.60338461538461</v>
      </c>
      <c r="AA25" s="54">
        <f>+AA5+AA9+AA15+AA19+AA24</f>
        <v>12000000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18203887</v>
      </c>
      <c r="D35" s="19"/>
      <c r="E35" s="20">
        <v>12000000</v>
      </c>
      <c r="F35" s="21">
        <v>12000000</v>
      </c>
      <c r="G35" s="21"/>
      <c r="H35" s="21">
        <v>1062294</v>
      </c>
      <c r="I35" s="21">
        <v>3486</v>
      </c>
      <c r="J35" s="21">
        <v>1065780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1065780</v>
      </c>
      <c r="X35" s="21"/>
      <c r="Y35" s="21">
        <v>1065780</v>
      </c>
      <c r="Z35" s="6"/>
      <c r="AA35" s="28">
        <v>12000000</v>
      </c>
    </row>
    <row r="36" spans="1:27" ht="13.5">
      <c r="A36" s="60" t="s">
        <v>64</v>
      </c>
      <c r="B36" s="10"/>
      <c r="C36" s="61">
        <f aca="true" t="shared" si="6" ref="C36:Y36">SUM(C32:C35)</f>
        <v>18203887</v>
      </c>
      <c r="D36" s="61">
        <f>SUM(D32:D35)</f>
        <v>0</v>
      </c>
      <c r="E36" s="62">
        <f t="shared" si="6"/>
        <v>12000000</v>
      </c>
      <c r="F36" s="63">
        <f t="shared" si="6"/>
        <v>12000000</v>
      </c>
      <c r="G36" s="63">
        <f t="shared" si="6"/>
        <v>0</v>
      </c>
      <c r="H36" s="63">
        <f t="shared" si="6"/>
        <v>1062294</v>
      </c>
      <c r="I36" s="63">
        <f t="shared" si="6"/>
        <v>3486</v>
      </c>
      <c r="J36" s="63">
        <f t="shared" si="6"/>
        <v>1065780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1065780</v>
      </c>
      <c r="X36" s="63">
        <f t="shared" si="6"/>
        <v>0</v>
      </c>
      <c r="Y36" s="63">
        <f t="shared" si="6"/>
        <v>1065780</v>
      </c>
      <c r="Z36" s="64">
        <f>+IF(X36&lt;&gt;0,+(Y36/X36)*100,0)</f>
        <v>0</v>
      </c>
      <c r="AA36" s="65">
        <f>SUM(AA32:AA35)</f>
        <v>12000000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600000</v>
      </c>
      <c r="F5" s="18">
        <f t="shared" si="0"/>
        <v>600000</v>
      </c>
      <c r="G5" s="18">
        <f t="shared" si="0"/>
        <v>0</v>
      </c>
      <c r="H5" s="18">
        <f t="shared" si="0"/>
        <v>15267</v>
      </c>
      <c r="I5" s="18">
        <f t="shared" si="0"/>
        <v>0</v>
      </c>
      <c r="J5" s="18">
        <f t="shared" si="0"/>
        <v>15267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15267</v>
      </c>
      <c r="X5" s="18">
        <f t="shared" si="0"/>
        <v>270000</v>
      </c>
      <c r="Y5" s="18">
        <f t="shared" si="0"/>
        <v>-254733</v>
      </c>
      <c r="Z5" s="4">
        <f>+IF(X5&lt;&gt;0,+(Y5/X5)*100,0)</f>
        <v>-94.34555555555556</v>
      </c>
      <c r="AA5" s="16">
        <f>SUM(AA6:AA8)</f>
        <v>600000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400000</v>
      </c>
      <c r="F7" s="24">
        <v>400000</v>
      </c>
      <c r="G7" s="24"/>
      <c r="H7" s="24">
        <v>15267</v>
      </c>
      <c r="I7" s="24"/>
      <c r="J7" s="24">
        <v>15267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15267</v>
      </c>
      <c r="X7" s="24">
        <v>120000</v>
      </c>
      <c r="Y7" s="24">
        <v>-104733</v>
      </c>
      <c r="Z7" s="7">
        <v>-87.28</v>
      </c>
      <c r="AA7" s="29">
        <v>400000</v>
      </c>
    </row>
    <row r="8" spans="1:27" ht="13.5">
      <c r="A8" s="5" t="s">
        <v>34</v>
      </c>
      <c r="B8" s="3"/>
      <c r="C8" s="19"/>
      <c r="D8" s="19"/>
      <c r="E8" s="20">
        <v>200000</v>
      </c>
      <c r="F8" s="21">
        <v>200000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150000</v>
      </c>
      <c r="Y8" s="21">
        <v>-150000</v>
      </c>
      <c r="Z8" s="6">
        <v>-100</v>
      </c>
      <c r="AA8" s="28">
        <v>200000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7125500</v>
      </c>
      <c r="F9" s="18">
        <f t="shared" si="1"/>
        <v>7125500</v>
      </c>
      <c r="G9" s="18">
        <f t="shared" si="1"/>
        <v>0</v>
      </c>
      <c r="H9" s="18">
        <f t="shared" si="1"/>
        <v>29568</v>
      </c>
      <c r="I9" s="18">
        <f t="shared" si="1"/>
        <v>0</v>
      </c>
      <c r="J9" s="18">
        <f t="shared" si="1"/>
        <v>29568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29568</v>
      </c>
      <c r="X9" s="18">
        <f t="shared" si="1"/>
        <v>1489100</v>
      </c>
      <c r="Y9" s="18">
        <f t="shared" si="1"/>
        <v>-1459532</v>
      </c>
      <c r="Z9" s="4">
        <f>+IF(X9&lt;&gt;0,+(Y9/X9)*100,0)</f>
        <v>-98.01437109663556</v>
      </c>
      <c r="AA9" s="30">
        <f>SUM(AA10:AA14)</f>
        <v>7125500</v>
      </c>
    </row>
    <row r="10" spans="1:27" ht="13.5">
      <c r="A10" s="5" t="s">
        <v>36</v>
      </c>
      <c r="B10" s="3"/>
      <c r="C10" s="19"/>
      <c r="D10" s="19"/>
      <c r="E10" s="20">
        <v>2090000</v>
      </c>
      <c r="F10" s="21">
        <v>2090000</v>
      </c>
      <c r="G10" s="21"/>
      <c r="H10" s="21">
        <v>6768</v>
      </c>
      <c r="I10" s="21"/>
      <c r="J10" s="21">
        <v>6768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6768</v>
      </c>
      <c r="X10" s="21"/>
      <c r="Y10" s="21">
        <v>6768</v>
      </c>
      <c r="Z10" s="6"/>
      <c r="AA10" s="28">
        <v>2090000</v>
      </c>
    </row>
    <row r="11" spans="1:27" ht="13.5">
      <c r="A11" s="5" t="s">
        <v>37</v>
      </c>
      <c r="B11" s="3"/>
      <c r="C11" s="19"/>
      <c r="D11" s="19"/>
      <c r="E11" s="20">
        <v>4035500</v>
      </c>
      <c r="F11" s="21">
        <v>4035500</v>
      </c>
      <c r="G11" s="21"/>
      <c r="H11" s="21">
        <v>22800</v>
      </c>
      <c r="I11" s="21"/>
      <c r="J11" s="21">
        <v>22800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22800</v>
      </c>
      <c r="X11" s="21">
        <v>1219100</v>
      </c>
      <c r="Y11" s="21">
        <v>-1196300</v>
      </c>
      <c r="Z11" s="6">
        <v>-98.13</v>
      </c>
      <c r="AA11" s="28">
        <v>4035500</v>
      </c>
    </row>
    <row r="12" spans="1:27" ht="13.5">
      <c r="A12" s="5" t="s">
        <v>38</v>
      </c>
      <c r="B12" s="3"/>
      <c r="C12" s="19"/>
      <c r="D12" s="19"/>
      <c r="E12" s="20">
        <v>1000000</v>
      </c>
      <c r="F12" s="21">
        <v>1000000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270000</v>
      </c>
      <c r="Y12" s="21">
        <v>-270000</v>
      </c>
      <c r="Z12" s="6">
        <v>-100</v>
      </c>
      <c r="AA12" s="28">
        <v>1000000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7387600</v>
      </c>
      <c r="F15" s="18">
        <f t="shared" si="2"/>
        <v>7387600</v>
      </c>
      <c r="G15" s="18">
        <f t="shared" si="2"/>
        <v>0</v>
      </c>
      <c r="H15" s="18">
        <f t="shared" si="2"/>
        <v>30110</v>
      </c>
      <c r="I15" s="18">
        <f t="shared" si="2"/>
        <v>0</v>
      </c>
      <c r="J15" s="18">
        <f t="shared" si="2"/>
        <v>30110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30110</v>
      </c>
      <c r="X15" s="18">
        <f t="shared" si="2"/>
        <v>1331079</v>
      </c>
      <c r="Y15" s="18">
        <f t="shared" si="2"/>
        <v>-1300969</v>
      </c>
      <c r="Z15" s="4">
        <f>+IF(X15&lt;&gt;0,+(Y15/X15)*100,0)</f>
        <v>-97.7379253973656</v>
      </c>
      <c r="AA15" s="30">
        <f>SUM(AA16:AA18)</f>
        <v>7387600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7387600</v>
      </c>
      <c r="F17" s="21">
        <v>7387600</v>
      </c>
      <c r="G17" s="21"/>
      <c r="H17" s="21">
        <v>30110</v>
      </c>
      <c r="I17" s="21"/>
      <c r="J17" s="21">
        <v>30110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30110</v>
      </c>
      <c r="X17" s="21">
        <v>1331079</v>
      </c>
      <c r="Y17" s="21">
        <v>-1300969</v>
      </c>
      <c r="Z17" s="6">
        <v>-97.74</v>
      </c>
      <c r="AA17" s="28">
        <v>7387600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35989900</v>
      </c>
      <c r="F19" s="18">
        <f t="shared" si="3"/>
        <v>35989900</v>
      </c>
      <c r="G19" s="18">
        <f t="shared" si="3"/>
        <v>77600</v>
      </c>
      <c r="H19" s="18">
        <f t="shared" si="3"/>
        <v>168800</v>
      </c>
      <c r="I19" s="18">
        <f t="shared" si="3"/>
        <v>0</v>
      </c>
      <c r="J19" s="18">
        <f t="shared" si="3"/>
        <v>246400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246400</v>
      </c>
      <c r="X19" s="18">
        <f t="shared" si="3"/>
        <v>9547086</v>
      </c>
      <c r="Y19" s="18">
        <f t="shared" si="3"/>
        <v>-9300686</v>
      </c>
      <c r="Z19" s="4">
        <f>+IF(X19&lt;&gt;0,+(Y19/X19)*100,0)</f>
        <v>-97.41910777801729</v>
      </c>
      <c r="AA19" s="30">
        <f>SUM(AA20:AA23)</f>
        <v>35989900</v>
      </c>
    </row>
    <row r="20" spans="1:27" ht="13.5">
      <c r="A20" s="5" t="s">
        <v>46</v>
      </c>
      <c r="B20" s="3"/>
      <c r="C20" s="19"/>
      <c r="D20" s="19"/>
      <c r="E20" s="20">
        <v>11806900</v>
      </c>
      <c r="F20" s="21">
        <v>11806900</v>
      </c>
      <c r="G20" s="21"/>
      <c r="H20" s="21">
        <v>45600</v>
      </c>
      <c r="I20" s="21"/>
      <c r="J20" s="21">
        <v>45600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45600</v>
      </c>
      <c r="X20" s="21">
        <v>2951724</v>
      </c>
      <c r="Y20" s="21">
        <v>-2906124</v>
      </c>
      <c r="Z20" s="6">
        <v>-98.46</v>
      </c>
      <c r="AA20" s="28">
        <v>11806900</v>
      </c>
    </row>
    <row r="21" spans="1:27" ht="13.5">
      <c r="A21" s="5" t="s">
        <v>47</v>
      </c>
      <c r="B21" s="3"/>
      <c r="C21" s="19"/>
      <c r="D21" s="19"/>
      <c r="E21" s="20">
        <v>11550000</v>
      </c>
      <c r="F21" s="21">
        <v>11550000</v>
      </c>
      <c r="G21" s="21"/>
      <c r="H21" s="21">
        <v>22800</v>
      </c>
      <c r="I21" s="21"/>
      <c r="J21" s="21">
        <v>22800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22800</v>
      </c>
      <c r="X21" s="21">
        <v>3150000</v>
      </c>
      <c r="Y21" s="21">
        <v>-3127200</v>
      </c>
      <c r="Z21" s="6">
        <v>-99.28</v>
      </c>
      <c r="AA21" s="28">
        <v>11550000</v>
      </c>
    </row>
    <row r="22" spans="1:27" ht="13.5">
      <c r="A22" s="5" t="s">
        <v>48</v>
      </c>
      <c r="B22" s="3"/>
      <c r="C22" s="22"/>
      <c r="D22" s="22"/>
      <c r="E22" s="23">
        <v>5290000</v>
      </c>
      <c r="F22" s="24">
        <v>5290000</v>
      </c>
      <c r="G22" s="24"/>
      <c r="H22" s="24">
        <v>22800</v>
      </c>
      <c r="I22" s="24"/>
      <c r="J22" s="24">
        <v>22800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22800</v>
      </c>
      <c r="X22" s="24">
        <v>1442727</v>
      </c>
      <c r="Y22" s="24">
        <v>-1419927</v>
      </c>
      <c r="Z22" s="7">
        <v>-98.42</v>
      </c>
      <c r="AA22" s="29">
        <v>5290000</v>
      </c>
    </row>
    <row r="23" spans="1:27" ht="13.5">
      <c r="A23" s="5" t="s">
        <v>49</v>
      </c>
      <c r="B23" s="3"/>
      <c r="C23" s="19"/>
      <c r="D23" s="19"/>
      <c r="E23" s="20">
        <v>7343000</v>
      </c>
      <c r="F23" s="21">
        <v>7343000</v>
      </c>
      <c r="G23" s="21">
        <v>77600</v>
      </c>
      <c r="H23" s="21">
        <v>77600</v>
      </c>
      <c r="I23" s="21"/>
      <c r="J23" s="21">
        <v>155200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155200</v>
      </c>
      <c r="X23" s="21">
        <v>2002635</v>
      </c>
      <c r="Y23" s="21">
        <v>-1847435</v>
      </c>
      <c r="Z23" s="6">
        <v>-92.25</v>
      </c>
      <c r="AA23" s="28">
        <v>7343000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51103000</v>
      </c>
      <c r="F25" s="52">
        <f t="shared" si="4"/>
        <v>51103000</v>
      </c>
      <c r="G25" s="52">
        <f t="shared" si="4"/>
        <v>77600</v>
      </c>
      <c r="H25" s="52">
        <f t="shared" si="4"/>
        <v>243745</v>
      </c>
      <c r="I25" s="52">
        <f t="shared" si="4"/>
        <v>0</v>
      </c>
      <c r="J25" s="52">
        <f t="shared" si="4"/>
        <v>321345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321345</v>
      </c>
      <c r="X25" s="52">
        <f t="shared" si="4"/>
        <v>12637265</v>
      </c>
      <c r="Y25" s="52">
        <f t="shared" si="4"/>
        <v>-12315920</v>
      </c>
      <c r="Z25" s="53">
        <f>+IF(X25&lt;&gt;0,+(Y25/X25)*100,0)</f>
        <v>-97.45716339730154</v>
      </c>
      <c r="AA25" s="54">
        <f>+AA5+AA9+AA15+AA19+AA24</f>
        <v>51103000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22342400</v>
      </c>
      <c r="F28" s="21">
        <v>22342400</v>
      </c>
      <c r="G28" s="21"/>
      <c r="H28" s="21">
        <v>136800</v>
      </c>
      <c r="I28" s="21"/>
      <c r="J28" s="21">
        <v>136800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136800</v>
      </c>
      <c r="X28" s="21"/>
      <c r="Y28" s="21">
        <v>136800</v>
      </c>
      <c r="Z28" s="6"/>
      <c r="AA28" s="19">
        <v>22342400</v>
      </c>
    </row>
    <row r="29" spans="1:27" ht="13.5">
      <c r="A29" s="56" t="s">
        <v>55</v>
      </c>
      <c r="B29" s="3"/>
      <c r="C29" s="19"/>
      <c r="D29" s="19"/>
      <c r="E29" s="20">
        <v>6027600</v>
      </c>
      <c r="F29" s="21">
        <v>6027600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6027600</v>
      </c>
    </row>
    <row r="30" spans="1:27" ht="13.5">
      <c r="A30" s="56" t="s">
        <v>56</v>
      </c>
      <c r="B30" s="3"/>
      <c r="C30" s="22"/>
      <c r="D30" s="22"/>
      <c r="E30" s="23">
        <v>17215000</v>
      </c>
      <c r="F30" s="24">
        <v>17215000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17215000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45585000</v>
      </c>
      <c r="F32" s="27">
        <f t="shared" si="5"/>
        <v>45585000</v>
      </c>
      <c r="G32" s="27">
        <f t="shared" si="5"/>
        <v>0</v>
      </c>
      <c r="H32" s="27">
        <f t="shared" si="5"/>
        <v>136800</v>
      </c>
      <c r="I32" s="27">
        <f t="shared" si="5"/>
        <v>0</v>
      </c>
      <c r="J32" s="27">
        <f t="shared" si="5"/>
        <v>136800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136800</v>
      </c>
      <c r="X32" s="27">
        <f t="shared" si="5"/>
        <v>0</v>
      </c>
      <c r="Y32" s="27">
        <f t="shared" si="5"/>
        <v>136800</v>
      </c>
      <c r="Z32" s="13">
        <f>+IF(X32&lt;&gt;0,+(Y32/X32)*100,0)</f>
        <v>0</v>
      </c>
      <c r="AA32" s="31">
        <f>SUM(AA28:AA31)</f>
        <v>45585000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5518000</v>
      </c>
      <c r="F35" s="21">
        <v>5518000</v>
      </c>
      <c r="G35" s="21">
        <v>77600</v>
      </c>
      <c r="H35" s="21">
        <v>106945</v>
      </c>
      <c r="I35" s="21"/>
      <c r="J35" s="21">
        <v>184545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184545</v>
      </c>
      <c r="X35" s="21"/>
      <c r="Y35" s="21">
        <v>184545</v>
      </c>
      <c r="Z35" s="6"/>
      <c r="AA35" s="28">
        <v>5518000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51103000</v>
      </c>
      <c r="F36" s="63">
        <f t="shared" si="6"/>
        <v>51103000</v>
      </c>
      <c r="G36" s="63">
        <f t="shared" si="6"/>
        <v>77600</v>
      </c>
      <c r="H36" s="63">
        <f t="shared" si="6"/>
        <v>243745</v>
      </c>
      <c r="I36" s="63">
        <f t="shared" si="6"/>
        <v>0</v>
      </c>
      <c r="J36" s="63">
        <f t="shared" si="6"/>
        <v>321345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321345</v>
      </c>
      <c r="X36" s="63">
        <f t="shared" si="6"/>
        <v>0</v>
      </c>
      <c r="Y36" s="63">
        <f t="shared" si="6"/>
        <v>321345</v>
      </c>
      <c r="Z36" s="64">
        <f>+IF(X36&lt;&gt;0,+(Y36/X36)*100,0)</f>
        <v>0</v>
      </c>
      <c r="AA36" s="65">
        <f>SUM(AA32:AA35)</f>
        <v>51103000</v>
      </c>
    </row>
    <row r="37" spans="1:27" ht="13.5">
      <c r="A37" s="14" t="s">
        <v>87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88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2014-11-17T10:16:06Z</dcterms:created>
  <dcterms:modified xsi:type="dcterms:W3CDTF">2014-11-17T10:17:25Z</dcterms:modified>
  <cp:category/>
  <cp:version/>
  <cp:contentType/>
  <cp:contentStatus/>
</cp:coreProperties>
</file>