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NW371" sheetId="1" r:id="rId1"/>
    <sheet name="NW372" sheetId="2" r:id="rId2"/>
    <sheet name="NW373" sheetId="3" r:id="rId3"/>
    <sheet name="NW374" sheetId="4" r:id="rId4"/>
    <sheet name="NW375" sheetId="5" r:id="rId5"/>
    <sheet name="DC37" sheetId="6" r:id="rId6"/>
    <sheet name="NW381" sheetId="7" r:id="rId7"/>
    <sheet name="NW382" sheetId="8" r:id="rId8"/>
    <sheet name="NW383" sheetId="9" r:id="rId9"/>
    <sheet name="NW384" sheetId="10" r:id="rId10"/>
    <sheet name="NW385" sheetId="11" r:id="rId11"/>
    <sheet name="DC38" sheetId="12" r:id="rId12"/>
    <sheet name="NW392" sheetId="13" r:id="rId13"/>
    <sheet name="NW393" sheetId="14" r:id="rId14"/>
    <sheet name="NW394" sheetId="15" r:id="rId15"/>
    <sheet name="NW396" sheetId="16" r:id="rId16"/>
    <sheet name="NW397" sheetId="17" r:id="rId17"/>
    <sheet name="DC39" sheetId="18" r:id="rId18"/>
    <sheet name="NW401" sheetId="19" r:id="rId19"/>
    <sheet name="NW402" sheetId="20" r:id="rId20"/>
    <sheet name="NW403" sheetId="21" r:id="rId21"/>
    <sheet name="NW404" sheetId="22" r:id="rId22"/>
    <sheet name="DC40" sheetId="23" r:id="rId23"/>
    <sheet name="Summary" sheetId="24" r:id="rId24"/>
  </sheets>
  <definedNames>
    <definedName name="_xlnm.Print_Area" localSheetId="5">'DC37'!$A$1:$AA$45</definedName>
    <definedName name="_xlnm.Print_Area" localSheetId="11">'DC38'!$A$1:$AA$45</definedName>
    <definedName name="_xlnm.Print_Area" localSheetId="17">'DC39'!$A$1:$AA$45</definedName>
    <definedName name="_xlnm.Print_Area" localSheetId="22">'DC40'!$A$1:$AA$45</definedName>
    <definedName name="_xlnm.Print_Area" localSheetId="0">'NW371'!$A$1:$AA$45</definedName>
    <definedName name="_xlnm.Print_Area" localSheetId="1">'NW372'!$A$1:$AA$45</definedName>
    <definedName name="_xlnm.Print_Area" localSheetId="2">'NW373'!$A$1:$AA$45</definedName>
    <definedName name="_xlnm.Print_Area" localSheetId="3">'NW374'!$A$1:$AA$45</definedName>
    <definedName name="_xlnm.Print_Area" localSheetId="4">'NW375'!$A$1:$AA$45</definedName>
    <definedName name="_xlnm.Print_Area" localSheetId="6">'NW381'!$A$1:$AA$45</definedName>
    <definedName name="_xlnm.Print_Area" localSheetId="7">'NW382'!$A$1:$AA$45</definedName>
    <definedName name="_xlnm.Print_Area" localSheetId="8">'NW383'!$A$1:$AA$45</definedName>
    <definedName name="_xlnm.Print_Area" localSheetId="9">'NW384'!$A$1:$AA$45</definedName>
    <definedName name="_xlnm.Print_Area" localSheetId="10">'NW385'!$A$1:$AA$45</definedName>
    <definedName name="_xlnm.Print_Area" localSheetId="12">'NW392'!$A$1:$AA$45</definedName>
    <definedName name="_xlnm.Print_Area" localSheetId="13">'NW393'!$A$1:$AA$45</definedName>
    <definedName name="_xlnm.Print_Area" localSheetId="14">'NW394'!$A$1:$AA$45</definedName>
    <definedName name="_xlnm.Print_Area" localSheetId="15">'NW396'!$A$1:$AA$45</definedName>
    <definedName name="_xlnm.Print_Area" localSheetId="16">'NW397'!$A$1:$AA$45</definedName>
    <definedName name="_xlnm.Print_Area" localSheetId="18">'NW401'!$A$1:$AA$45</definedName>
    <definedName name="_xlnm.Print_Area" localSheetId="19">'NW402'!$A$1:$AA$45</definedName>
    <definedName name="_xlnm.Print_Area" localSheetId="20">'NW403'!$A$1:$AA$45</definedName>
    <definedName name="_xlnm.Print_Area" localSheetId="21">'NW404'!$A$1:$AA$45</definedName>
    <definedName name="_xlnm.Print_Area" localSheetId="23">'Summary'!$A$1:$AA$45</definedName>
  </definedNames>
  <calcPr calcMode="manual" fullCalcOnLoad="1"/>
</workbook>
</file>

<file path=xl/sharedStrings.xml><?xml version="1.0" encoding="utf-8"?>
<sst xmlns="http://schemas.openxmlformats.org/spreadsheetml/2006/main" count="1704" uniqueCount="94">
  <si>
    <t>North West: Moretele(NW371) - Table C5 Quarterly Budget Statement - Capital Expenditure by Standard Classification and Funding for 1st Quarter ended 30 September 2014 (Figures Finalised as at 2014/10/30)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</si>
  <si>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</si>
  <si>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</si>
  <si>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</si>
  <si>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</si>
  <si>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</si>
  <si>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</si>
  <si>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</si>
  <si>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</si>
  <si>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</si>
  <si>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</si>
  <si>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</si>
  <si>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</si>
  <si>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</si>
  <si>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</si>
  <si>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</si>
  <si>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</si>
  <si>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</si>
  <si>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</si>
  <si>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</si>
  <si>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</si>
  <si>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</si>
  <si>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</si>
  <si>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</si>
  <si>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</si>
  <si>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</si>
  <si>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</si>
  <si>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</si>
  <si>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</si>
  <si>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</si>
  <si>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</si>
  <si>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</si>
  <si>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</si>
  <si>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</si>
  <si>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</si>
  <si>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</si>
  <si>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</si>
  <si>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</si>
  <si>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</si>
  <si>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</si>
  <si>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</si>
  <si>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</si>
  <si>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</si>
  <si>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</si>
  <si>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</si>
  <si>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</si>
  <si>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</si>
  <si>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</si>
  <si>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</si>
  <si>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</si>
  <si>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</si>
  <si>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</si>
  <si>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</si>
  <si>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</si>
  <si>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</si>
  <si>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</si>
  <si>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</si>
  <si>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</si>
  <si>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</si>
  <si>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</si>
  <si>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</si>
  <si>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</si>
  <si>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</si>
  <si>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</si>
  <si>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</si>
  <si>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North West: Madibeng(NW372) - Table C5 Quarterly Budget Statement - Capital Expenditure by Standard Classification and Funding for 1st Quarter ended 30 September 2014 (Figures Finalised as at 2014/10/30)</t>
  </si>
  <si>
    <t>North West: Rustenburg(NW373) - Table C5 Quarterly Budget Statement - Capital Expenditure by Standard Classification and Funding for 1st Quarter ended 30 September 2014 (Figures Finalised as at 2014/10/30)</t>
  </si>
  <si>
    <t>North West: Kgetlengrivier(NW374) - Table C5 Quarterly Budget Statement - Capital Expenditure by Standard Classification and Funding for 1st Quarter ended 30 September 2014 (Figures Finalised as at 2014/10/30)</t>
  </si>
  <si>
    <t>North West: Moses Kotane(NW375) - Table C5 Quarterly Budget Statement - Capital Expenditure by Standard Classification and Funding for 1st Quarter ended 30 September 2014 (Figures Finalised as at 2014/10/30)</t>
  </si>
  <si>
    <t>North West: Bojanala Platinum(DC37) - Table C5 Quarterly Budget Statement - Capital Expenditure by Standard Classification and Funding for 1st Quarter ended 30 September 2014 (Figures Finalised as at 2014/10/30)</t>
  </si>
  <si>
    <t>North West: Ratlou(NW381) - Table C5 Quarterly Budget Statement - Capital Expenditure by Standard Classification and Funding for 1st Quarter ended 30 September 2014 (Figures Finalised as at 2014/10/30)</t>
  </si>
  <si>
    <t>North West: Tswaing(NW382) - Table C5 Quarterly Budget Statement - Capital Expenditure by Standard Classification and Funding for 1st Quarter ended 30 September 2014 (Figures Finalised as at 2014/10/30)</t>
  </si>
  <si>
    <t>North West: Mafikeng(NW383) - Table C5 Quarterly Budget Statement - Capital Expenditure by Standard Classification and Funding for 1st Quarter ended 30 September 2014 (Figures Finalised as at 2014/10/30)</t>
  </si>
  <si>
    <t>North West: Ditsobotla(NW384) - Table C5 Quarterly Budget Statement - Capital Expenditure by Standard Classification and Funding for 1st Quarter ended 30 September 2014 (Figures Finalised as at 2014/10/30)</t>
  </si>
  <si>
    <t>North West: Ramotshere Moiloa(NW385) - Table C5 Quarterly Budget Statement - Capital Expenditure by Standard Classification and Funding for 1st Quarter ended 30 September 2014 (Figures Finalised as at 2014/10/30)</t>
  </si>
  <si>
    <t>North West: Ngaka Modiri Molema(DC38) - Table C5 Quarterly Budget Statement - Capital Expenditure by Standard Classification and Funding for 1st Quarter ended 30 September 2014 (Figures Finalised as at 2014/10/30)</t>
  </si>
  <si>
    <t>North West: Naledi (Nw)(NW392) - Table C5 Quarterly Budget Statement - Capital Expenditure by Standard Classification and Funding for 1st Quarter ended 30 September 2014 (Figures Finalised as at 2014/10/30)</t>
  </si>
  <si>
    <t>North West: Mamusa(NW393) - Table C5 Quarterly Budget Statement - Capital Expenditure by Standard Classification and Funding for 1st Quarter ended 30 September 2014 (Figures Finalised as at 2014/10/30)</t>
  </si>
  <si>
    <t>North West: Greater Taung(NW394) - Table C5 Quarterly Budget Statement - Capital Expenditure by Standard Classification and Funding for 1st Quarter ended 30 September 2014 (Figures Finalised as at 2014/10/30)</t>
  </si>
  <si>
    <t>North West: Lekwa-Teemane(NW396) - Table C5 Quarterly Budget Statement - Capital Expenditure by Standard Classification and Funding for 1st Quarter ended 30 September 2014 (Figures Finalised as at 2014/10/30)</t>
  </si>
  <si>
    <t>North West: Molopo-Kagisano(NW397) - Table C5 Quarterly Budget Statement - Capital Expenditure by Standard Classification and Funding for 1st Quarter ended 30 September 2014 (Figures Finalised as at 2014/10/30)</t>
  </si>
  <si>
    <t>North West: Dr Ruth Segomotsi Mompati(DC39) - Table C5 Quarterly Budget Statement - Capital Expenditure by Standard Classification and Funding for 1st Quarter ended 30 September 2014 (Figures Finalised as at 2014/10/30)</t>
  </si>
  <si>
    <t>North West: Ventersdorp(NW401) - Table C5 Quarterly Budget Statement - Capital Expenditure by Standard Classification and Funding for 1st Quarter ended 30 September 2014 (Figures Finalised as at 2014/10/30)</t>
  </si>
  <si>
    <t>North West: Tlokwe(NW402) - Table C5 Quarterly Budget Statement - Capital Expenditure by Standard Classification and Funding for 1st Quarter ended 30 September 2014 (Figures Finalised as at 2014/10/30)</t>
  </si>
  <si>
    <t>North West: City Of Matlosana(NW403) - Table C5 Quarterly Budget Statement - Capital Expenditure by Standard Classification and Funding for 1st Quarter ended 30 September 2014 (Figures Finalised as at 2014/10/30)</t>
  </si>
  <si>
    <t>North West: Maquassi Hills(NW404) - Table C5 Quarterly Budget Statement - Capital Expenditure by Standard Classification and Funding for 1st Quarter ended 30 September 2014 (Figures Finalised as at 2014/10/30)</t>
  </si>
  <si>
    <t>North West: Dr Kenneth Kaunda(DC40) - Table C5 Quarterly Budget Statement - Capital Expenditure by Standard Classification and Funding for 1st Quarter ended 30 September 2014 (Figures Finalised as at 2014/10/30)</t>
  </si>
  <si>
    <t>Summary - Table C5 Quarterly Budget Statement - Capital Expenditure by Standard Classification and Funding for 1st Quarter ended 30 September 2014 (Figures Finalised as at 2014/10/30)</t>
  </si>
  <si>
    <t>Standard Classification Description</t>
  </si>
  <si>
    <t>References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</si>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</sst>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 * #,##0.00_ ;_ * \(#,##0.00\)_ ;_ * &quot;-&quot;??_ ;_ @_ "/>
    <numFmt numFmtId="171" formatCode="_(* #,##0,_);_(* \(#,##0,\);_(* &quot;–&quot;?_);_(@_)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0" fontId="24" fillId="0" borderId="11" xfId="0" applyNumberFormat="1" applyFont="1" applyFill="1" applyBorder="1" applyAlignment="1" applyProtection="1">
      <alignment horizontal="left" indent="1"/>
      <protection/>
    </xf>
    <xf numFmtId="0" fontId="23" fillId="0" borderId="12" xfId="0" applyNumberFormat="1" applyFont="1" applyBorder="1" applyAlignment="1" applyProtection="1">
      <alignment horizontal="center"/>
      <protection/>
    </xf>
    <xf numFmtId="170" fontId="21" fillId="0" borderId="12" xfId="0" applyNumberFormat="1" applyFont="1" applyFill="1" applyBorder="1" applyAlignment="1" applyProtection="1">
      <alignment/>
      <protection/>
    </xf>
    <xf numFmtId="0" fontId="23" fillId="0" borderId="11" xfId="0" applyNumberFormat="1" applyFont="1" applyFill="1" applyBorder="1" applyAlignment="1" applyProtection="1">
      <alignment horizontal="left" indent="2"/>
      <protection/>
    </xf>
    <xf numFmtId="170" fontId="23" fillId="0" borderId="12" xfId="0" applyNumberFormat="1" applyFont="1" applyFill="1" applyBorder="1" applyAlignment="1" applyProtection="1">
      <alignment/>
      <protection/>
    </xf>
    <xf numFmtId="170" fontId="23" fillId="0" borderId="12" xfId="42" applyNumberFormat="1" applyFont="1" applyFill="1" applyBorder="1" applyAlignment="1" applyProtection="1">
      <alignment/>
      <protection/>
    </xf>
    <xf numFmtId="0" fontId="23" fillId="0" borderId="12" xfId="0" applyNumberFormat="1" applyFont="1" applyFill="1" applyBorder="1" applyAlignment="1" applyProtection="1">
      <alignment horizontal="center"/>
      <protection/>
    </xf>
    <xf numFmtId="0" fontId="21" fillId="0" borderId="13" xfId="0" applyNumberFormat="1" applyFont="1" applyBorder="1" applyAlignment="1" applyProtection="1">
      <alignment/>
      <protection/>
    </xf>
    <xf numFmtId="0" fontId="23" fillId="0" borderId="14" xfId="0" applyNumberFormat="1" applyFont="1" applyBorder="1" applyAlignment="1" applyProtection="1">
      <alignment horizontal="center"/>
      <protection/>
    </xf>
    <xf numFmtId="0" fontId="23" fillId="0" borderId="11" xfId="0" applyNumberFormat="1" applyFont="1" applyBorder="1" applyAlignment="1" applyProtection="1">
      <alignment/>
      <protection/>
    </xf>
    <xf numFmtId="0" fontId="25" fillId="0" borderId="12" xfId="0" applyNumberFormat="1" applyFont="1" applyBorder="1" applyAlignment="1" applyProtection="1">
      <alignment horizontal="center"/>
      <protection/>
    </xf>
    <xf numFmtId="170" fontId="21" fillId="0" borderId="15" xfId="0" applyNumberFormat="1" applyFont="1" applyFill="1" applyBorder="1" applyAlignment="1" applyProtection="1">
      <alignment/>
      <protection/>
    </xf>
    <xf numFmtId="0" fontId="26" fillId="0" borderId="16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172" fontId="21" fillId="0" borderId="17" xfId="0" applyNumberFormat="1" applyFont="1" applyFill="1" applyBorder="1" applyAlignment="1" applyProtection="1">
      <alignment/>
      <protection/>
    </xf>
    <xf numFmtId="172" fontId="21" fillId="0" borderId="18" xfId="0" applyNumberFormat="1" applyFont="1" applyFill="1" applyBorder="1" applyAlignment="1" applyProtection="1">
      <alignment/>
      <protection/>
    </xf>
    <xf numFmtId="172" fontId="21" fillId="0" borderId="12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172" fontId="23" fillId="0" borderId="18" xfId="0" applyNumberFormat="1" applyFont="1" applyFill="1" applyBorder="1" applyAlignment="1" applyProtection="1">
      <alignment/>
      <protection/>
    </xf>
    <xf numFmtId="172" fontId="23" fillId="0" borderId="12" xfId="0" applyNumberFormat="1" applyFont="1" applyFill="1" applyBorder="1" applyAlignment="1" applyProtection="1">
      <alignment/>
      <protection/>
    </xf>
    <xf numFmtId="172" fontId="23" fillId="0" borderId="17" xfId="42" applyNumberFormat="1" applyFont="1" applyFill="1" applyBorder="1" applyAlignment="1" applyProtection="1">
      <alignment/>
      <protection/>
    </xf>
    <xf numFmtId="172" fontId="23" fillId="0" borderId="18" xfId="42" applyNumberFormat="1" applyFont="1" applyFill="1" applyBorder="1" applyAlignment="1" applyProtection="1">
      <alignment/>
      <protection/>
    </xf>
    <xf numFmtId="172" fontId="23" fillId="0" borderId="12" xfId="42" applyNumberFormat="1" applyFont="1" applyFill="1" applyBorder="1" applyAlignment="1" applyProtection="1">
      <alignment/>
      <protection/>
    </xf>
    <xf numFmtId="172" fontId="21" fillId="0" borderId="19" xfId="0" applyNumberFormat="1" applyFont="1" applyFill="1" applyBorder="1" applyAlignment="1" applyProtection="1">
      <alignment/>
      <protection/>
    </xf>
    <xf numFmtId="172" fontId="21" fillId="0" borderId="20" xfId="0" applyNumberFormat="1" applyFont="1" applyFill="1" applyBorder="1" applyAlignment="1" applyProtection="1">
      <alignment/>
      <protection/>
    </xf>
    <xf numFmtId="172" fontId="21" fillId="0" borderId="15" xfId="0" applyNumberFormat="1" applyFont="1" applyFill="1" applyBorder="1" applyAlignment="1" applyProtection="1">
      <alignment/>
      <protection/>
    </xf>
    <xf numFmtId="172" fontId="23" fillId="0" borderId="21" xfId="0" applyNumberFormat="1" applyFont="1" applyFill="1" applyBorder="1" applyAlignment="1" applyProtection="1">
      <alignment/>
      <protection/>
    </xf>
    <xf numFmtId="172" fontId="23" fillId="0" borderId="21" xfId="42" applyNumberFormat="1" applyFont="1" applyFill="1" applyBorder="1" applyAlignment="1" applyProtection="1">
      <alignment/>
      <protection/>
    </xf>
    <xf numFmtId="172" fontId="21" fillId="0" borderId="21" xfId="0" applyNumberFormat="1" applyFont="1" applyFill="1" applyBorder="1" applyAlignment="1" applyProtection="1">
      <alignment/>
      <protection/>
    </xf>
    <xf numFmtId="172" fontId="21" fillId="0" borderId="22" xfId="0" applyNumberFormat="1" applyFont="1" applyFill="1" applyBorder="1" applyAlignment="1" applyProtection="1">
      <alignment/>
      <protection/>
    </xf>
    <xf numFmtId="0" fontId="20" fillId="0" borderId="23" xfId="0" applyFont="1" applyBorder="1" applyAlignment="1" applyProtection="1">
      <alignment horizontal="left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/>
      <protection/>
    </xf>
    <xf numFmtId="0" fontId="21" fillId="0" borderId="28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lef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31" xfId="0" applyFont="1" applyFill="1" applyBorder="1" applyAlignment="1" applyProtection="1">
      <alignment horizontal="center" vertical="center" wrapText="1"/>
      <protection/>
    </xf>
    <xf numFmtId="0" fontId="21" fillId="0" borderId="32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Fill="1" applyBorder="1" applyAlignment="1" applyProtection="1">
      <alignment horizontal="center" vertical="center" wrapText="1"/>
      <protection/>
    </xf>
    <xf numFmtId="0" fontId="22" fillId="0" borderId="11" xfId="0" applyNumberFormat="1" applyFont="1" applyBorder="1" applyAlignment="1" applyProtection="1">
      <alignment/>
      <protection/>
    </xf>
    <xf numFmtId="172" fontId="21" fillId="0" borderId="34" xfId="0" applyNumberFormat="1" applyFont="1" applyBorder="1" applyAlignment="1" applyProtection="1">
      <alignment horizontal="center"/>
      <protection/>
    </xf>
    <xf numFmtId="172" fontId="21" fillId="0" borderId="24" xfId="0" applyNumberFormat="1" applyFont="1" applyBorder="1" applyAlignment="1" applyProtection="1">
      <alignment horizontal="center"/>
      <protection/>
    </xf>
    <xf numFmtId="172" fontId="21" fillId="0" borderId="10" xfId="0" applyNumberFormat="1" applyFont="1" applyBorder="1" applyAlignment="1" applyProtection="1">
      <alignment horizontal="center"/>
      <protection/>
    </xf>
    <xf numFmtId="170" fontId="21" fillId="0" borderId="10" xfId="0" applyNumberFormat="1" applyFont="1" applyBorder="1" applyAlignment="1" applyProtection="1">
      <alignment horizontal="center"/>
      <protection/>
    </xf>
    <xf numFmtId="172" fontId="21" fillId="0" borderId="35" xfId="0" applyNumberFormat="1" applyFont="1" applyBorder="1" applyAlignment="1" applyProtection="1">
      <alignment horizontal="center"/>
      <protection/>
    </xf>
    <xf numFmtId="172" fontId="21" fillId="0" borderId="33" xfId="0" applyNumberFormat="1" applyFont="1" applyFill="1" applyBorder="1" applyAlignment="1" applyProtection="1">
      <alignment/>
      <protection/>
    </xf>
    <xf numFmtId="172" fontId="21" fillId="0" borderId="32" xfId="0" applyNumberFormat="1" applyFont="1" applyFill="1" applyBorder="1" applyAlignment="1" applyProtection="1">
      <alignment/>
      <protection/>
    </xf>
    <xf numFmtId="172" fontId="21" fillId="0" borderId="14" xfId="0" applyNumberFormat="1" applyFont="1" applyFill="1" applyBorder="1" applyAlignment="1" applyProtection="1">
      <alignment/>
      <protection/>
    </xf>
    <xf numFmtId="170" fontId="21" fillId="0" borderId="14" xfId="0" applyNumberFormat="1" applyFont="1" applyFill="1" applyBorder="1" applyAlignment="1" applyProtection="1">
      <alignment/>
      <protection/>
    </xf>
    <xf numFmtId="172" fontId="21" fillId="0" borderId="36" xfId="0" applyNumberFormat="1" applyFont="1" applyFill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left" indent="2"/>
      <protection/>
    </xf>
    <xf numFmtId="0" fontId="23" fillId="0" borderId="11" xfId="0" applyFont="1" applyFill="1" applyBorder="1" applyAlignment="1" applyProtection="1">
      <alignment horizontal="left" indent="2"/>
      <protection/>
    </xf>
    <xf numFmtId="0" fontId="21" fillId="0" borderId="11" xfId="0" applyFont="1" applyFill="1" applyBorder="1" applyAlignment="1" applyProtection="1">
      <alignment horizontal="left" indent="1"/>
      <protection/>
    </xf>
    <xf numFmtId="0" fontId="21" fillId="0" borderId="11" xfId="0" applyFont="1" applyBorder="1" applyAlignment="1" applyProtection="1">
      <alignment horizontal="left" indent="1"/>
      <protection/>
    </xf>
    <xf numFmtId="0" fontId="21" fillId="0" borderId="13" xfId="0" applyFont="1" applyBorder="1" applyAlignment="1" applyProtection="1">
      <alignment/>
      <protection/>
    </xf>
    <xf numFmtId="172" fontId="21" fillId="0" borderId="33" xfId="0" applyNumberFormat="1" applyFont="1" applyBorder="1" applyAlignment="1" applyProtection="1">
      <alignment/>
      <protection/>
    </xf>
    <xf numFmtId="172" fontId="21" fillId="0" borderId="32" xfId="0" applyNumberFormat="1" applyFont="1" applyBorder="1" applyAlignment="1" applyProtection="1">
      <alignment/>
      <protection/>
    </xf>
    <xf numFmtId="172" fontId="21" fillId="0" borderId="14" xfId="0" applyNumberFormat="1" applyFont="1" applyBorder="1" applyAlignment="1" applyProtection="1">
      <alignment/>
      <protection/>
    </xf>
    <xf numFmtId="170" fontId="21" fillId="0" borderId="14" xfId="0" applyNumberFormat="1" applyFont="1" applyBorder="1" applyAlignment="1" applyProtection="1">
      <alignment/>
      <protection/>
    </xf>
    <xf numFmtId="172" fontId="21" fillId="0" borderId="36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0" fontId="23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1311525</v>
      </c>
      <c r="D5" s="16">
        <f>SUM(D6:D8)</f>
        <v>0</v>
      </c>
      <c r="E5" s="17">
        <f t="shared" si="0"/>
        <v>7756000</v>
      </c>
      <c r="F5" s="18">
        <f t="shared" si="0"/>
        <v>7756000</v>
      </c>
      <c r="G5" s="18">
        <f t="shared" si="0"/>
        <v>30000</v>
      </c>
      <c r="H5" s="18">
        <f t="shared" si="0"/>
        <v>0</v>
      </c>
      <c r="I5" s="18">
        <f t="shared" si="0"/>
        <v>0</v>
      </c>
      <c r="J5" s="18">
        <f t="shared" si="0"/>
        <v>30000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30000</v>
      </c>
      <c r="X5" s="18">
        <f t="shared" si="0"/>
        <v>1670667</v>
      </c>
      <c r="Y5" s="18">
        <f t="shared" si="0"/>
        <v>-1640667</v>
      </c>
      <c r="Z5" s="4">
        <f>+IF(X5&lt;&gt;0,+(Y5/X5)*100,0)</f>
        <v>-98.20431001510175</v>
      </c>
      <c r="AA5" s="16">
        <f>SUM(AA6:AA8)</f>
        <v>7756000</v>
      </c>
    </row>
    <row r="6" spans="1:27" ht="13.5">
      <c r="A6" s="5" t="s">
        <v>32</v>
      </c>
      <c r="B6" s="3"/>
      <c r="C6" s="19"/>
      <c r="D6" s="19"/>
      <c r="E6" s="20">
        <v>7000000</v>
      </c>
      <c r="F6" s="21">
        <v>7000000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1166667</v>
      </c>
      <c r="Y6" s="21">
        <v>-1166667</v>
      </c>
      <c r="Z6" s="6">
        <v>-100</v>
      </c>
      <c r="AA6" s="28">
        <v>7000000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>
        <v>1311525</v>
      </c>
      <c r="D8" s="19"/>
      <c r="E8" s="20">
        <v>756000</v>
      </c>
      <c r="F8" s="21">
        <v>756000</v>
      </c>
      <c r="G8" s="21">
        <v>30000</v>
      </c>
      <c r="H8" s="21"/>
      <c r="I8" s="21"/>
      <c r="J8" s="21">
        <v>30000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30000</v>
      </c>
      <c r="X8" s="21">
        <v>504000</v>
      </c>
      <c r="Y8" s="21">
        <v>-474000</v>
      </c>
      <c r="Z8" s="6">
        <v>-94.05</v>
      </c>
      <c r="AA8" s="28">
        <v>756000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47300811</v>
      </c>
      <c r="D15" s="16">
        <f>SUM(D16:D18)</f>
        <v>0</v>
      </c>
      <c r="E15" s="17">
        <f t="shared" si="2"/>
        <v>60290650</v>
      </c>
      <c r="F15" s="18">
        <f t="shared" si="2"/>
        <v>60290650</v>
      </c>
      <c r="G15" s="18">
        <f t="shared" si="2"/>
        <v>19734659</v>
      </c>
      <c r="H15" s="18">
        <f t="shared" si="2"/>
        <v>2791779</v>
      </c>
      <c r="I15" s="18">
        <f t="shared" si="2"/>
        <v>8261348</v>
      </c>
      <c r="J15" s="18">
        <f t="shared" si="2"/>
        <v>30787786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30787786</v>
      </c>
      <c r="X15" s="18">
        <f t="shared" si="2"/>
        <v>10225879</v>
      </c>
      <c r="Y15" s="18">
        <f t="shared" si="2"/>
        <v>20561907</v>
      </c>
      <c r="Z15" s="4">
        <f>+IF(X15&lt;&gt;0,+(Y15/X15)*100,0)</f>
        <v>201.0771592349176</v>
      </c>
      <c r="AA15" s="30">
        <f>SUM(AA16:AA18)</f>
        <v>60290650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47300811</v>
      </c>
      <c r="D17" s="19"/>
      <c r="E17" s="20">
        <v>60290650</v>
      </c>
      <c r="F17" s="21">
        <v>60290650</v>
      </c>
      <c r="G17" s="21">
        <v>19734659</v>
      </c>
      <c r="H17" s="21">
        <v>2791779</v>
      </c>
      <c r="I17" s="21">
        <v>8261348</v>
      </c>
      <c r="J17" s="21">
        <v>30787786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30787786</v>
      </c>
      <c r="X17" s="21">
        <v>10225879</v>
      </c>
      <c r="Y17" s="21">
        <v>20561907</v>
      </c>
      <c r="Z17" s="6">
        <v>201.08</v>
      </c>
      <c r="AA17" s="28">
        <v>60290650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64768542</v>
      </c>
      <c r="D19" s="16">
        <f>SUM(D20:D23)</f>
        <v>0</v>
      </c>
      <c r="E19" s="17">
        <f t="shared" si="3"/>
        <v>48019300</v>
      </c>
      <c r="F19" s="18">
        <f t="shared" si="3"/>
        <v>48019300</v>
      </c>
      <c r="G19" s="18">
        <f t="shared" si="3"/>
        <v>15391547</v>
      </c>
      <c r="H19" s="18">
        <f t="shared" si="3"/>
        <v>1244634</v>
      </c>
      <c r="I19" s="18">
        <f t="shared" si="3"/>
        <v>9107523</v>
      </c>
      <c r="J19" s="18">
        <f t="shared" si="3"/>
        <v>25743704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25743704</v>
      </c>
      <c r="X19" s="18">
        <f t="shared" si="3"/>
        <v>12724180</v>
      </c>
      <c r="Y19" s="18">
        <f t="shared" si="3"/>
        <v>13019524</v>
      </c>
      <c r="Z19" s="4">
        <f>+IF(X19&lt;&gt;0,+(Y19/X19)*100,0)</f>
        <v>102.32112403314004</v>
      </c>
      <c r="AA19" s="30">
        <f>SUM(AA20:AA23)</f>
        <v>48019300</v>
      </c>
    </row>
    <row r="20" spans="1:27" ht="13.5">
      <c r="A20" s="5" t="s">
        <v>46</v>
      </c>
      <c r="B20" s="3"/>
      <c r="C20" s="19"/>
      <c r="D20" s="19"/>
      <c r="E20" s="20">
        <v>2000000</v>
      </c>
      <c r="F20" s="21">
        <v>2000000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666666</v>
      </c>
      <c r="Y20" s="21">
        <v>-666666</v>
      </c>
      <c r="Z20" s="6">
        <v>-100</v>
      </c>
      <c r="AA20" s="28">
        <v>2000000</v>
      </c>
    </row>
    <row r="21" spans="1:27" ht="13.5">
      <c r="A21" s="5" t="s">
        <v>47</v>
      </c>
      <c r="B21" s="3"/>
      <c r="C21" s="19">
        <v>16061352</v>
      </c>
      <c r="D21" s="19"/>
      <c r="E21" s="20">
        <v>17956950</v>
      </c>
      <c r="F21" s="21">
        <v>17956950</v>
      </c>
      <c r="G21" s="21">
        <v>7635609</v>
      </c>
      <c r="H21" s="21">
        <v>528315</v>
      </c>
      <c r="I21" s="21">
        <v>5016194</v>
      </c>
      <c r="J21" s="21">
        <v>13180118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13180118</v>
      </c>
      <c r="X21" s="21">
        <v>5985651</v>
      </c>
      <c r="Y21" s="21">
        <v>7194467</v>
      </c>
      <c r="Z21" s="6">
        <v>120.2</v>
      </c>
      <c r="AA21" s="28">
        <v>17956950</v>
      </c>
    </row>
    <row r="22" spans="1:27" ht="13.5">
      <c r="A22" s="5" t="s">
        <v>48</v>
      </c>
      <c r="B22" s="3"/>
      <c r="C22" s="22">
        <v>48707190</v>
      </c>
      <c r="D22" s="22"/>
      <c r="E22" s="23"/>
      <c r="F22" s="24"/>
      <c r="G22" s="24">
        <v>7755938</v>
      </c>
      <c r="H22" s="24">
        <v>716319</v>
      </c>
      <c r="I22" s="24">
        <v>4091329</v>
      </c>
      <c r="J22" s="24">
        <v>12563586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12563586</v>
      </c>
      <c r="X22" s="24"/>
      <c r="Y22" s="24">
        <v>12563586</v>
      </c>
      <c r="Z22" s="7"/>
      <c r="AA22" s="29"/>
    </row>
    <row r="23" spans="1:27" ht="13.5">
      <c r="A23" s="5" t="s">
        <v>49</v>
      </c>
      <c r="B23" s="3"/>
      <c r="C23" s="19"/>
      <c r="D23" s="19"/>
      <c r="E23" s="20">
        <v>28062350</v>
      </c>
      <c r="F23" s="21">
        <v>28062350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6071863</v>
      </c>
      <c r="Y23" s="21">
        <v>-6071863</v>
      </c>
      <c r="Z23" s="6">
        <v>-100</v>
      </c>
      <c r="AA23" s="28">
        <v>28062350</v>
      </c>
    </row>
    <row r="24" spans="1:27" ht="13.5">
      <c r="A24" s="2" t="s">
        <v>50</v>
      </c>
      <c r="B24" s="8"/>
      <c r="C24" s="16"/>
      <c r="D24" s="16"/>
      <c r="E24" s="17">
        <v>2600000</v>
      </c>
      <c r="F24" s="18">
        <v>2600000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2600000</v>
      </c>
      <c r="Y24" s="18">
        <v>-2600000</v>
      </c>
      <c r="Z24" s="4">
        <v>-100</v>
      </c>
      <c r="AA24" s="30">
        <v>2600000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113380878</v>
      </c>
      <c r="D25" s="51">
        <f>+D5+D9+D15+D19+D24</f>
        <v>0</v>
      </c>
      <c r="E25" s="52">
        <f t="shared" si="4"/>
        <v>118665950</v>
      </c>
      <c r="F25" s="53">
        <f t="shared" si="4"/>
        <v>118665950</v>
      </c>
      <c r="G25" s="53">
        <f t="shared" si="4"/>
        <v>35156206</v>
      </c>
      <c r="H25" s="53">
        <f t="shared" si="4"/>
        <v>4036413</v>
      </c>
      <c r="I25" s="53">
        <f t="shared" si="4"/>
        <v>17368871</v>
      </c>
      <c r="J25" s="53">
        <f t="shared" si="4"/>
        <v>56561490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56561490</v>
      </c>
      <c r="X25" s="53">
        <f t="shared" si="4"/>
        <v>27220726</v>
      </c>
      <c r="Y25" s="53">
        <f t="shared" si="4"/>
        <v>29340764</v>
      </c>
      <c r="Z25" s="54">
        <f>+IF(X25&lt;&gt;0,+(Y25/X25)*100,0)</f>
        <v>107.78832276552801</v>
      </c>
      <c r="AA25" s="55">
        <f>+AA5+AA9+AA15+AA19+AA24</f>
        <v>118665950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112069353</v>
      </c>
      <c r="D28" s="19"/>
      <c r="E28" s="20">
        <v>107109950</v>
      </c>
      <c r="F28" s="21">
        <v>107109950</v>
      </c>
      <c r="G28" s="21">
        <v>35156206</v>
      </c>
      <c r="H28" s="21">
        <v>4036413</v>
      </c>
      <c r="I28" s="21">
        <v>17368871</v>
      </c>
      <c r="J28" s="21">
        <v>56561490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56561490</v>
      </c>
      <c r="X28" s="21"/>
      <c r="Y28" s="21">
        <v>56561490</v>
      </c>
      <c r="Z28" s="6"/>
      <c r="AA28" s="19">
        <v>107109950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112069353</v>
      </c>
      <c r="D32" s="25">
        <f>SUM(D28:D31)</f>
        <v>0</v>
      </c>
      <c r="E32" s="26">
        <f t="shared" si="5"/>
        <v>107109950</v>
      </c>
      <c r="F32" s="27">
        <f t="shared" si="5"/>
        <v>107109950</v>
      </c>
      <c r="G32" s="27">
        <f t="shared" si="5"/>
        <v>35156206</v>
      </c>
      <c r="H32" s="27">
        <f t="shared" si="5"/>
        <v>4036413</v>
      </c>
      <c r="I32" s="27">
        <f t="shared" si="5"/>
        <v>17368871</v>
      </c>
      <c r="J32" s="27">
        <f t="shared" si="5"/>
        <v>56561490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56561490</v>
      </c>
      <c r="X32" s="27">
        <f t="shared" si="5"/>
        <v>0</v>
      </c>
      <c r="Y32" s="27">
        <f t="shared" si="5"/>
        <v>56561490</v>
      </c>
      <c r="Z32" s="13">
        <f>+IF(X32&lt;&gt;0,+(Y32/X32)*100,0)</f>
        <v>0</v>
      </c>
      <c r="AA32" s="31">
        <f>SUM(AA28:AA31)</f>
        <v>107109950</v>
      </c>
    </row>
    <row r="33" spans="1:27" ht="13.5">
      <c r="A33" s="60" t="s">
        <v>59</v>
      </c>
      <c r="B33" s="3" t="s">
        <v>60</v>
      </c>
      <c r="C33" s="19">
        <v>1311525</v>
      </c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11556000</v>
      </c>
      <c r="F35" s="21">
        <v>11556000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11556000</v>
      </c>
    </row>
    <row r="36" spans="1:27" ht="13.5">
      <c r="A36" s="61" t="s">
        <v>64</v>
      </c>
      <c r="B36" s="10"/>
      <c r="C36" s="62">
        <f aca="true" t="shared" si="6" ref="C36:Y36">SUM(C32:C35)</f>
        <v>113380878</v>
      </c>
      <c r="D36" s="62">
        <f>SUM(D32:D35)</f>
        <v>0</v>
      </c>
      <c r="E36" s="63">
        <f t="shared" si="6"/>
        <v>118665950</v>
      </c>
      <c r="F36" s="64">
        <f t="shared" si="6"/>
        <v>118665950</v>
      </c>
      <c r="G36" s="64">
        <f t="shared" si="6"/>
        <v>35156206</v>
      </c>
      <c r="H36" s="64">
        <f t="shared" si="6"/>
        <v>4036413</v>
      </c>
      <c r="I36" s="64">
        <f t="shared" si="6"/>
        <v>17368871</v>
      </c>
      <c r="J36" s="64">
        <f t="shared" si="6"/>
        <v>56561490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56561490</v>
      </c>
      <c r="X36" s="64">
        <f t="shared" si="6"/>
        <v>0</v>
      </c>
      <c r="Y36" s="64">
        <f t="shared" si="6"/>
        <v>56561490</v>
      </c>
      <c r="Z36" s="65">
        <f>+IF(X36&lt;&gt;0,+(Y36/X36)*100,0)</f>
        <v>0</v>
      </c>
      <c r="AA36" s="66">
        <f>SUM(AA32:AA35)</f>
        <v>118665950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82700</v>
      </c>
      <c r="I5" s="18">
        <f t="shared" si="0"/>
        <v>0</v>
      </c>
      <c r="J5" s="18">
        <f t="shared" si="0"/>
        <v>82700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82700</v>
      </c>
      <c r="X5" s="18">
        <f t="shared" si="0"/>
        <v>0</v>
      </c>
      <c r="Y5" s="18">
        <f t="shared" si="0"/>
        <v>82700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>
        <v>82700</v>
      </c>
      <c r="I7" s="24"/>
      <c r="J7" s="24">
        <v>82700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82700</v>
      </c>
      <c r="X7" s="24"/>
      <c r="Y7" s="24">
        <v>82700</v>
      </c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32503300</v>
      </c>
      <c r="F15" s="18">
        <f t="shared" si="2"/>
        <v>32503300</v>
      </c>
      <c r="G15" s="18">
        <f t="shared" si="2"/>
        <v>0</v>
      </c>
      <c r="H15" s="18">
        <f t="shared" si="2"/>
        <v>1058972</v>
      </c>
      <c r="I15" s="18">
        <f t="shared" si="2"/>
        <v>0</v>
      </c>
      <c r="J15" s="18">
        <f t="shared" si="2"/>
        <v>1058972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1058972</v>
      </c>
      <c r="X15" s="18">
        <f t="shared" si="2"/>
        <v>8125509</v>
      </c>
      <c r="Y15" s="18">
        <f t="shared" si="2"/>
        <v>-7066537</v>
      </c>
      <c r="Z15" s="4">
        <f>+IF(X15&lt;&gt;0,+(Y15/X15)*100,0)</f>
        <v>-86.96731490913369</v>
      </c>
      <c r="AA15" s="30">
        <f>SUM(AA16:AA18)</f>
        <v>32503300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32503300</v>
      </c>
      <c r="F17" s="21">
        <v>32503300</v>
      </c>
      <c r="G17" s="21"/>
      <c r="H17" s="21">
        <v>1058972</v>
      </c>
      <c r="I17" s="21"/>
      <c r="J17" s="21">
        <v>1058972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1058972</v>
      </c>
      <c r="X17" s="21">
        <v>8125509</v>
      </c>
      <c r="Y17" s="21">
        <v>-7066537</v>
      </c>
      <c r="Z17" s="6">
        <v>-86.97</v>
      </c>
      <c r="AA17" s="28">
        <v>32503300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558000</v>
      </c>
      <c r="F19" s="18">
        <f t="shared" si="3"/>
        <v>558000</v>
      </c>
      <c r="G19" s="18">
        <f t="shared" si="3"/>
        <v>0</v>
      </c>
      <c r="H19" s="18">
        <f t="shared" si="3"/>
        <v>0</v>
      </c>
      <c r="I19" s="18">
        <f t="shared" si="3"/>
        <v>97845</v>
      </c>
      <c r="J19" s="18">
        <f t="shared" si="3"/>
        <v>97845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97845</v>
      </c>
      <c r="X19" s="18">
        <f t="shared" si="3"/>
        <v>139500</v>
      </c>
      <c r="Y19" s="18">
        <f t="shared" si="3"/>
        <v>-41655</v>
      </c>
      <c r="Z19" s="4">
        <f>+IF(X19&lt;&gt;0,+(Y19/X19)*100,0)</f>
        <v>-29.86021505376344</v>
      </c>
      <c r="AA19" s="30">
        <f>SUM(AA20:AA23)</f>
        <v>558000</v>
      </c>
    </row>
    <row r="20" spans="1:27" ht="13.5">
      <c r="A20" s="5" t="s">
        <v>46</v>
      </c>
      <c r="B20" s="3"/>
      <c r="C20" s="19"/>
      <c r="D20" s="19"/>
      <c r="E20" s="20">
        <v>558000</v>
      </c>
      <c r="F20" s="21">
        <v>558000</v>
      </c>
      <c r="G20" s="21"/>
      <c r="H20" s="21"/>
      <c r="I20" s="21">
        <v>97845</v>
      </c>
      <c r="J20" s="21">
        <v>97845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97845</v>
      </c>
      <c r="X20" s="21">
        <v>139500</v>
      </c>
      <c r="Y20" s="21">
        <v>-41655</v>
      </c>
      <c r="Z20" s="6">
        <v>-29.86</v>
      </c>
      <c r="AA20" s="28">
        <v>558000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7000000</v>
      </c>
      <c r="F24" s="18">
        <v>7000000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1749999</v>
      </c>
      <c r="Y24" s="18">
        <v>-1749999</v>
      </c>
      <c r="Z24" s="4">
        <v>-100</v>
      </c>
      <c r="AA24" s="30">
        <v>7000000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40061300</v>
      </c>
      <c r="F25" s="53">
        <f t="shared" si="4"/>
        <v>40061300</v>
      </c>
      <c r="G25" s="53">
        <f t="shared" si="4"/>
        <v>0</v>
      </c>
      <c r="H25" s="53">
        <f t="shared" si="4"/>
        <v>1141672</v>
      </c>
      <c r="I25" s="53">
        <f t="shared" si="4"/>
        <v>97845</v>
      </c>
      <c r="J25" s="53">
        <f t="shared" si="4"/>
        <v>1239517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1239517</v>
      </c>
      <c r="X25" s="53">
        <f t="shared" si="4"/>
        <v>10015008</v>
      </c>
      <c r="Y25" s="53">
        <f t="shared" si="4"/>
        <v>-8775491</v>
      </c>
      <c r="Z25" s="54">
        <f>+IF(X25&lt;&gt;0,+(Y25/X25)*100,0)</f>
        <v>-87.62340479408503</v>
      </c>
      <c r="AA25" s="55">
        <f>+AA5+AA9+AA15+AA19+AA24</f>
        <v>40061300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33061300</v>
      </c>
      <c r="F28" s="21">
        <v>33061300</v>
      </c>
      <c r="G28" s="21"/>
      <c r="H28" s="21">
        <v>1058972</v>
      </c>
      <c r="I28" s="21">
        <v>97845</v>
      </c>
      <c r="J28" s="21">
        <v>1156817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1156817</v>
      </c>
      <c r="X28" s="21"/>
      <c r="Y28" s="21">
        <v>1156817</v>
      </c>
      <c r="Z28" s="6"/>
      <c r="AA28" s="19">
        <v>33061300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33061300</v>
      </c>
      <c r="F32" s="27">
        <f t="shared" si="5"/>
        <v>33061300</v>
      </c>
      <c r="G32" s="27">
        <f t="shared" si="5"/>
        <v>0</v>
      </c>
      <c r="H32" s="27">
        <f t="shared" si="5"/>
        <v>1058972</v>
      </c>
      <c r="I32" s="27">
        <f t="shared" si="5"/>
        <v>97845</v>
      </c>
      <c r="J32" s="27">
        <f t="shared" si="5"/>
        <v>1156817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1156817</v>
      </c>
      <c r="X32" s="27">
        <f t="shared" si="5"/>
        <v>0</v>
      </c>
      <c r="Y32" s="27">
        <f t="shared" si="5"/>
        <v>1156817</v>
      </c>
      <c r="Z32" s="13">
        <f>+IF(X32&lt;&gt;0,+(Y32/X32)*100,0)</f>
        <v>0</v>
      </c>
      <c r="AA32" s="31">
        <f>SUM(AA28:AA31)</f>
        <v>33061300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7000000</v>
      </c>
      <c r="F35" s="21">
        <v>7000000</v>
      </c>
      <c r="G35" s="21"/>
      <c r="H35" s="21">
        <v>82700</v>
      </c>
      <c r="I35" s="21"/>
      <c r="J35" s="21">
        <v>82700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82700</v>
      </c>
      <c r="X35" s="21"/>
      <c r="Y35" s="21">
        <v>82700</v>
      </c>
      <c r="Z35" s="6"/>
      <c r="AA35" s="28">
        <v>7000000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40061300</v>
      </c>
      <c r="F36" s="64">
        <f t="shared" si="6"/>
        <v>40061300</v>
      </c>
      <c r="G36" s="64">
        <f t="shared" si="6"/>
        <v>0</v>
      </c>
      <c r="H36" s="64">
        <f t="shared" si="6"/>
        <v>1141672</v>
      </c>
      <c r="I36" s="64">
        <f t="shared" si="6"/>
        <v>97845</v>
      </c>
      <c r="J36" s="64">
        <f t="shared" si="6"/>
        <v>1239517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1239517</v>
      </c>
      <c r="X36" s="64">
        <f t="shared" si="6"/>
        <v>0</v>
      </c>
      <c r="Y36" s="64">
        <f t="shared" si="6"/>
        <v>1239517</v>
      </c>
      <c r="Z36" s="65">
        <f>+IF(X36&lt;&gt;0,+(Y36/X36)*100,0)</f>
        <v>0</v>
      </c>
      <c r="AA36" s="66">
        <f>SUM(AA32:AA35)</f>
        <v>40061300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2727592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0</v>
      </c>
      <c r="H5" s="18">
        <f t="shared" si="0"/>
        <v>0</v>
      </c>
      <c r="I5" s="18">
        <f t="shared" si="0"/>
        <v>34237</v>
      </c>
      <c r="J5" s="18">
        <f t="shared" si="0"/>
        <v>34237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34237</v>
      </c>
      <c r="X5" s="18">
        <f t="shared" si="0"/>
        <v>125001</v>
      </c>
      <c r="Y5" s="18">
        <f t="shared" si="0"/>
        <v>-90764</v>
      </c>
      <c r="Z5" s="4">
        <f>+IF(X5&lt;&gt;0,+(Y5/X5)*100,0)</f>
        <v>-72.61061911504709</v>
      </c>
      <c r="AA5" s="16">
        <f>SUM(AA6:AA8)</f>
        <v>500000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237648</v>
      </c>
      <c r="D7" s="22"/>
      <c r="E7" s="23"/>
      <c r="F7" s="24"/>
      <c r="G7" s="24"/>
      <c r="H7" s="24"/>
      <c r="I7" s="24">
        <v>34237</v>
      </c>
      <c r="J7" s="24">
        <v>34237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34237</v>
      </c>
      <c r="X7" s="24"/>
      <c r="Y7" s="24">
        <v>34237</v>
      </c>
      <c r="Z7" s="7"/>
      <c r="AA7" s="29"/>
    </row>
    <row r="8" spans="1:27" ht="13.5">
      <c r="A8" s="5" t="s">
        <v>34</v>
      </c>
      <c r="B8" s="3"/>
      <c r="C8" s="19">
        <v>2489944</v>
      </c>
      <c r="D8" s="19"/>
      <c r="E8" s="20">
        <v>500000</v>
      </c>
      <c r="F8" s="21">
        <v>500000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125001</v>
      </c>
      <c r="Y8" s="21">
        <v>-125001</v>
      </c>
      <c r="Z8" s="6">
        <v>-100</v>
      </c>
      <c r="AA8" s="28">
        <v>500000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2795543</v>
      </c>
      <c r="F9" s="18">
        <f t="shared" si="1"/>
        <v>2795543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666252</v>
      </c>
      <c r="Y9" s="18">
        <f t="shared" si="1"/>
        <v>-666252</v>
      </c>
      <c r="Z9" s="4">
        <f>+IF(X9&lt;&gt;0,+(Y9/X9)*100,0)</f>
        <v>-100</v>
      </c>
      <c r="AA9" s="30">
        <f>SUM(AA10:AA14)</f>
        <v>2795543</v>
      </c>
    </row>
    <row r="10" spans="1:27" ht="13.5">
      <c r="A10" s="5" t="s">
        <v>36</v>
      </c>
      <c r="B10" s="3"/>
      <c r="C10" s="19"/>
      <c r="D10" s="19"/>
      <c r="E10" s="20">
        <v>470000</v>
      </c>
      <c r="F10" s="21">
        <v>470000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117501</v>
      </c>
      <c r="Y10" s="21">
        <v>-117501</v>
      </c>
      <c r="Z10" s="6">
        <v>-100</v>
      </c>
      <c r="AA10" s="28">
        <v>470000</v>
      </c>
    </row>
    <row r="11" spans="1:27" ht="13.5">
      <c r="A11" s="5" t="s">
        <v>37</v>
      </c>
      <c r="B11" s="3"/>
      <c r="C11" s="19"/>
      <c r="D11" s="19"/>
      <c r="E11" s="20">
        <v>195000</v>
      </c>
      <c r="F11" s="21">
        <v>195000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48750</v>
      </c>
      <c r="Y11" s="21">
        <v>-48750</v>
      </c>
      <c r="Z11" s="6">
        <v>-100</v>
      </c>
      <c r="AA11" s="28">
        <v>195000</v>
      </c>
    </row>
    <row r="12" spans="1:27" ht="13.5">
      <c r="A12" s="5" t="s">
        <v>38</v>
      </c>
      <c r="B12" s="3"/>
      <c r="C12" s="19"/>
      <c r="D12" s="19"/>
      <c r="E12" s="20">
        <v>2130543</v>
      </c>
      <c r="F12" s="21">
        <v>2130543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500001</v>
      </c>
      <c r="Y12" s="21">
        <v>-500001</v>
      </c>
      <c r="Z12" s="6">
        <v>-100</v>
      </c>
      <c r="AA12" s="28">
        <v>2130543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69151603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13175096</v>
      </c>
      <c r="H15" s="18">
        <f t="shared" si="2"/>
        <v>1371931</v>
      </c>
      <c r="I15" s="18">
        <f t="shared" si="2"/>
        <v>3104065</v>
      </c>
      <c r="J15" s="18">
        <f t="shared" si="2"/>
        <v>17651092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17651092</v>
      </c>
      <c r="X15" s="18">
        <f t="shared" si="2"/>
        <v>0</v>
      </c>
      <c r="Y15" s="18">
        <f t="shared" si="2"/>
        <v>17651092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>
        <v>65989531</v>
      </c>
      <c r="D16" s="19"/>
      <c r="E16" s="20"/>
      <c r="F16" s="21"/>
      <c r="G16" s="21">
        <v>13175096</v>
      </c>
      <c r="H16" s="21">
        <v>1371931</v>
      </c>
      <c r="I16" s="21">
        <v>3104065</v>
      </c>
      <c r="J16" s="21">
        <v>17651092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17651092</v>
      </c>
      <c r="X16" s="21"/>
      <c r="Y16" s="21">
        <v>17651092</v>
      </c>
      <c r="Z16" s="6"/>
      <c r="AA16" s="28"/>
    </row>
    <row r="17" spans="1:27" ht="13.5">
      <c r="A17" s="5" t="s">
        <v>43</v>
      </c>
      <c r="B17" s="3"/>
      <c r="C17" s="19">
        <v>3162072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464693</v>
      </c>
      <c r="D19" s="16">
        <f>SUM(D20:D23)</f>
        <v>0</v>
      </c>
      <c r="E19" s="17">
        <f t="shared" si="3"/>
        <v>55725000</v>
      </c>
      <c r="F19" s="18">
        <f t="shared" si="3"/>
        <v>55725000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984000</v>
      </c>
      <c r="Y19" s="18">
        <f t="shared" si="3"/>
        <v>-984000</v>
      </c>
      <c r="Z19" s="4">
        <f>+IF(X19&lt;&gt;0,+(Y19/X19)*100,0)</f>
        <v>-100</v>
      </c>
      <c r="AA19" s="30">
        <f>SUM(AA20:AA23)</f>
        <v>55725000</v>
      </c>
    </row>
    <row r="20" spans="1:27" ht="13.5">
      <c r="A20" s="5" t="s">
        <v>46</v>
      </c>
      <c r="B20" s="3"/>
      <c r="C20" s="19">
        <v>464693</v>
      </c>
      <c r="D20" s="19"/>
      <c r="E20" s="20">
        <v>52389000</v>
      </c>
      <c r="F20" s="21">
        <v>52389000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633999</v>
      </c>
      <c r="Y20" s="21">
        <v>-633999</v>
      </c>
      <c r="Z20" s="6">
        <v>-100</v>
      </c>
      <c r="AA20" s="28">
        <v>52389000</v>
      </c>
    </row>
    <row r="21" spans="1:27" ht="13.5">
      <c r="A21" s="5" t="s">
        <v>47</v>
      </c>
      <c r="B21" s="3"/>
      <c r="C21" s="19"/>
      <c r="D21" s="19"/>
      <c r="E21" s="20">
        <v>2536000</v>
      </c>
      <c r="F21" s="21">
        <v>2536000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50001</v>
      </c>
      <c r="Y21" s="21">
        <v>-50001</v>
      </c>
      <c r="Z21" s="6">
        <v>-100</v>
      </c>
      <c r="AA21" s="28">
        <v>2536000</v>
      </c>
    </row>
    <row r="22" spans="1:27" ht="13.5">
      <c r="A22" s="5" t="s">
        <v>48</v>
      </c>
      <c r="B22" s="3"/>
      <c r="C22" s="22"/>
      <c r="D22" s="22"/>
      <c r="E22" s="23">
        <v>200000</v>
      </c>
      <c r="F22" s="24">
        <v>200000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150000</v>
      </c>
      <c r="Y22" s="24">
        <v>-150000</v>
      </c>
      <c r="Z22" s="7">
        <v>-100</v>
      </c>
      <c r="AA22" s="29">
        <v>200000</v>
      </c>
    </row>
    <row r="23" spans="1:27" ht="13.5">
      <c r="A23" s="5" t="s">
        <v>49</v>
      </c>
      <c r="B23" s="3"/>
      <c r="C23" s="19"/>
      <c r="D23" s="19"/>
      <c r="E23" s="20">
        <v>600000</v>
      </c>
      <c r="F23" s="21">
        <v>600000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150000</v>
      </c>
      <c r="Y23" s="21">
        <v>-150000</v>
      </c>
      <c r="Z23" s="6">
        <v>-100</v>
      </c>
      <c r="AA23" s="28">
        <v>600000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13097250</v>
      </c>
      <c r="Y24" s="18">
        <v>-13097250</v>
      </c>
      <c r="Z24" s="4">
        <v>-100</v>
      </c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72343888</v>
      </c>
      <c r="D25" s="51">
        <f>+D5+D9+D15+D19+D24</f>
        <v>0</v>
      </c>
      <c r="E25" s="52">
        <f t="shared" si="4"/>
        <v>59020543</v>
      </c>
      <c r="F25" s="53">
        <f t="shared" si="4"/>
        <v>59020543</v>
      </c>
      <c r="G25" s="53">
        <f t="shared" si="4"/>
        <v>13175096</v>
      </c>
      <c r="H25" s="53">
        <f t="shared" si="4"/>
        <v>1371931</v>
      </c>
      <c r="I25" s="53">
        <f t="shared" si="4"/>
        <v>3138302</v>
      </c>
      <c r="J25" s="53">
        <f t="shared" si="4"/>
        <v>17685329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17685329</v>
      </c>
      <c r="X25" s="53">
        <f t="shared" si="4"/>
        <v>14872503</v>
      </c>
      <c r="Y25" s="53">
        <f t="shared" si="4"/>
        <v>2812826</v>
      </c>
      <c r="Z25" s="54">
        <f>+IF(X25&lt;&gt;0,+(Y25/X25)*100,0)</f>
        <v>18.912929451081638</v>
      </c>
      <c r="AA25" s="55">
        <f>+AA5+AA9+AA15+AA19+AA24</f>
        <v>59020543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59303348</v>
      </c>
      <c r="D28" s="19"/>
      <c r="E28" s="20">
        <v>41869000</v>
      </c>
      <c r="F28" s="21">
        <v>41869000</v>
      </c>
      <c r="G28" s="21">
        <v>13097104</v>
      </c>
      <c r="H28" s="21">
        <v>1360227</v>
      </c>
      <c r="I28" s="21">
        <v>3104064</v>
      </c>
      <c r="J28" s="21">
        <v>17561395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17561395</v>
      </c>
      <c r="X28" s="21"/>
      <c r="Y28" s="21">
        <v>17561395</v>
      </c>
      <c r="Z28" s="6"/>
      <c r="AA28" s="19">
        <v>41869000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59303348</v>
      </c>
      <c r="D32" s="25">
        <f>SUM(D28:D31)</f>
        <v>0</v>
      </c>
      <c r="E32" s="26">
        <f t="shared" si="5"/>
        <v>41869000</v>
      </c>
      <c r="F32" s="27">
        <f t="shared" si="5"/>
        <v>41869000</v>
      </c>
      <c r="G32" s="27">
        <f t="shared" si="5"/>
        <v>13097104</v>
      </c>
      <c r="H32" s="27">
        <f t="shared" si="5"/>
        <v>1360227</v>
      </c>
      <c r="I32" s="27">
        <f t="shared" si="5"/>
        <v>3104064</v>
      </c>
      <c r="J32" s="27">
        <f t="shared" si="5"/>
        <v>17561395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17561395</v>
      </c>
      <c r="X32" s="27">
        <f t="shared" si="5"/>
        <v>0</v>
      </c>
      <c r="Y32" s="27">
        <f t="shared" si="5"/>
        <v>17561395</v>
      </c>
      <c r="Z32" s="13">
        <f>+IF(X32&lt;&gt;0,+(Y32/X32)*100,0)</f>
        <v>0</v>
      </c>
      <c r="AA32" s="31">
        <f>SUM(AA28:AA31)</f>
        <v>41869000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13040540</v>
      </c>
      <c r="D35" s="19"/>
      <c r="E35" s="20">
        <v>17151543</v>
      </c>
      <c r="F35" s="21">
        <v>17151543</v>
      </c>
      <c r="G35" s="21">
        <v>77992</v>
      </c>
      <c r="H35" s="21">
        <v>11704</v>
      </c>
      <c r="I35" s="21">
        <v>34237</v>
      </c>
      <c r="J35" s="21">
        <v>123933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123933</v>
      </c>
      <c r="X35" s="21"/>
      <c r="Y35" s="21">
        <v>123933</v>
      </c>
      <c r="Z35" s="6"/>
      <c r="AA35" s="28">
        <v>17151543</v>
      </c>
    </row>
    <row r="36" spans="1:27" ht="13.5">
      <c r="A36" s="61" t="s">
        <v>64</v>
      </c>
      <c r="B36" s="10"/>
      <c r="C36" s="62">
        <f aca="true" t="shared" si="6" ref="C36:Y36">SUM(C32:C35)</f>
        <v>72343888</v>
      </c>
      <c r="D36" s="62">
        <f>SUM(D32:D35)</f>
        <v>0</v>
      </c>
      <c r="E36" s="63">
        <f t="shared" si="6"/>
        <v>59020543</v>
      </c>
      <c r="F36" s="64">
        <f t="shared" si="6"/>
        <v>59020543</v>
      </c>
      <c r="G36" s="64">
        <f t="shared" si="6"/>
        <v>13175096</v>
      </c>
      <c r="H36" s="64">
        <f t="shared" si="6"/>
        <v>1371931</v>
      </c>
      <c r="I36" s="64">
        <f t="shared" si="6"/>
        <v>3138301</v>
      </c>
      <c r="J36" s="64">
        <f t="shared" si="6"/>
        <v>17685328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17685328</v>
      </c>
      <c r="X36" s="64">
        <f t="shared" si="6"/>
        <v>0</v>
      </c>
      <c r="Y36" s="64">
        <f t="shared" si="6"/>
        <v>17685328</v>
      </c>
      <c r="Z36" s="65">
        <f>+IF(X36&lt;&gt;0,+(Y36/X36)*100,0)</f>
        <v>0</v>
      </c>
      <c r="AA36" s="66">
        <f>SUM(AA32:AA35)</f>
        <v>59020543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10280000</v>
      </c>
      <c r="F5" s="18">
        <f t="shared" si="0"/>
        <v>10280000</v>
      </c>
      <c r="G5" s="18">
        <f t="shared" si="0"/>
        <v>667740</v>
      </c>
      <c r="H5" s="18">
        <f t="shared" si="0"/>
        <v>0</v>
      </c>
      <c r="I5" s="18">
        <f t="shared" si="0"/>
        <v>131063</v>
      </c>
      <c r="J5" s="18">
        <f t="shared" si="0"/>
        <v>798803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798803</v>
      </c>
      <c r="X5" s="18">
        <f t="shared" si="0"/>
        <v>3195000</v>
      </c>
      <c r="Y5" s="18">
        <f t="shared" si="0"/>
        <v>-2396197</v>
      </c>
      <c r="Z5" s="4">
        <f>+IF(X5&lt;&gt;0,+(Y5/X5)*100,0)</f>
        <v>-74.99834115805946</v>
      </c>
      <c r="AA5" s="16">
        <f>SUM(AA6:AA8)</f>
        <v>10280000</v>
      </c>
    </row>
    <row r="6" spans="1:27" ht="13.5">
      <c r="A6" s="5" t="s">
        <v>32</v>
      </c>
      <c r="B6" s="3"/>
      <c r="C6" s="19"/>
      <c r="D6" s="19"/>
      <c r="E6" s="20">
        <v>1830000</v>
      </c>
      <c r="F6" s="21">
        <v>1830000</v>
      </c>
      <c r="G6" s="21"/>
      <c r="H6" s="21"/>
      <c r="I6" s="21">
        <v>131063</v>
      </c>
      <c r="J6" s="21">
        <v>131063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131063</v>
      </c>
      <c r="X6" s="21">
        <v>457500</v>
      </c>
      <c r="Y6" s="21">
        <v>-326437</v>
      </c>
      <c r="Z6" s="6">
        <v>-71.35</v>
      </c>
      <c r="AA6" s="28">
        <v>1830000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8450000</v>
      </c>
      <c r="F8" s="21">
        <v>8450000</v>
      </c>
      <c r="G8" s="21">
        <v>667740</v>
      </c>
      <c r="H8" s="21"/>
      <c r="I8" s="21"/>
      <c r="J8" s="21">
        <v>667740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667740</v>
      </c>
      <c r="X8" s="21">
        <v>2737500</v>
      </c>
      <c r="Y8" s="21">
        <v>-2069760</v>
      </c>
      <c r="Z8" s="6">
        <v>-75.61</v>
      </c>
      <c r="AA8" s="28">
        <v>8450000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21090000</v>
      </c>
      <c r="F9" s="18">
        <f t="shared" si="1"/>
        <v>21090000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4647501</v>
      </c>
      <c r="Y9" s="18">
        <f t="shared" si="1"/>
        <v>-4647501</v>
      </c>
      <c r="Z9" s="4">
        <f>+IF(X9&lt;&gt;0,+(Y9/X9)*100,0)</f>
        <v>-100</v>
      </c>
      <c r="AA9" s="30">
        <f>SUM(AA10:AA14)</f>
        <v>21090000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18700000</v>
      </c>
      <c r="F12" s="21">
        <v>18700000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4050000</v>
      </c>
      <c r="Y12" s="21">
        <v>-4050000</v>
      </c>
      <c r="Z12" s="6">
        <v>-100</v>
      </c>
      <c r="AA12" s="28">
        <v>18700000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>
        <v>2390000</v>
      </c>
      <c r="F14" s="24">
        <v>2390000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597501</v>
      </c>
      <c r="Y14" s="24">
        <v>-597501</v>
      </c>
      <c r="Z14" s="7">
        <v>-100</v>
      </c>
      <c r="AA14" s="29">
        <v>2390000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28247000</v>
      </c>
      <c r="F15" s="18">
        <f t="shared" si="2"/>
        <v>28247000</v>
      </c>
      <c r="G15" s="18">
        <f t="shared" si="2"/>
        <v>0</v>
      </c>
      <c r="H15" s="18">
        <f t="shared" si="2"/>
        <v>852336</v>
      </c>
      <c r="I15" s="18">
        <f t="shared" si="2"/>
        <v>0</v>
      </c>
      <c r="J15" s="18">
        <f t="shared" si="2"/>
        <v>852336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852336</v>
      </c>
      <c r="X15" s="18">
        <f t="shared" si="2"/>
        <v>7061751</v>
      </c>
      <c r="Y15" s="18">
        <f t="shared" si="2"/>
        <v>-6209415</v>
      </c>
      <c r="Z15" s="4">
        <f>+IF(X15&lt;&gt;0,+(Y15/X15)*100,0)</f>
        <v>-87.93024562888156</v>
      </c>
      <c r="AA15" s="30">
        <f>SUM(AA16:AA18)</f>
        <v>28247000</v>
      </c>
    </row>
    <row r="16" spans="1:27" ht="13.5">
      <c r="A16" s="5" t="s">
        <v>42</v>
      </c>
      <c r="B16" s="3"/>
      <c r="C16" s="19"/>
      <c r="D16" s="19"/>
      <c r="E16" s="20">
        <v>4935000</v>
      </c>
      <c r="F16" s="21">
        <v>4935000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1233750</v>
      </c>
      <c r="Y16" s="21">
        <v>-1233750</v>
      </c>
      <c r="Z16" s="6">
        <v>-100</v>
      </c>
      <c r="AA16" s="28">
        <v>4935000</v>
      </c>
    </row>
    <row r="17" spans="1:27" ht="13.5">
      <c r="A17" s="5" t="s">
        <v>43</v>
      </c>
      <c r="B17" s="3"/>
      <c r="C17" s="19"/>
      <c r="D17" s="19"/>
      <c r="E17" s="20">
        <v>23312000</v>
      </c>
      <c r="F17" s="21">
        <v>23312000</v>
      </c>
      <c r="G17" s="21"/>
      <c r="H17" s="21">
        <v>852336</v>
      </c>
      <c r="I17" s="21"/>
      <c r="J17" s="21">
        <v>852336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852336</v>
      </c>
      <c r="X17" s="21">
        <v>5828001</v>
      </c>
      <c r="Y17" s="21">
        <v>-4975665</v>
      </c>
      <c r="Z17" s="6">
        <v>-85.38</v>
      </c>
      <c r="AA17" s="28">
        <v>23312000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268640000</v>
      </c>
      <c r="F19" s="18">
        <f t="shared" si="3"/>
        <v>268640000</v>
      </c>
      <c r="G19" s="18">
        <f t="shared" si="3"/>
        <v>3256929</v>
      </c>
      <c r="H19" s="18">
        <f t="shared" si="3"/>
        <v>2271200</v>
      </c>
      <c r="I19" s="18">
        <f t="shared" si="3"/>
        <v>4598483</v>
      </c>
      <c r="J19" s="18">
        <f t="shared" si="3"/>
        <v>10126612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10126612</v>
      </c>
      <c r="X19" s="18">
        <f t="shared" si="3"/>
        <v>32580954</v>
      </c>
      <c r="Y19" s="18">
        <f t="shared" si="3"/>
        <v>-22454342</v>
      </c>
      <c r="Z19" s="4">
        <f>+IF(X19&lt;&gt;0,+(Y19/X19)*100,0)</f>
        <v>-68.91861423087857</v>
      </c>
      <c r="AA19" s="30">
        <f>SUM(AA20:AA23)</f>
        <v>268640000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153104181</v>
      </c>
      <c r="F21" s="21">
        <v>153104181</v>
      </c>
      <c r="G21" s="21">
        <v>3256929</v>
      </c>
      <c r="H21" s="21">
        <v>2271200</v>
      </c>
      <c r="I21" s="21">
        <v>805771</v>
      </c>
      <c r="J21" s="21">
        <v>6333900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6333900</v>
      </c>
      <c r="X21" s="21">
        <v>3696999</v>
      </c>
      <c r="Y21" s="21">
        <v>2636901</v>
      </c>
      <c r="Z21" s="6">
        <v>71.33</v>
      </c>
      <c r="AA21" s="28">
        <v>153104181</v>
      </c>
    </row>
    <row r="22" spans="1:27" ht="13.5">
      <c r="A22" s="5" t="s">
        <v>48</v>
      </c>
      <c r="B22" s="3"/>
      <c r="C22" s="22"/>
      <c r="D22" s="22"/>
      <c r="E22" s="23">
        <v>115535819</v>
      </c>
      <c r="F22" s="24">
        <v>115535819</v>
      </c>
      <c r="G22" s="24"/>
      <c r="H22" s="24"/>
      <c r="I22" s="24">
        <v>3792712</v>
      </c>
      <c r="J22" s="24">
        <v>3792712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3792712</v>
      </c>
      <c r="X22" s="24">
        <v>28883955</v>
      </c>
      <c r="Y22" s="24">
        <v>-25091243</v>
      </c>
      <c r="Z22" s="7">
        <v>-86.87</v>
      </c>
      <c r="AA22" s="29">
        <v>115535819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328257000</v>
      </c>
      <c r="F25" s="53">
        <f t="shared" si="4"/>
        <v>328257000</v>
      </c>
      <c r="G25" s="53">
        <f t="shared" si="4"/>
        <v>3924669</v>
      </c>
      <c r="H25" s="53">
        <f t="shared" si="4"/>
        <v>3123536</v>
      </c>
      <c r="I25" s="53">
        <f t="shared" si="4"/>
        <v>4729546</v>
      </c>
      <c r="J25" s="53">
        <f t="shared" si="4"/>
        <v>11777751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11777751</v>
      </c>
      <c r="X25" s="53">
        <f t="shared" si="4"/>
        <v>47485206</v>
      </c>
      <c r="Y25" s="53">
        <f t="shared" si="4"/>
        <v>-35707455</v>
      </c>
      <c r="Z25" s="54">
        <f>+IF(X25&lt;&gt;0,+(Y25/X25)*100,0)</f>
        <v>-75.19700978026714</v>
      </c>
      <c r="AA25" s="55">
        <f>+AA5+AA9+AA15+AA19+AA24</f>
        <v>328257000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269164000</v>
      </c>
      <c r="F28" s="21">
        <v>269164000</v>
      </c>
      <c r="G28" s="21">
        <v>3256929</v>
      </c>
      <c r="H28" s="21">
        <v>2554221</v>
      </c>
      <c r="I28" s="21">
        <v>1040771</v>
      </c>
      <c r="J28" s="21">
        <v>6851921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6851921</v>
      </c>
      <c r="X28" s="21"/>
      <c r="Y28" s="21">
        <v>6851921</v>
      </c>
      <c r="Z28" s="6"/>
      <c r="AA28" s="19">
        <v>269164000</v>
      </c>
    </row>
    <row r="29" spans="1:27" ht="13.5">
      <c r="A29" s="57" t="s">
        <v>55</v>
      </c>
      <c r="B29" s="3"/>
      <c r="C29" s="19"/>
      <c r="D29" s="19"/>
      <c r="E29" s="20">
        <v>4200000</v>
      </c>
      <c r="F29" s="21">
        <v>4200000</v>
      </c>
      <c r="G29" s="21"/>
      <c r="H29" s="21"/>
      <c r="I29" s="21">
        <v>3557712</v>
      </c>
      <c r="J29" s="21">
        <v>3557712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3557712</v>
      </c>
      <c r="X29" s="21"/>
      <c r="Y29" s="21">
        <v>3557712</v>
      </c>
      <c r="Z29" s="6"/>
      <c r="AA29" s="28">
        <v>4200000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273364000</v>
      </c>
      <c r="F32" s="27">
        <f t="shared" si="5"/>
        <v>273364000</v>
      </c>
      <c r="G32" s="27">
        <f t="shared" si="5"/>
        <v>3256929</v>
      </c>
      <c r="H32" s="27">
        <f t="shared" si="5"/>
        <v>2554221</v>
      </c>
      <c r="I32" s="27">
        <f t="shared" si="5"/>
        <v>4598483</v>
      </c>
      <c r="J32" s="27">
        <f t="shared" si="5"/>
        <v>10409633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10409633</v>
      </c>
      <c r="X32" s="27">
        <f t="shared" si="5"/>
        <v>0</v>
      </c>
      <c r="Y32" s="27">
        <f t="shared" si="5"/>
        <v>10409633</v>
      </c>
      <c r="Z32" s="13">
        <f>+IF(X32&lt;&gt;0,+(Y32/X32)*100,0)</f>
        <v>0</v>
      </c>
      <c r="AA32" s="31">
        <f>SUM(AA28:AA31)</f>
        <v>273364000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54893000</v>
      </c>
      <c r="F35" s="21">
        <v>54893000</v>
      </c>
      <c r="G35" s="21">
        <v>667740</v>
      </c>
      <c r="H35" s="21">
        <v>569315</v>
      </c>
      <c r="I35" s="21">
        <v>131063</v>
      </c>
      <c r="J35" s="21">
        <v>1368118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1368118</v>
      </c>
      <c r="X35" s="21"/>
      <c r="Y35" s="21">
        <v>1368118</v>
      </c>
      <c r="Z35" s="6"/>
      <c r="AA35" s="28">
        <v>54893000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328257000</v>
      </c>
      <c r="F36" s="64">
        <f t="shared" si="6"/>
        <v>328257000</v>
      </c>
      <c r="G36" s="64">
        <f t="shared" si="6"/>
        <v>3924669</v>
      </c>
      <c r="H36" s="64">
        <f t="shared" si="6"/>
        <v>3123536</v>
      </c>
      <c r="I36" s="64">
        <f t="shared" si="6"/>
        <v>4729546</v>
      </c>
      <c r="J36" s="64">
        <f t="shared" si="6"/>
        <v>11777751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11777751</v>
      </c>
      <c r="X36" s="64">
        <f t="shared" si="6"/>
        <v>0</v>
      </c>
      <c r="Y36" s="64">
        <f t="shared" si="6"/>
        <v>11777751</v>
      </c>
      <c r="Z36" s="65">
        <f>+IF(X36&lt;&gt;0,+(Y36/X36)*100,0)</f>
        <v>0</v>
      </c>
      <c r="AA36" s="66">
        <f>SUM(AA32:AA35)</f>
        <v>328257000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2184999</v>
      </c>
      <c r="D5" s="16">
        <f>SUM(D6:D8)</f>
        <v>0</v>
      </c>
      <c r="E5" s="17">
        <f t="shared" si="0"/>
        <v>500000</v>
      </c>
      <c r="F5" s="18">
        <f t="shared" si="0"/>
        <v>500000</v>
      </c>
      <c r="G5" s="18">
        <f t="shared" si="0"/>
        <v>52549</v>
      </c>
      <c r="H5" s="18">
        <f t="shared" si="0"/>
        <v>11398</v>
      </c>
      <c r="I5" s="18">
        <f t="shared" si="0"/>
        <v>0</v>
      </c>
      <c r="J5" s="18">
        <f t="shared" si="0"/>
        <v>63947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63947</v>
      </c>
      <c r="X5" s="18">
        <f t="shared" si="0"/>
        <v>150000</v>
      </c>
      <c r="Y5" s="18">
        <f t="shared" si="0"/>
        <v>-86053</v>
      </c>
      <c r="Z5" s="4">
        <f>+IF(X5&lt;&gt;0,+(Y5/X5)*100,0)</f>
        <v>-57.36866666666667</v>
      </c>
      <c r="AA5" s="16">
        <f>SUM(AA6:AA8)</f>
        <v>500000</v>
      </c>
    </row>
    <row r="6" spans="1:27" ht="13.5">
      <c r="A6" s="5" t="s">
        <v>32</v>
      </c>
      <c r="B6" s="3"/>
      <c r="C6" s="19">
        <v>171201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1282368</v>
      </c>
      <c r="D7" s="22"/>
      <c r="E7" s="23">
        <v>100000</v>
      </c>
      <c r="F7" s="24">
        <v>100000</v>
      </c>
      <c r="G7" s="24"/>
      <c r="H7" s="24">
        <v>1753</v>
      </c>
      <c r="I7" s="24"/>
      <c r="J7" s="24">
        <v>1753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1753</v>
      </c>
      <c r="X7" s="24">
        <v>50000</v>
      </c>
      <c r="Y7" s="24">
        <v>-48247</v>
      </c>
      <c r="Z7" s="7">
        <v>-96.49</v>
      </c>
      <c r="AA7" s="29">
        <v>100000</v>
      </c>
    </row>
    <row r="8" spans="1:27" ht="13.5">
      <c r="A8" s="5" t="s">
        <v>34</v>
      </c>
      <c r="B8" s="3"/>
      <c r="C8" s="19">
        <v>731430</v>
      </c>
      <c r="D8" s="19"/>
      <c r="E8" s="20">
        <v>400000</v>
      </c>
      <c r="F8" s="21">
        <v>400000</v>
      </c>
      <c r="G8" s="21">
        <v>52549</v>
      </c>
      <c r="H8" s="21">
        <v>9645</v>
      </c>
      <c r="I8" s="21"/>
      <c r="J8" s="21">
        <v>62194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62194</v>
      </c>
      <c r="X8" s="21">
        <v>100000</v>
      </c>
      <c r="Y8" s="21">
        <v>-37806</v>
      </c>
      <c r="Z8" s="6">
        <v>-37.81</v>
      </c>
      <c r="AA8" s="28">
        <v>400000</v>
      </c>
    </row>
    <row r="9" spans="1:27" ht="13.5">
      <c r="A9" s="2" t="s">
        <v>35</v>
      </c>
      <c r="B9" s="3"/>
      <c r="C9" s="16">
        <f aca="true" t="shared" si="1" ref="C9:Y9">SUM(C10:C14)</f>
        <v>1646859</v>
      </c>
      <c r="D9" s="16">
        <f>SUM(D10:D14)</f>
        <v>0</v>
      </c>
      <c r="E9" s="17">
        <f t="shared" si="1"/>
        <v>10400000</v>
      </c>
      <c r="F9" s="18">
        <f t="shared" si="1"/>
        <v>10400000</v>
      </c>
      <c r="G9" s="18">
        <f t="shared" si="1"/>
        <v>1336</v>
      </c>
      <c r="H9" s="18">
        <f t="shared" si="1"/>
        <v>101517</v>
      </c>
      <c r="I9" s="18">
        <f t="shared" si="1"/>
        <v>51300</v>
      </c>
      <c r="J9" s="18">
        <f t="shared" si="1"/>
        <v>154153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154153</v>
      </c>
      <c r="X9" s="18">
        <f t="shared" si="1"/>
        <v>5850000</v>
      </c>
      <c r="Y9" s="18">
        <f t="shared" si="1"/>
        <v>-5695847</v>
      </c>
      <c r="Z9" s="4">
        <f>+IF(X9&lt;&gt;0,+(Y9/X9)*100,0)</f>
        <v>-97.36490598290598</v>
      </c>
      <c r="AA9" s="30">
        <f>SUM(AA10:AA14)</f>
        <v>10400000</v>
      </c>
    </row>
    <row r="10" spans="1:27" ht="13.5">
      <c r="A10" s="5" t="s">
        <v>36</v>
      </c>
      <c r="B10" s="3"/>
      <c r="C10" s="19">
        <v>292734</v>
      </c>
      <c r="D10" s="19"/>
      <c r="E10" s="20">
        <v>500000</v>
      </c>
      <c r="F10" s="21">
        <v>500000</v>
      </c>
      <c r="G10" s="21">
        <v>1336</v>
      </c>
      <c r="H10" s="21"/>
      <c r="I10" s="21"/>
      <c r="J10" s="21">
        <v>1336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1336</v>
      </c>
      <c r="X10" s="21">
        <v>150000</v>
      </c>
      <c r="Y10" s="21">
        <v>-148664</v>
      </c>
      <c r="Z10" s="6">
        <v>-99.11</v>
      </c>
      <c r="AA10" s="28">
        <v>500000</v>
      </c>
    </row>
    <row r="11" spans="1:27" ht="13.5">
      <c r="A11" s="5" t="s">
        <v>37</v>
      </c>
      <c r="B11" s="3"/>
      <c r="C11" s="19">
        <v>1326017</v>
      </c>
      <c r="D11" s="19"/>
      <c r="E11" s="20">
        <v>9000000</v>
      </c>
      <c r="F11" s="21">
        <v>9000000</v>
      </c>
      <c r="G11" s="21"/>
      <c r="H11" s="21">
        <v>101517</v>
      </c>
      <c r="I11" s="21">
        <v>51300</v>
      </c>
      <c r="J11" s="21">
        <v>152817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152817</v>
      </c>
      <c r="X11" s="21">
        <v>5700000</v>
      </c>
      <c r="Y11" s="21">
        <v>-5547183</v>
      </c>
      <c r="Z11" s="6">
        <v>-97.32</v>
      </c>
      <c r="AA11" s="28">
        <v>9000000</v>
      </c>
    </row>
    <row r="12" spans="1:27" ht="13.5">
      <c r="A12" s="5" t="s">
        <v>38</v>
      </c>
      <c r="B12" s="3"/>
      <c r="C12" s="19">
        <v>24871</v>
      </c>
      <c r="D12" s="19"/>
      <c r="E12" s="20">
        <v>900000</v>
      </c>
      <c r="F12" s="21">
        <v>900000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>
        <v>900000</v>
      </c>
    </row>
    <row r="13" spans="1:27" ht="13.5">
      <c r="A13" s="5" t="s">
        <v>39</v>
      </c>
      <c r="B13" s="3"/>
      <c r="C13" s="19">
        <v>3237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10736424</v>
      </c>
      <c r="D15" s="16">
        <f>SUM(D16:D18)</f>
        <v>0</v>
      </c>
      <c r="E15" s="17">
        <f t="shared" si="2"/>
        <v>12548450</v>
      </c>
      <c r="F15" s="18">
        <f t="shared" si="2"/>
        <v>12548450</v>
      </c>
      <c r="G15" s="18">
        <f t="shared" si="2"/>
        <v>0</v>
      </c>
      <c r="H15" s="18">
        <f t="shared" si="2"/>
        <v>611378</v>
      </c>
      <c r="I15" s="18">
        <f t="shared" si="2"/>
        <v>1226357</v>
      </c>
      <c r="J15" s="18">
        <f t="shared" si="2"/>
        <v>1837735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1837735</v>
      </c>
      <c r="X15" s="18">
        <f t="shared" si="2"/>
        <v>2499999</v>
      </c>
      <c r="Y15" s="18">
        <f t="shared" si="2"/>
        <v>-662264</v>
      </c>
      <c r="Z15" s="4">
        <f>+IF(X15&lt;&gt;0,+(Y15/X15)*100,0)</f>
        <v>-26.490570596228242</v>
      </c>
      <c r="AA15" s="30">
        <f>SUM(AA16:AA18)</f>
        <v>12548450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10736424</v>
      </c>
      <c r="D17" s="19"/>
      <c r="E17" s="20">
        <v>12548450</v>
      </c>
      <c r="F17" s="21">
        <v>12548450</v>
      </c>
      <c r="G17" s="21"/>
      <c r="H17" s="21">
        <v>611378</v>
      </c>
      <c r="I17" s="21">
        <v>1226357</v>
      </c>
      <c r="J17" s="21">
        <v>1837735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1837735</v>
      </c>
      <c r="X17" s="21">
        <v>2499999</v>
      </c>
      <c r="Y17" s="21">
        <v>-662264</v>
      </c>
      <c r="Z17" s="6">
        <v>-26.49</v>
      </c>
      <c r="AA17" s="28">
        <v>12548450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24667074</v>
      </c>
      <c r="D19" s="16">
        <f>SUM(D20:D23)</f>
        <v>0</v>
      </c>
      <c r="E19" s="17">
        <f t="shared" si="3"/>
        <v>21300000</v>
      </c>
      <c r="F19" s="18">
        <f t="shared" si="3"/>
        <v>21300000</v>
      </c>
      <c r="G19" s="18">
        <f t="shared" si="3"/>
        <v>951</v>
      </c>
      <c r="H19" s="18">
        <f t="shared" si="3"/>
        <v>991400</v>
      </c>
      <c r="I19" s="18">
        <f t="shared" si="3"/>
        <v>2193342</v>
      </c>
      <c r="J19" s="18">
        <f t="shared" si="3"/>
        <v>3185693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3185693</v>
      </c>
      <c r="X19" s="18">
        <f t="shared" si="3"/>
        <v>8150000</v>
      </c>
      <c r="Y19" s="18">
        <f t="shared" si="3"/>
        <v>-4964307</v>
      </c>
      <c r="Z19" s="4">
        <f>+IF(X19&lt;&gt;0,+(Y19/X19)*100,0)</f>
        <v>-60.911742331288345</v>
      </c>
      <c r="AA19" s="30">
        <f>SUM(AA20:AA23)</f>
        <v>21300000</v>
      </c>
    </row>
    <row r="20" spans="1:27" ht="13.5">
      <c r="A20" s="5" t="s">
        <v>46</v>
      </c>
      <c r="B20" s="3"/>
      <c r="C20" s="19">
        <v>20424714</v>
      </c>
      <c r="D20" s="19"/>
      <c r="E20" s="20">
        <v>16500000</v>
      </c>
      <c r="F20" s="21">
        <v>16500000</v>
      </c>
      <c r="G20" s="21">
        <v>951</v>
      </c>
      <c r="H20" s="21"/>
      <c r="I20" s="21">
        <v>1582147</v>
      </c>
      <c r="J20" s="21">
        <v>1583098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1583098</v>
      </c>
      <c r="X20" s="21">
        <v>8150000</v>
      </c>
      <c r="Y20" s="21">
        <v>-6566902</v>
      </c>
      <c r="Z20" s="6">
        <v>-80.58</v>
      </c>
      <c r="AA20" s="28">
        <v>16500000</v>
      </c>
    </row>
    <row r="21" spans="1:27" ht="13.5">
      <c r="A21" s="5" t="s">
        <v>47</v>
      </c>
      <c r="B21" s="3"/>
      <c r="C21" s="19">
        <v>952210</v>
      </c>
      <c r="D21" s="19"/>
      <c r="E21" s="20">
        <v>2000000</v>
      </c>
      <c r="F21" s="21">
        <v>2000000</v>
      </c>
      <c r="G21" s="21"/>
      <c r="H21" s="21"/>
      <c r="I21" s="21">
        <v>584795</v>
      </c>
      <c r="J21" s="21">
        <v>584795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584795</v>
      </c>
      <c r="X21" s="21"/>
      <c r="Y21" s="21">
        <v>584795</v>
      </c>
      <c r="Z21" s="6"/>
      <c r="AA21" s="28">
        <v>2000000</v>
      </c>
    </row>
    <row r="22" spans="1:27" ht="13.5">
      <c r="A22" s="5" t="s">
        <v>48</v>
      </c>
      <c r="B22" s="3"/>
      <c r="C22" s="22">
        <v>775028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2515122</v>
      </c>
      <c r="D23" s="19"/>
      <c r="E23" s="20">
        <v>2800000</v>
      </c>
      <c r="F23" s="21">
        <v>2800000</v>
      </c>
      <c r="G23" s="21"/>
      <c r="H23" s="21">
        <v>991400</v>
      </c>
      <c r="I23" s="21">
        <v>26400</v>
      </c>
      <c r="J23" s="21">
        <v>1017800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1017800</v>
      </c>
      <c r="X23" s="21"/>
      <c r="Y23" s="21">
        <v>1017800</v>
      </c>
      <c r="Z23" s="6"/>
      <c r="AA23" s="28">
        <v>2800000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39235356</v>
      </c>
      <c r="D25" s="51">
        <f>+D5+D9+D15+D19+D24</f>
        <v>0</v>
      </c>
      <c r="E25" s="52">
        <f t="shared" si="4"/>
        <v>44748450</v>
      </c>
      <c r="F25" s="53">
        <f t="shared" si="4"/>
        <v>44748450</v>
      </c>
      <c r="G25" s="53">
        <f t="shared" si="4"/>
        <v>54836</v>
      </c>
      <c r="H25" s="53">
        <f t="shared" si="4"/>
        <v>1715693</v>
      </c>
      <c r="I25" s="53">
        <f t="shared" si="4"/>
        <v>3470999</v>
      </c>
      <c r="J25" s="53">
        <f t="shared" si="4"/>
        <v>5241528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5241528</v>
      </c>
      <c r="X25" s="53">
        <f t="shared" si="4"/>
        <v>16649999</v>
      </c>
      <c r="Y25" s="53">
        <f t="shared" si="4"/>
        <v>-11408471</v>
      </c>
      <c r="Z25" s="54">
        <f>+IF(X25&lt;&gt;0,+(Y25/X25)*100,0)</f>
        <v>-68.5193494606216</v>
      </c>
      <c r="AA25" s="55">
        <f>+AA5+AA9+AA15+AA19+AA24</f>
        <v>44748450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31028106</v>
      </c>
      <c r="D28" s="19"/>
      <c r="E28" s="20">
        <v>27248450</v>
      </c>
      <c r="F28" s="21">
        <v>27248450</v>
      </c>
      <c r="G28" s="21"/>
      <c r="H28" s="21">
        <v>1339749</v>
      </c>
      <c r="I28" s="21">
        <v>2834904</v>
      </c>
      <c r="J28" s="21">
        <v>4174653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4174653</v>
      </c>
      <c r="X28" s="21"/>
      <c r="Y28" s="21">
        <v>4174653</v>
      </c>
      <c r="Z28" s="6"/>
      <c r="AA28" s="19">
        <v>27248450</v>
      </c>
    </row>
    <row r="29" spans="1:27" ht="13.5">
      <c r="A29" s="57" t="s">
        <v>55</v>
      </c>
      <c r="B29" s="3"/>
      <c r="C29" s="19"/>
      <c r="D29" s="19"/>
      <c r="E29" s="20">
        <v>700000</v>
      </c>
      <c r="F29" s="21">
        <v>700000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700000</v>
      </c>
    </row>
    <row r="30" spans="1:27" ht="13.5">
      <c r="A30" s="57" t="s">
        <v>56</v>
      </c>
      <c r="B30" s="3"/>
      <c r="C30" s="22">
        <v>1704992</v>
      </c>
      <c r="D30" s="22"/>
      <c r="E30" s="23"/>
      <c r="F30" s="24"/>
      <c r="G30" s="24"/>
      <c r="H30" s="24"/>
      <c r="I30" s="24">
        <v>584795</v>
      </c>
      <c r="J30" s="24">
        <v>584795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584795</v>
      </c>
      <c r="X30" s="24"/>
      <c r="Y30" s="24">
        <v>584795</v>
      </c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32733098</v>
      </c>
      <c r="D32" s="25">
        <f>SUM(D28:D31)</f>
        <v>0</v>
      </c>
      <c r="E32" s="26">
        <f t="shared" si="5"/>
        <v>27948450</v>
      </c>
      <c r="F32" s="27">
        <f t="shared" si="5"/>
        <v>27948450</v>
      </c>
      <c r="G32" s="27">
        <f t="shared" si="5"/>
        <v>0</v>
      </c>
      <c r="H32" s="27">
        <f t="shared" si="5"/>
        <v>1339749</v>
      </c>
      <c r="I32" s="27">
        <f t="shared" si="5"/>
        <v>3419699</v>
      </c>
      <c r="J32" s="27">
        <f t="shared" si="5"/>
        <v>4759448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4759448</v>
      </c>
      <c r="X32" s="27">
        <f t="shared" si="5"/>
        <v>0</v>
      </c>
      <c r="Y32" s="27">
        <f t="shared" si="5"/>
        <v>4759448</v>
      </c>
      <c r="Z32" s="13">
        <f>+IF(X32&lt;&gt;0,+(Y32/X32)*100,0)</f>
        <v>0</v>
      </c>
      <c r="AA32" s="31">
        <f>SUM(AA28:AA31)</f>
        <v>27948450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10000000</v>
      </c>
      <c r="F34" s="21">
        <v>10000000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10000000</v>
      </c>
    </row>
    <row r="35" spans="1:27" ht="13.5">
      <c r="A35" s="60" t="s">
        <v>63</v>
      </c>
      <c r="B35" s="3"/>
      <c r="C35" s="19">
        <v>6502258</v>
      </c>
      <c r="D35" s="19"/>
      <c r="E35" s="20">
        <v>6800000</v>
      </c>
      <c r="F35" s="21">
        <v>6800000</v>
      </c>
      <c r="G35" s="21">
        <v>54836</v>
      </c>
      <c r="H35" s="21">
        <v>375944</v>
      </c>
      <c r="I35" s="21">
        <v>51300</v>
      </c>
      <c r="J35" s="21">
        <v>482080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482080</v>
      </c>
      <c r="X35" s="21"/>
      <c r="Y35" s="21">
        <v>482080</v>
      </c>
      <c r="Z35" s="6"/>
      <c r="AA35" s="28">
        <v>6800000</v>
      </c>
    </row>
    <row r="36" spans="1:27" ht="13.5">
      <c r="A36" s="61" t="s">
        <v>64</v>
      </c>
      <c r="B36" s="10"/>
      <c r="C36" s="62">
        <f aca="true" t="shared" si="6" ref="C36:Y36">SUM(C32:C35)</f>
        <v>39235356</v>
      </c>
      <c r="D36" s="62">
        <f>SUM(D32:D35)</f>
        <v>0</v>
      </c>
      <c r="E36" s="63">
        <f t="shared" si="6"/>
        <v>44748450</v>
      </c>
      <c r="F36" s="64">
        <f t="shared" si="6"/>
        <v>44748450</v>
      </c>
      <c r="G36" s="64">
        <f t="shared" si="6"/>
        <v>54836</v>
      </c>
      <c r="H36" s="64">
        <f t="shared" si="6"/>
        <v>1715693</v>
      </c>
      <c r="I36" s="64">
        <f t="shared" si="6"/>
        <v>3470999</v>
      </c>
      <c r="J36" s="64">
        <f t="shared" si="6"/>
        <v>5241528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5241528</v>
      </c>
      <c r="X36" s="64">
        <f t="shared" si="6"/>
        <v>0</v>
      </c>
      <c r="Y36" s="64">
        <f t="shared" si="6"/>
        <v>5241528</v>
      </c>
      <c r="Z36" s="65">
        <f>+IF(X36&lt;&gt;0,+(Y36/X36)*100,0)</f>
        <v>0</v>
      </c>
      <c r="AA36" s="66">
        <f>SUM(AA32:AA35)</f>
        <v>44748450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320000</v>
      </c>
      <c r="F5" s="18">
        <f t="shared" si="0"/>
        <v>320000</v>
      </c>
      <c r="G5" s="18">
        <f t="shared" si="0"/>
        <v>245814</v>
      </c>
      <c r="H5" s="18">
        <f t="shared" si="0"/>
        <v>40509</v>
      </c>
      <c r="I5" s="18">
        <f t="shared" si="0"/>
        <v>0</v>
      </c>
      <c r="J5" s="18">
        <f t="shared" si="0"/>
        <v>286323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286323</v>
      </c>
      <c r="X5" s="18">
        <f t="shared" si="0"/>
        <v>210000</v>
      </c>
      <c r="Y5" s="18">
        <f t="shared" si="0"/>
        <v>76323</v>
      </c>
      <c r="Z5" s="4">
        <f>+IF(X5&lt;&gt;0,+(Y5/X5)*100,0)</f>
        <v>36.34428571428571</v>
      </c>
      <c r="AA5" s="16">
        <f>SUM(AA6:AA8)</f>
        <v>320000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106510</v>
      </c>
      <c r="H6" s="21"/>
      <c r="I6" s="21"/>
      <c r="J6" s="21">
        <v>106510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106510</v>
      </c>
      <c r="X6" s="21"/>
      <c r="Y6" s="21">
        <v>106510</v>
      </c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>
        <v>46354</v>
      </c>
      <c r="H7" s="24">
        <v>40509</v>
      </c>
      <c r="I7" s="24"/>
      <c r="J7" s="24">
        <v>86863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86863</v>
      </c>
      <c r="X7" s="24"/>
      <c r="Y7" s="24">
        <v>86863</v>
      </c>
      <c r="Z7" s="7"/>
      <c r="AA7" s="29"/>
    </row>
    <row r="8" spans="1:27" ht="13.5">
      <c r="A8" s="5" t="s">
        <v>34</v>
      </c>
      <c r="B8" s="3"/>
      <c r="C8" s="19"/>
      <c r="D8" s="19"/>
      <c r="E8" s="20">
        <v>320000</v>
      </c>
      <c r="F8" s="21">
        <v>320000</v>
      </c>
      <c r="G8" s="21">
        <v>92950</v>
      </c>
      <c r="H8" s="21"/>
      <c r="I8" s="21"/>
      <c r="J8" s="21">
        <v>92950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92950</v>
      </c>
      <c r="X8" s="21">
        <v>210000</v>
      </c>
      <c r="Y8" s="21">
        <v>-117050</v>
      </c>
      <c r="Z8" s="6">
        <v>-55.74</v>
      </c>
      <c r="AA8" s="28">
        <v>320000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9473234</v>
      </c>
      <c r="F9" s="18">
        <f t="shared" si="1"/>
        <v>9473234</v>
      </c>
      <c r="G9" s="18">
        <f t="shared" si="1"/>
        <v>737578</v>
      </c>
      <c r="H9" s="18">
        <f t="shared" si="1"/>
        <v>1107145</v>
      </c>
      <c r="I9" s="18">
        <f t="shared" si="1"/>
        <v>675305</v>
      </c>
      <c r="J9" s="18">
        <f t="shared" si="1"/>
        <v>2520028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2520028</v>
      </c>
      <c r="X9" s="18">
        <f t="shared" si="1"/>
        <v>2400000</v>
      </c>
      <c r="Y9" s="18">
        <f t="shared" si="1"/>
        <v>120028</v>
      </c>
      <c r="Z9" s="4">
        <f>+IF(X9&lt;&gt;0,+(Y9/X9)*100,0)</f>
        <v>5.001166666666667</v>
      </c>
      <c r="AA9" s="30">
        <f>SUM(AA10:AA14)</f>
        <v>9473234</v>
      </c>
    </row>
    <row r="10" spans="1:27" ht="13.5">
      <c r="A10" s="5" t="s">
        <v>36</v>
      </c>
      <c r="B10" s="3"/>
      <c r="C10" s="19"/>
      <c r="D10" s="19"/>
      <c r="E10" s="20">
        <v>9473234</v>
      </c>
      <c r="F10" s="21">
        <v>9473234</v>
      </c>
      <c r="G10" s="21">
        <v>737578</v>
      </c>
      <c r="H10" s="21">
        <v>1107145</v>
      </c>
      <c r="I10" s="21">
        <v>675305</v>
      </c>
      <c r="J10" s="21">
        <v>2520028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2520028</v>
      </c>
      <c r="X10" s="21">
        <v>2400000</v>
      </c>
      <c r="Y10" s="21">
        <v>120028</v>
      </c>
      <c r="Z10" s="6">
        <v>5</v>
      </c>
      <c r="AA10" s="28">
        <v>9473234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10348500</v>
      </c>
      <c r="F15" s="18">
        <f t="shared" si="2"/>
        <v>10348500</v>
      </c>
      <c r="G15" s="18">
        <f t="shared" si="2"/>
        <v>778480</v>
      </c>
      <c r="H15" s="18">
        <f t="shared" si="2"/>
        <v>0</v>
      </c>
      <c r="I15" s="18">
        <f t="shared" si="2"/>
        <v>0</v>
      </c>
      <c r="J15" s="18">
        <f t="shared" si="2"/>
        <v>778480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778480</v>
      </c>
      <c r="X15" s="18">
        <f t="shared" si="2"/>
        <v>2100000</v>
      </c>
      <c r="Y15" s="18">
        <f t="shared" si="2"/>
        <v>-1321520</v>
      </c>
      <c r="Z15" s="4">
        <f>+IF(X15&lt;&gt;0,+(Y15/X15)*100,0)</f>
        <v>-62.929523809523815</v>
      </c>
      <c r="AA15" s="30">
        <f>SUM(AA16:AA18)</f>
        <v>10348500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10348500</v>
      </c>
      <c r="F17" s="21">
        <v>10348500</v>
      </c>
      <c r="G17" s="21">
        <v>778480</v>
      </c>
      <c r="H17" s="21"/>
      <c r="I17" s="21"/>
      <c r="J17" s="21">
        <v>778480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778480</v>
      </c>
      <c r="X17" s="21">
        <v>2100000</v>
      </c>
      <c r="Y17" s="21">
        <v>-1321520</v>
      </c>
      <c r="Z17" s="6">
        <v>-62.93</v>
      </c>
      <c r="AA17" s="28">
        <v>10348500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2028600</v>
      </c>
      <c r="F19" s="18">
        <f t="shared" si="3"/>
        <v>2028600</v>
      </c>
      <c r="G19" s="18">
        <f t="shared" si="3"/>
        <v>145356</v>
      </c>
      <c r="H19" s="18">
        <f t="shared" si="3"/>
        <v>0</v>
      </c>
      <c r="I19" s="18">
        <f t="shared" si="3"/>
        <v>0</v>
      </c>
      <c r="J19" s="18">
        <f t="shared" si="3"/>
        <v>145356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145356</v>
      </c>
      <c r="X19" s="18">
        <f t="shared" si="3"/>
        <v>870000</v>
      </c>
      <c r="Y19" s="18">
        <f t="shared" si="3"/>
        <v>-724644</v>
      </c>
      <c r="Z19" s="4">
        <f>+IF(X19&lt;&gt;0,+(Y19/X19)*100,0)</f>
        <v>-83.29241379310345</v>
      </c>
      <c r="AA19" s="30">
        <f>SUM(AA20:AA23)</f>
        <v>2028600</v>
      </c>
    </row>
    <row r="20" spans="1:27" ht="13.5">
      <c r="A20" s="5" t="s">
        <v>46</v>
      </c>
      <c r="B20" s="3"/>
      <c r="C20" s="19"/>
      <c r="D20" s="19"/>
      <c r="E20" s="20">
        <v>2028600</v>
      </c>
      <c r="F20" s="21">
        <v>2028600</v>
      </c>
      <c r="G20" s="21">
        <v>145356</v>
      </c>
      <c r="H20" s="21"/>
      <c r="I20" s="21"/>
      <c r="J20" s="21">
        <v>145356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145356</v>
      </c>
      <c r="X20" s="21">
        <v>870000</v>
      </c>
      <c r="Y20" s="21">
        <v>-724644</v>
      </c>
      <c r="Z20" s="6">
        <v>-83.29</v>
      </c>
      <c r="AA20" s="28">
        <v>2028600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22170334</v>
      </c>
      <c r="F25" s="53">
        <f t="shared" si="4"/>
        <v>22170334</v>
      </c>
      <c r="G25" s="53">
        <f t="shared" si="4"/>
        <v>1907228</v>
      </c>
      <c r="H25" s="53">
        <f t="shared" si="4"/>
        <v>1147654</v>
      </c>
      <c r="I25" s="53">
        <f t="shared" si="4"/>
        <v>675305</v>
      </c>
      <c r="J25" s="53">
        <f t="shared" si="4"/>
        <v>3730187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3730187</v>
      </c>
      <c r="X25" s="53">
        <f t="shared" si="4"/>
        <v>5580000</v>
      </c>
      <c r="Y25" s="53">
        <f t="shared" si="4"/>
        <v>-1849813</v>
      </c>
      <c r="Z25" s="54">
        <f>+IF(X25&lt;&gt;0,+(Y25/X25)*100,0)</f>
        <v>-33.150770609319</v>
      </c>
      <c r="AA25" s="55">
        <f>+AA5+AA9+AA15+AA19+AA24</f>
        <v>22170334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14991100</v>
      </c>
      <c r="F28" s="21">
        <v>14991100</v>
      </c>
      <c r="G28" s="21">
        <v>1689368</v>
      </c>
      <c r="H28" s="21">
        <v>1147654</v>
      </c>
      <c r="I28" s="21"/>
      <c r="J28" s="21">
        <v>2837022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2837022</v>
      </c>
      <c r="X28" s="21"/>
      <c r="Y28" s="21">
        <v>2837022</v>
      </c>
      <c r="Z28" s="6"/>
      <c r="AA28" s="19">
        <v>14991100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14991100</v>
      </c>
      <c r="F32" s="27">
        <f t="shared" si="5"/>
        <v>14991100</v>
      </c>
      <c r="G32" s="27">
        <f t="shared" si="5"/>
        <v>1689368</v>
      </c>
      <c r="H32" s="27">
        <f t="shared" si="5"/>
        <v>1147654</v>
      </c>
      <c r="I32" s="27">
        <f t="shared" si="5"/>
        <v>0</v>
      </c>
      <c r="J32" s="27">
        <f t="shared" si="5"/>
        <v>2837022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2837022</v>
      </c>
      <c r="X32" s="27">
        <f t="shared" si="5"/>
        <v>0</v>
      </c>
      <c r="Y32" s="27">
        <f t="shared" si="5"/>
        <v>2837022</v>
      </c>
      <c r="Z32" s="13">
        <f>+IF(X32&lt;&gt;0,+(Y32/X32)*100,0)</f>
        <v>0</v>
      </c>
      <c r="AA32" s="31">
        <f>SUM(AA28:AA31)</f>
        <v>14991100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7179234</v>
      </c>
      <c r="F35" s="21">
        <v>7179234</v>
      </c>
      <c r="G35" s="21">
        <v>217860</v>
      </c>
      <c r="H35" s="21"/>
      <c r="I35" s="21">
        <v>675305</v>
      </c>
      <c r="J35" s="21">
        <v>893165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893165</v>
      </c>
      <c r="X35" s="21"/>
      <c r="Y35" s="21">
        <v>893165</v>
      </c>
      <c r="Z35" s="6"/>
      <c r="AA35" s="28">
        <v>7179234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22170334</v>
      </c>
      <c r="F36" s="64">
        <f t="shared" si="6"/>
        <v>22170334</v>
      </c>
      <c r="G36" s="64">
        <f t="shared" si="6"/>
        <v>1907228</v>
      </c>
      <c r="H36" s="64">
        <f t="shared" si="6"/>
        <v>1147654</v>
      </c>
      <c r="I36" s="64">
        <f t="shared" si="6"/>
        <v>675305</v>
      </c>
      <c r="J36" s="64">
        <f t="shared" si="6"/>
        <v>3730187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3730187</v>
      </c>
      <c r="X36" s="64">
        <f t="shared" si="6"/>
        <v>0</v>
      </c>
      <c r="Y36" s="64">
        <f t="shared" si="6"/>
        <v>3730187</v>
      </c>
      <c r="Z36" s="65">
        <f>+IF(X36&lt;&gt;0,+(Y36/X36)*100,0)</f>
        <v>0</v>
      </c>
      <c r="AA36" s="66">
        <f>SUM(AA32:AA35)</f>
        <v>22170334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4051019</v>
      </c>
      <c r="F5" s="18">
        <f t="shared" si="0"/>
        <v>4051019</v>
      </c>
      <c r="G5" s="18">
        <f t="shared" si="0"/>
        <v>2218</v>
      </c>
      <c r="H5" s="18">
        <f t="shared" si="0"/>
        <v>17631</v>
      </c>
      <c r="I5" s="18">
        <f t="shared" si="0"/>
        <v>160000</v>
      </c>
      <c r="J5" s="18">
        <f t="shared" si="0"/>
        <v>179849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179849</v>
      </c>
      <c r="X5" s="18">
        <f t="shared" si="0"/>
        <v>1012752</v>
      </c>
      <c r="Y5" s="18">
        <f t="shared" si="0"/>
        <v>-832903</v>
      </c>
      <c r="Z5" s="4">
        <f>+IF(X5&lt;&gt;0,+(Y5/X5)*100,0)</f>
        <v>-82.24155568194385</v>
      </c>
      <c r="AA5" s="16">
        <f>SUM(AA6:AA8)</f>
        <v>4051019</v>
      </c>
    </row>
    <row r="6" spans="1:27" ht="13.5">
      <c r="A6" s="5" t="s">
        <v>32</v>
      </c>
      <c r="B6" s="3"/>
      <c r="C6" s="19"/>
      <c r="D6" s="19"/>
      <c r="E6" s="20">
        <v>1395000</v>
      </c>
      <c r="F6" s="21">
        <v>1395000</v>
      </c>
      <c r="G6" s="21">
        <v>2218</v>
      </c>
      <c r="H6" s="21">
        <v>17631</v>
      </c>
      <c r="I6" s="21"/>
      <c r="J6" s="21">
        <v>19849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19849</v>
      </c>
      <c r="X6" s="21">
        <v>348750</v>
      </c>
      <c r="Y6" s="21">
        <v>-328901</v>
      </c>
      <c r="Z6" s="6">
        <v>-94.31</v>
      </c>
      <c r="AA6" s="28">
        <v>1395000</v>
      </c>
    </row>
    <row r="7" spans="1:27" ht="13.5">
      <c r="A7" s="5" t="s">
        <v>33</v>
      </c>
      <c r="B7" s="3"/>
      <c r="C7" s="22"/>
      <c r="D7" s="22"/>
      <c r="E7" s="23">
        <v>725000</v>
      </c>
      <c r="F7" s="24">
        <v>725000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181251</v>
      </c>
      <c r="Y7" s="24">
        <v>-181251</v>
      </c>
      <c r="Z7" s="7">
        <v>-100</v>
      </c>
      <c r="AA7" s="29">
        <v>725000</v>
      </c>
    </row>
    <row r="8" spans="1:27" ht="13.5">
      <c r="A8" s="5" t="s">
        <v>34</v>
      </c>
      <c r="B8" s="3"/>
      <c r="C8" s="19"/>
      <c r="D8" s="19"/>
      <c r="E8" s="20">
        <v>1931019</v>
      </c>
      <c r="F8" s="21">
        <v>1931019</v>
      </c>
      <c r="G8" s="21"/>
      <c r="H8" s="21"/>
      <c r="I8" s="21">
        <v>160000</v>
      </c>
      <c r="J8" s="21">
        <v>160000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160000</v>
      </c>
      <c r="X8" s="21">
        <v>482751</v>
      </c>
      <c r="Y8" s="21">
        <v>-322751</v>
      </c>
      <c r="Z8" s="6">
        <v>-66.86</v>
      </c>
      <c r="AA8" s="28">
        <v>1931019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23669981</v>
      </c>
      <c r="F9" s="18">
        <f t="shared" si="1"/>
        <v>23669981</v>
      </c>
      <c r="G9" s="18">
        <f t="shared" si="1"/>
        <v>234891</v>
      </c>
      <c r="H9" s="18">
        <f t="shared" si="1"/>
        <v>64660</v>
      </c>
      <c r="I9" s="18">
        <f t="shared" si="1"/>
        <v>907854</v>
      </c>
      <c r="J9" s="18">
        <f t="shared" si="1"/>
        <v>1207405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1207405</v>
      </c>
      <c r="X9" s="18">
        <f t="shared" si="1"/>
        <v>544500</v>
      </c>
      <c r="Y9" s="18">
        <f t="shared" si="1"/>
        <v>662905</v>
      </c>
      <c r="Z9" s="4">
        <f>+IF(X9&lt;&gt;0,+(Y9/X9)*100,0)</f>
        <v>121.74563820018365</v>
      </c>
      <c r="AA9" s="30">
        <f>SUM(AA10:AA14)</f>
        <v>23669981</v>
      </c>
    </row>
    <row r="10" spans="1:27" ht="13.5">
      <c r="A10" s="5" t="s">
        <v>36</v>
      </c>
      <c r="B10" s="3"/>
      <c r="C10" s="19"/>
      <c r="D10" s="19"/>
      <c r="E10" s="20">
        <v>22209981</v>
      </c>
      <c r="F10" s="21">
        <v>22209981</v>
      </c>
      <c r="G10" s="21">
        <v>234891</v>
      </c>
      <c r="H10" s="21">
        <v>64660</v>
      </c>
      <c r="I10" s="21">
        <v>907854</v>
      </c>
      <c r="J10" s="21">
        <v>1207405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1207405</v>
      </c>
      <c r="X10" s="21">
        <v>179499</v>
      </c>
      <c r="Y10" s="21">
        <v>1027906</v>
      </c>
      <c r="Z10" s="6">
        <v>572.65</v>
      </c>
      <c r="AA10" s="28">
        <v>22209981</v>
      </c>
    </row>
    <row r="11" spans="1:27" ht="13.5">
      <c r="A11" s="5" t="s">
        <v>37</v>
      </c>
      <c r="B11" s="3"/>
      <c r="C11" s="19"/>
      <c r="D11" s="19"/>
      <c r="E11" s="20">
        <v>1460000</v>
      </c>
      <c r="F11" s="21">
        <v>1460000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365001</v>
      </c>
      <c r="Y11" s="21">
        <v>-365001</v>
      </c>
      <c r="Z11" s="6">
        <v>-100</v>
      </c>
      <c r="AA11" s="28">
        <v>1460000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28000000</v>
      </c>
      <c r="F15" s="18">
        <f t="shared" si="2"/>
        <v>28000000</v>
      </c>
      <c r="G15" s="18">
        <f t="shared" si="2"/>
        <v>10563520</v>
      </c>
      <c r="H15" s="18">
        <f t="shared" si="2"/>
        <v>0</v>
      </c>
      <c r="I15" s="18">
        <f t="shared" si="2"/>
        <v>5098100</v>
      </c>
      <c r="J15" s="18">
        <f t="shared" si="2"/>
        <v>15661620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15661620</v>
      </c>
      <c r="X15" s="18">
        <f t="shared" si="2"/>
        <v>624999</v>
      </c>
      <c r="Y15" s="18">
        <f t="shared" si="2"/>
        <v>15036621</v>
      </c>
      <c r="Z15" s="4">
        <f>+IF(X15&lt;&gt;0,+(Y15/X15)*100,0)</f>
        <v>2405.863209381135</v>
      </c>
      <c r="AA15" s="30">
        <f>SUM(AA16:AA18)</f>
        <v>28000000</v>
      </c>
    </row>
    <row r="16" spans="1:27" ht="13.5">
      <c r="A16" s="5" t="s">
        <v>42</v>
      </c>
      <c r="B16" s="3"/>
      <c r="C16" s="19"/>
      <c r="D16" s="19"/>
      <c r="E16" s="20">
        <v>250000</v>
      </c>
      <c r="F16" s="21">
        <v>250000</v>
      </c>
      <c r="G16" s="21">
        <v>10563520</v>
      </c>
      <c r="H16" s="21"/>
      <c r="I16" s="21"/>
      <c r="J16" s="21">
        <v>10563520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10563520</v>
      </c>
      <c r="X16" s="21">
        <v>62499</v>
      </c>
      <c r="Y16" s="21">
        <v>10501021</v>
      </c>
      <c r="Z16" s="6">
        <v>16801.9</v>
      </c>
      <c r="AA16" s="28">
        <v>250000</v>
      </c>
    </row>
    <row r="17" spans="1:27" ht="13.5">
      <c r="A17" s="5" t="s">
        <v>43</v>
      </c>
      <c r="B17" s="3"/>
      <c r="C17" s="19"/>
      <c r="D17" s="19"/>
      <c r="E17" s="20">
        <v>27750000</v>
      </c>
      <c r="F17" s="21">
        <v>27750000</v>
      </c>
      <c r="G17" s="21"/>
      <c r="H17" s="21"/>
      <c r="I17" s="21">
        <v>5098100</v>
      </c>
      <c r="J17" s="21">
        <v>5098100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5098100</v>
      </c>
      <c r="X17" s="21">
        <v>562500</v>
      </c>
      <c r="Y17" s="21">
        <v>4535600</v>
      </c>
      <c r="Z17" s="6">
        <v>806.33</v>
      </c>
      <c r="AA17" s="28">
        <v>27750000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10725000</v>
      </c>
      <c r="F19" s="18">
        <f t="shared" si="3"/>
        <v>10725000</v>
      </c>
      <c r="G19" s="18">
        <f t="shared" si="3"/>
        <v>0</v>
      </c>
      <c r="H19" s="18">
        <f t="shared" si="3"/>
        <v>21648</v>
      </c>
      <c r="I19" s="18">
        <f t="shared" si="3"/>
        <v>895</v>
      </c>
      <c r="J19" s="18">
        <f t="shared" si="3"/>
        <v>22543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22543</v>
      </c>
      <c r="X19" s="18">
        <f t="shared" si="3"/>
        <v>2131251</v>
      </c>
      <c r="Y19" s="18">
        <f t="shared" si="3"/>
        <v>-2108708</v>
      </c>
      <c r="Z19" s="4">
        <f>+IF(X19&lt;&gt;0,+(Y19/X19)*100,0)</f>
        <v>-98.94226442591699</v>
      </c>
      <c r="AA19" s="30">
        <f>SUM(AA20:AA23)</f>
        <v>10725000</v>
      </c>
    </row>
    <row r="20" spans="1:27" ht="13.5">
      <c r="A20" s="5" t="s">
        <v>46</v>
      </c>
      <c r="B20" s="3"/>
      <c r="C20" s="19"/>
      <c r="D20" s="19"/>
      <c r="E20" s="20">
        <v>3450000</v>
      </c>
      <c r="F20" s="21">
        <v>3450000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312501</v>
      </c>
      <c r="Y20" s="21">
        <v>-312501</v>
      </c>
      <c r="Z20" s="6">
        <v>-100</v>
      </c>
      <c r="AA20" s="28">
        <v>3450000</v>
      </c>
    </row>
    <row r="21" spans="1:27" ht="13.5">
      <c r="A21" s="5" t="s">
        <v>47</v>
      </c>
      <c r="B21" s="3"/>
      <c r="C21" s="19"/>
      <c r="D21" s="19"/>
      <c r="E21" s="20">
        <v>1800000</v>
      </c>
      <c r="F21" s="21">
        <v>1800000</v>
      </c>
      <c r="G21" s="21"/>
      <c r="H21" s="21">
        <v>21648</v>
      </c>
      <c r="I21" s="21"/>
      <c r="J21" s="21">
        <v>21648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21648</v>
      </c>
      <c r="X21" s="21">
        <v>450000</v>
      </c>
      <c r="Y21" s="21">
        <v>-428352</v>
      </c>
      <c r="Z21" s="6">
        <v>-95.19</v>
      </c>
      <c r="AA21" s="28">
        <v>1800000</v>
      </c>
    </row>
    <row r="22" spans="1:27" ht="13.5">
      <c r="A22" s="5" t="s">
        <v>48</v>
      </c>
      <c r="B22" s="3"/>
      <c r="C22" s="22"/>
      <c r="D22" s="22"/>
      <c r="E22" s="23">
        <v>2450000</v>
      </c>
      <c r="F22" s="24">
        <v>2450000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612501</v>
      </c>
      <c r="Y22" s="24">
        <v>-612501</v>
      </c>
      <c r="Z22" s="7">
        <v>-100</v>
      </c>
      <c r="AA22" s="29">
        <v>2450000</v>
      </c>
    </row>
    <row r="23" spans="1:27" ht="13.5">
      <c r="A23" s="5" t="s">
        <v>49</v>
      </c>
      <c r="B23" s="3"/>
      <c r="C23" s="19"/>
      <c r="D23" s="19"/>
      <c r="E23" s="20">
        <v>3025000</v>
      </c>
      <c r="F23" s="21">
        <v>3025000</v>
      </c>
      <c r="G23" s="21"/>
      <c r="H23" s="21"/>
      <c r="I23" s="21">
        <v>895</v>
      </c>
      <c r="J23" s="21">
        <v>895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895</v>
      </c>
      <c r="X23" s="21">
        <v>756249</v>
      </c>
      <c r="Y23" s="21">
        <v>-755354</v>
      </c>
      <c r="Z23" s="6">
        <v>-99.88</v>
      </c>
      <c r="AA23" s="28">
        <v>3025000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66446000</v>
      </c>
      <c r="F25" s="53">
        <f t="shared" si="4"/>
        <v>66446000</v>
      </c>
      <c r="G25" s="53">
        <f t="shared" si="4"/>
        <v>10800629</v>
      </c>
      <c r="H25" s="53">
        <f t="shared" si="4"/>
        <v>103939</v>
      </c>
      <c r="I25" s="53">
        <f t="shared" si="4"/>
        <v>6166849</v>
      </c>
      <c r="J25" s="53">
        <f t="shared" si="4"/>
        <v>17071417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17071417</v>
      </c>
      <c r="X25" s="53">
        <f t="shared" si="4"/>
        <v>4313502</v>
      </c>
      <c r="Y25" s="53">
        <f t="shared" si="4"/>
        <v>12757915</v>
      </c>
      <c r="Z25" s="54">
        <f>+IF(X25&lt;&gt;0,+(Y25/X25)*100,0)</f>
        <v>295.7669893279289</v>
      </c>
      <c r="AA25" s="55">
        <f>+AA5+AA9+AA15+AA19+AA24</f>
        <v>66446000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49192025</v>
      </c>
      <c r="F28" s="21">
        <v>49192025</v>
      </c>
      <c r="G28" s="21">
        <v>10800629</v>
      </c>
      <c r="H28" s="21"/>
      <c r="I28" s="21">
        <v>6113635</v>
      </c>
      <c r="J28" s="21">
        <v>16914264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16914264</v>
      </c>
      <c r="X28" s="21"/>
      <c r="Y28" s="21">
        <v>16914264</v>
      </c>
      <c r="Z28" s="6"/>
      <c r="AA28" s="19">
        <v>49192025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49192025</v>
      </c>
      <c r="F32" s="27">
        <f t="shared" si="5"/>
        <v>49192025</v>
      </c>
      <c r="G32" s="27">
        <f t="shared" si="5"/>
        <v>10800629</v>
      </c>
      <c r="H32" s="27">
        <f t="shared" si="5"/>
        <v>0</v>
      </c>
      <c r="I32" s="27">
        <f t="shared" si="5"/>
        <v>6113635</v>
      </c>
      <c r="J32" s="27">
        <f t="shared" si="5"/>
        <v>16914264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16914264</v>
      </c>
      <c r="X32" s="27">
        <f t="shared" si="5"/>
        <v>0</v>
      </c>
      <c r="Y32" s="27">
        <f t="shared" si="5"/>
        <v>16914264</v>
      </c>
      <c r="Z32" s="13">
        <f>+IF(X32&lt;&gt;0,+(Y32/X32)*100,0)</f>
        <v>0</v>
      </c>
      <c r="AA32" s="31">
        <f>SUM(AA28:AA31)</f>
        <v>49192025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17253975</v>
      </c>
      <c r="F35" s="21">
        <v>17253975</v>
      </c>
      <c r="G35" s="21"/>
      <c r="H35" s="21">
        <v>103939</v>
      </c>
      <c r="I35" s="21">
        <v>53214</v>
      </c>
      <c r="J35" s="21">
        <v>157153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157153</v>
      </c>
      <c r="X35" s="21"/>
      <c r="Y35" s="21">
        <v>157153</v>
      </c>
      <c r="Z35" s="6"/>
      <c r="AA35" s="28">
        <v>17253975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66446000</v>
      </c>
      <c r="F36" s="64">
        <f t="shared" si="6"/>
        <v>66446000</v>
      </c>
      <c r="G36" s="64">
        <f t="shared" si="6"/>
        <v>10800629</v>
      </c>
      <c r="H36" s="64">
        <f t="shared" si="6"/>
        <v>103939</v>
      </c>
      <c r="I36" s="64">
        <f t="shared" si="6"/>
        <v>6166849</v>
      </c>
      <c r="J36" s="64">
        <f t="shared" si="6"/>
        <v>17071417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17071417</v>
      </c>
      <c r="X36" s="64">
        <f t="shared" si="6"/>
        <v>0</v>
      </c>
      <c r="Y36" s="64">
        <f t="shared" si="6"/>
        <v>17071417</v>
      </c>
      <c r="Z36" s="65">
        <f>+IF(X36&lt;&gt;0,+(Y36/X36)*100,0)</f>
        <v>0</v>
      </c>
      <c r="AA36" s="66">
        <f>SUM(AA32:AA35)</f>
        <v>66446000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532024</v>
      </c>
      <c r="D5" s="16">
        <f>SUM(D6:D8)</f>
        <v>0</v>
      </c>
      <c r="E5" s="17">
        <f t="shared" si="0"/>
        <v>150000</v>
      </c>
      <c r="F5" s="18">
        <f t="shared" si="0"/>
        <v>150000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64500</v>
      </c>
      <c r="Y5" s="18">
        <f t="shared" si="0"/>
        <v>-64500</v>
      </c>
      <c r="Z5" s="4">
        <f>+IF(X5&lt;&gt;0,+(Y5/X5)*100,0)</f>
        <v>-100</v>
      </c>
      <c r="AA5" s="16">
        <f>SUM(AA6:AA8)</f>
        <v>150000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244024</v>
      </c>
      <c r="D7" s="22"/>
      <c r="E7" s="23">
        <v>150000</v>
      </c>
      <c r="F7" s="24">
        <v>150000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64500</v>
      </c>
      <c r="Y7" s="24">
        <v>-64500</v>
      </c>
      <c r="Z7" s="7">
        <v>-100</v>
      </c>
      <c r="AA7" s="29">
        <v>150000</v>
      </c>
    </row>
    <row r="8" spans="1:27" ht="13.5">
      <c r="A8" s="5" t="s">
        <v>34</v>
      </c>
      <c r="B8" s="3"/>
      <c r="C8" s="19">
        <v>288000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3653622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3653622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10173000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13457</v>
      </c>
      <c r="H15" s="18">
        <f t="shared" si="2"/>
        <v>0</v>
      </c>
      <c r="I15" s="18">
        <f t="shared" si="2"/>
        <v>432000</v>
      </c>
      <c r="J15" s="18">
        <f t="shared" si="2"/>
        <v>445457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445457</v>
      </c>
      <c r="X15" s="18">
        <f t="shared" si="2"/>
        <v>0</v>
      </c>
      <c r="Y15" s="18">
        <f t="shared" si="2"/>
        <v>445457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10173000</v>
      </c>
      <c r="D17" s="19"/>
      <c r="E17" s="20"/>
      <c r="F17" s="21"/>
      <c r="G17" s="21">
        <v>13457</v>
      </c>
      <c r="H17" s="21"/>
      <c r="I17" s="21">
        <v>432000</v>
      </c>
      <c r="J17" s="21">
        <v>445457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445457</v>
      </c>
      <c r="X17" s="21"/>
      <c r="Y17" s="21">
        <v>445457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26604000</v>
      </c>
      <c r="F19" s="18">
        <f t="shared" si="3"/>
        <v>26604000</v>
      </c>
      <c r="G19" s="18">
        <f t="shared" si="3"/>
        <v>0</v>
      </c>
      <c r="H19" s="18">
        <f t="shared" si="3"/>
        <v>0</v>
      </c>
      <c r="I19" s="18">
        <f t="shared" si="3"/>
        <v>465374</v>
      </c>
      <c r="J19" s="18">
        <f t="shared" si="3"/>
        <v>465374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465374</v>
      </c>
      <c r="X19" s="18">
        <f t="shared" si="3"/>
        <v>8880000</v>
      </c>
      <c r="Y19" s="18">
        <f t="shared" si="3"/>
        <v>-8414626</v>
      </c>
      <c r="Z19" s="4">
        <f>+IF(X19&lt;&gt;0,+(Y19/X19)*100,0)</f>
        <v>-94.7593018018018</v>
      </c>
      <c r="AA19" s="30">
        <f>SUM(AA20:AA23)</f>
        <v>26604000</v>
      </c>
    </row>
    <row r="20" spans="1:27" ht="13.5">
      <c r="A20" s="5" t="s">
        <v>46</v>
      </c>
      <c r="B20" s="3"/>
      <c r="C20" s="19"/>
      <c r="D20" s="19"/>
      <c r="E20" s="20">
        <v>26604000</v>
      </c>
      <c r="F20" s="21">
        <v>26604000</v>
      </c>
      <c r="G20" s="21"/>
      <c r="H20" s="21"/>
      <c r="I20" s="21">
        <v>465374</v>
      </c>
      <c r="J20" s="21">
        <v>465374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465374</v>
      </c>
      <c r="X20" s="21">
        <v>8880000</v>
      </c>
      <c r="Y20" s="21">
        <v>-8414626</v>
      </c>
      <c r="Z20" s="6">
        <v>-94.76</v>
      </c>
      <c r="AA20" s="28">
        <v>26604000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14358646</v>
      </c>
      <c r="D25" s="51">
        <f>+D5+D9+D15+D19+D24</f>
        <v>0</v>
      </c>
      <c r="E25" s="52">
        <f t="shared" si="4"/>
        <v>26754000</v>
      </c>
      <c r="F25" s="53">
        <f t="shared" si="4"/>
        <v>26754000</v>
      </c>
      <c r="G25" s="53">
        <f t="shared" si="4"/>
        <v>13457</v>
      </c>
      <c r="H25" s="53">
        <f t="shared" si="4"/>
        <v>0</v>
      </c>
      <c r="I25" s="53">
        <f t="shared" si="4"/>
        <v>897374</v>
      </c>
      <c r="J25" s="53">
        <f t="shared" si="4"/>
        <v>910831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910831</v>
      </c>
      <c r="X25" s="53">
        <f t="shared" si="4"/>
        <v>8944500</v>
      </c>
      <c r="Y25" s="53">
        <f t="shared" si="4"/>
        <v>-8033669</v>
      </c>
      <c r="Z25" s="54">
        <f>+IF(X25&lt;&gt;0,+(Y25/X25)*100,0)</f>
        <v>-89.81685952261167</v>
      </c>
      <c r="AA25" s="55">
        <f>+AA5+AA9+AA15+AA19+AA24</f>
        <v>26754000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14288646</v>
      </c>
      <c r="D28" s="19"/>
      <c r="E28" s="20">
        <v>26754000</v>
      </c>
      <c r="F28" s="21">
        <v>26754000</v>
      </c>
      <c r="G28" s="21">
        <v>13457</v>
      </c>
      <c r="H28" s="21"/>
      <c r="I28" s="21">
        <v>897374</v>
      </c>
      <c r="J28" s="21">
        <v>910831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910831</v>
      </c>
      <c r="X28" s="21"/>
      <c r="Y28" s="21">
        <v>910831</v>
      </c>
      <c r="Z28" s="6"/>
      <c r="AA28" s="19">
        <v>26754000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14288646</v>
      </c>
      <c r="D32" s="25">
        <f>SUM(D28:D31)</f>
        <v>0</v>
      </c>
      <c r="E32" s="26">
        <f t="shared" si="5"/>
        <v>26754000</v>
      </c>
      <c r="F32" s="27">
        <f t="shared" si="5"/>
        <v>26754000</v>
      </c>
      <c r="G32" s="27">
        <f t="shared" si="5"/>
        <v>13457</v>
      </c>
      <c r="H32" s="27">
        <f t="shared" si="5"/>
        <v>0</v>
      </c>
      <c r="I32" s="27">
        <f t="shared" si="5"/>
        <v>897374</v>
      </c>
      <c r="J32" s="27">
        <f t="shared" si="5"/>
        <v>910831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910831</v>
      </c>
      <c r="X32" s="27">
        <f t="shared" si="5"/>
        <v>0</v>
      </c>
      <c r="Y32" s="27">
        <f t="shared" si="5"/>
        <v>910831</v>
      </c>
      <c r="Z32" s="13">
        <f>+IF(X32&lt;&gt;0,+(Y32/X32)*100,0)</f>
        <v>0</v>
      </c>
      <c r="AA32" s="31">
        <f>SUM(AA28:AA31)</f>
        <v>26754000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70000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14358646</v>
      </c>
      <c r="D36" s="62">
        <f>SUM(D32:D35)</f>
        <v>0</v>
      </c>
      <c r="E36" s="63">
        <f t="shared" si="6"/>
        <v>26754000</v>
      </c>
      <c r="F36" s="64">
        <f t="shared" si="6"/>
        <v>26754000</v>
      </c>
      <c r="G36" s="64">
        <f t="shared" si="6"/>
        <v>13457</v>
      </c>
      <c r="H36" s="64">
        <f t="shared" si="6"/>
        <v>0</v>
      </c>
      <c r="I36" s="64">
        <f t="shared" si="6"/>
        <v>897374</v>
      </c>
      <c r="J36" s="64">
        <f t="shared" si="6"/>
        <v>910831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910831</v>
      </c>
      <c r="X36" s="64">
        <f t="shared" si="6"/>
        <v>0</v>
      </c>
      <c r="Y36" s="64">
        <f t="shared" si="6"/>
        <v>910831</v>
      </c>
      <c r="Z36" s="65">
        <f>+IF(X36&lt;&gt;0,+(Y36/X36)*100,0)</f>
        <v>0</v>
      </c>
      <c r="AA36" s="66">
        <f>SUM(AA32:AA35)</f>
        <v>26754000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2800000</v>
      </c>
      <c r="F5" s="18">
        <f t="shared" si="0"/>
        <v>2800000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853098</v>
      </c>
      <c r="Y5" s="18">
        <f t="shared" si="0"/>
        <v>-853098</v>
      </c>
      <c r="Z5" s="4">
        <f>+IF(X5&lt;&gt;0,+(Y5/X5)*100,0)</f>
        <v>-100</v>
      </c>
      <c r="AA5" s="16">
        <f>SUM(AA6:AA8)</f>
        <v>2800000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2800000</v>
      </c>
      <c r="F8" s="21">
        <v>2800000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853098</v>
      </c>
      <c r="Y8" s="21">
        <v>-853098</v>
      </c>
      <c r="Z8" s="6">
        <v>-100</v>
      </c>
      <c r="AA8" s="28">
        <v>2800000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47100000</v>
      </c>
      <c r="F9" s="18">
        <f t="shared" si="1"/>
        <v>47100000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11644464</v>
      </c>
      <c r="Y9" s="18">
        <f t="shared" si="1"/>
        <v>-11644464</v>
      </c>
      <c r="Z9" s="4">
        <f>+IF(X9&lt;&gt;0,+(Y9/X9)*100,0)</f>
        <v>-100</v>
      </c>
      <c r="AA9" s="30">
        <f>SUM(AA10:AA14)</f>
        <v>47100000</v>
      </c>
    </row>
    <row r="10" spans="1:27" ht="13.5">
      <c r="A10" s="5" t="s">
        <v>36</v>
      </c>
      <c r="B10" s="3"/>
      <c r="C10" s="19"/>
      <c r="D10" s="19"/>
      <c r="E10" s="20">
        <v>47100000</v>
      </c>
      <c r="F10" s="21">
        <v>47100000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47100000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>
        <v>11644464</v>
      </c>
      <c r="Y11" s="21">
        <v>-11644464</v>
      </c>
      <c r="Z11" s="6">
        <v>-100</v>
      </c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6387105</v>
      </c>
      <c r="H15" s="18">
        <f t="shared" si="2"/>
        <v>1731762</v>
      </c>
      <c r="I15" s="18">
        <f t="shared" si="2"/>
        <v>5080763</v>
      </c>
      <c r="J15" s="18">
        <f t="shared" si="2"/>
        <v>13199630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13199630</v>
      </c>
      <c r="X15" s="18">
        <f t="shared" si="2"/>
        <v>0</v>
      </c>
      <c r="Y15" s="18">
        <f t="shared" si="2"/>
        <v>13199630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6387105</v>
      </c>
      <c r="H16" s="21">
        <v>1731762</v>
      </c>
      <c r="I16" s="21">
        <v>5080763</v>
      </c>
      <c r="J16" s="21">
        <v>13199630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13199630</v>
      </c>
      <c r="X16" s="21"/>
      <c r="Y16" s="21">
        <v>13199630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49900000</v>
      </c>
      <c r="F25" s="53">
        <f t="shared" si="4"/>
        <v>49900000</v>
      </c>
      <c r="G25" s="53">
        <f t="shared" si="4"/>
        <v>6387105</v>
      </c>
      <c r="H25" s="53">
        <f t="shared" si="4"/>
        <v>1731762</v>
      </c>
      <c r="I25" s="53">
        <f t="shared" si="4"/>
        <v>5080763</v>
      </c>
      <c r="J25" s="53">
        <f t="shared" si="4"/>
        <v>13199630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13199630</v>
      </c>
      <c r="X25" s="53">
        <f t="shared" si="4"/>
        <v>12497562</v>
      </c>
      <c r="Y25" s="53">
        <f t="shared" si="4"/>
        <v>702068</v>
      </c>
      <c r="Z25" s="54">
        <f>+IF(X25&lt;&gt;0,+(Y25/X25)*100,0)</f>
        <v>5.617639664440152</v>
      </c>
      <c r="AA25" s="55">
        <f>+AA5+AA9+AA15+AA19+AA24</f>
        <v>49900000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28383000</v>
      </c>
      <c r="F28" s="21">
        <v>28383000</v>
      </c>
      <c r="G28" s="21"/>
      <c r="H28" s="21">
        <v>1731762</v>
      </c>
      <c r="I28" s="21">
        <v>5080763</v>
      </c>
      <c r="J28" s="21">
        <v>6812525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6812525</v>
      </c>
      <c r="X28" s="21"/>
      <c r="Y28" s="21">
        <v>6812525</v>
      </c>
      <c r="Z28" s="6"/>
      <c r="AA28" s="19">
        <v>28383000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6387105</v>
      </c>
      <c r="H29" s="21"/>
      <c r="I29" s="21"/>
      <c r="J29" s="21">
        <v>6387105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6387105</v>
      </c>
      <c r="X29" s="21"/>
      <c r="Y29" s="21">
        <v>6387105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28383000</v>
      </c>
      <c r="F32" s="27">
        <f t="shared" si="5"/>
        <v>28383000</v>
      </c>
      <c r="G32" s="27">
        <f t="shared" si="5"/>
        <v>6387105</v>
      </c>
      <c r="H32" s="27">
        <f t="shared" si="5"/>
        <v>1731762</v>
      </c>
      <c r="I32" s="27">
        <f t="shared" si="5"/>
        <v>5080763</v>
      </c>
      <c r="J32" s="27">
        <f t="shared" si="5"/>
        <v>13199630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13199630</v>
      </c>
      <c r="X32" s="27">
        <f t="shared" si="5"/>
        <v>0</v>
      </c>
      <c r="Y32" s="27">
        <f t="shared" si="5"/>
        <v>13199630</v>
      </c>
      <c r="Z32" s="13">
        <f>+IF(X32&lt;&gt;0,+(Y32/X32)*100,0)</f>
        <v>0</v>
      </c>
      <c r="AA32" s="31">
        <f>SUM(AA28:AA31)</f>
        <v>28383000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21517000</v>
      </c>
      <c r="F35" s="21">
        <v>21517000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21517000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49900000</v>
      </c>
      <c r="F36" s="64">
        <f t="shared" si="6"/>
        <v>49900000</v>
      </c>
      <c r="G36" s="64">
        <f t="shared" si="6"/>
        <v>6387105</v>
      </c>
      <c r="H36" s="64">
        <f t="shared" si="6"/>
        <v>1731762</v>
      </c>
      <c r="I36" s="64">
        <f t="shared" si="6"/>
        <v>5080763</v>
      </c>
      <c r="J36" s="64">
        <f t="shared" si="6"/>
        <v>13199630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13199630</v>
      </c>
      <c r="X36" s="64">
        <f t="shared" si="6"/>
        <v>0</v>
      </c>
      <c r="Y36" s="64">
        <f t="shared" si="6"/>
        <v>13199630</v>
      </c>
      <c r="Z36" s="65">
        <f>+IF(X36&lt;&gt;0,+(Y36/X36)*100,0)</f>
        <v>0</v>
      </c>
      <c r="AA36" s="66">
        <f>SUM(AA32:AA35)</f>
        <v>49900000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204145350</v>
      </c>
      <c r="F5" s="18">
        <f t="shared" si="0"/>
        <v>204145350</v>
      </c>
      <c r="G5" s="18">
        <f t="shared" si="0"/>
        <v>117038</v>
      </c>
      <c r="H5" s="18">
        <f t="shared" si="0"/>
        <v>117038</v>
      </c>
      <c r="I5" s="18">
        <f t="shared" si="0"/>
        <v>0</v>
      </c>
      <c r="J5" s="18">
        <f t="shared" si="0"/>
        <v>234076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234076</v>
      </c>
      <c r="X5" s="18">
        <f t="shared" si="0"/>
        <v>2230000</v>
      </c>
      <c r="Y5" s="18">
        <f t="shared" si="0"/>
        <v>-1995924</v>
      </c>
      <c r="Z5" s="4">
        <f>+IF(X5&lt;&gt;0,+(Y5/X5)*100,0)</f>
        <v>-89.50331838565022</v>
      </c>
      <c r="AA5" s="16">
        <f>SUM(AA6:AA8)</f>
        <v>204145350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3231</v>
      </c>
      <c r="H6" s="21">
        <v>3231</v>
      </c>
      <c r="I6" s="21"/>
      <c r="J6" s="21">
        <v>6462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6462</v>
      </c>
      <c r="X6" s="21">
        <v>1180000</v>
      </c>
      <c r="Y6" s="21">
        <v>-1173538</v>
      </c>
      <c r="Z6" s="6">
        <v>-99.45</v>
      </c>
      <c r="AA6" s="28"/>
    </row>
    <row r="7" spans="1:27" ht="13.5">
      <c r="A7" s="5" t="s">
        <v>33</v>
      </c>
      <c r="B7" s="3"/>
      <c r="C7" s="22"/>
      <c r="D7" s="22"/>
      <c r="E7" s="23">
        <v>204145350</v>
      </c>
      <c r="F7" s="24">
        <v>204145350</v>
      </c>
      <c r="G7" s="24">
        <v>83825</v>
      </c>
      <c r="H7" s="24">
        <v>83825</v>
      </c>
      <c r="I7" s="24"/>
      <c r="J7" s="24">
        <v>167650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167650</v>
      </c>
      <c r="X7" s="24">
        <v>100000</v>
      </c>
      <c r="Y7" s="24">
        <v>67650</v>
      </c>
      <c r="Z7" s="7">
        <v>67.65</v>
      </c>
      <c r="AA7" s="29">
        <v>204145350</v>
      </c>
    </row>
    <row r="8" spans="1:27" ht="13.5">
      <c r="A8" s="5" t="s">
        <v>34</v>
      </c>
      <c r="B8" s="3"/>
      <c r="C8" s="19"/>
      <c r="D8" s="19"/>
      <c r="E8" s="20"/>
      <c r="F8" s="21"/>
      <c r="G8" s="21">
        <v>29982</v>
      </c>
      <c r="H8" s="21">
        <v>29982</v>
      </c>
      <c r="I8" s="21"/>
      <c r="J8" s="21">
        <v>59964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59964</v>
      </c>
      <c r="X8" s="21">
        <v>950000</v>
      </c>
      <c r="Y8" s="21">
        <v>-890036</v>
      </c>
      <c r="Z8" s="6">
        <v>-93.69</v>
      </c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4345000</v>
      </c>
      <c r="Y9" s="18">
        <f t="shared" si="1"/>
        <v>-4345000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4285000</v>
      </c>
      <c r="Y12" s="21">
        <v>-4285000</v>
      </c>
      <c r="Z12" s="6">
        <v>-100</v>
      </c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60000</v>
      </c>
      <c r="Y14" s="24">
        <v>-60000</v>
      </c>
      <c r="Z14" s="7">
        <v>-100</v>
      </c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65000</v>
      </c>
      <c r="Y15" s="18">
        <f t="shared" si="2"/>
        <v>-65000</v>
      </c>
      <c r="Z15" s="4">
        <f>+IF(X15&lt;&gt;0,+(Y15/X15)*100,0)</f>
        <v>-100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65000</v>
      </c>
      <c r="Y16" s="21">
        <v>-65000</v>
      </c>
      <c r="Z16" s="6">
        <v>-100</v>
      </c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40233702</v>
      </c>
      <c r="H19" s="18">
        <f t="shared" si="3"/>
        <v>40233702</v>
      </c>
      <c r="I19" s="18">
        <f t="shared" si="3"/>
        <v>0</v>
      </c>
      <c r="J19" s="18">
        <f t="shared" si="3"/>
        <v>80467404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80467404</v>
      </c>
      <c r="X19" s="18">
        <f t="shared" si="3"/>
        <v>150000000</v>
      </c>
      <c r="Y19" s="18">
        <f t="shared" si="3"/>
        <v>-69532596</v>
      </c>
      <c r="Z19" s="4">
        <f>+IF(X19&lt;&gt;0,+(Y19/X19)*100,0)</f>
        <v>-46.355064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>
        <v>40233702</v>
      </c>
      <c r="H21" s="21">
        <v>40233702</v>
      </c>
      <c r="I21" s="21"/>
      <c r="J21" s="21">
        <v>80467404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80467404</v>
      </c>
      <c r="X21" s="21">
        <v>150000000</v>
      </c>
      <c r="Y21" s="21">
        <v>-69532596</v>
      </c>
      <c r="Z21" s="6">
        <v>-46.36</v>
      </c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204145350</v>
      </c>
      <c r="F25" s="53">
        <f t="shared" si="4"/>
        <v>204145350</v>
      </c>
      <c r="G25" s="53">
        <f t="shared" si="4"/>
        <v>40350740</v>
      </c>
      <c r="H25" s="53">
        <f t="shared" si="4"/>
        <v>40350740</v>
      </c>
      <c r="I25" s="53">
        <f t="shared" si="4"/>
        <v>0</v>
      </c>
      <c r="J25" s="53">
        <f t="shared" si="4"/>
        <v>80701480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80701480</v>
      </c>
      <c r="X25" s="53">
        <f t="shared" si="4"/>
        <v>156640000</v>
      </c>
      <c r="Y25" s="53">
        <f t="shared" si="4"/>
        <v>-75938520</v>
      </c>
      <c r="Z25" s="54">
        <f>+IF(X25&lt;&gt;0,+(Y25/X25)*100,0)</f>
        <v>-48.47964759959142</v>
      </c>
      <c r="AA25" s="55">
        <f>+AA5+AA9+AA15+AA19+AA24</f>
        <v>204145350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204145350</v>
      </c>
      <c r="F28" s="21">
        <v>204145350</v>
      </c>
      <c r="G28" s="21">
        <v>40350740</v>
      </c>
      <c r="H28" s="21">
        <v>40350740</v>
      </c>
      <c r="I28" s="21"/>
      <c r="J28" s="21">
        <v>80701480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80701480</v>
      </c>
      <c r="X28" s="21"/>
      <c r="Y28" s="21">
        <v>80701480</v>
      </c>
      <c r="Z28" s="6"/>
      <c r="AA28" s="19">
        <v>204145350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204145350</v>
      </c>
      <c r="F32" s="27">
        <f t="shared" si="5"/>
        <v>204145350</v>
      </c>
      <c r="G32" s="27">
        <f t="shared" si="5"/>
        <v>40350740</v>
      </c>
      <c r="H32" s="27">
        <f t="shared" si="5"/>
        <v>40350740</v>
      </c>
      <c r="I32" s="27">
        <f t="shared" si="5"/>
        <v>0</v>
      </c>
      <c r="J32" s="27">
        <f t="shared" si="5"/>
        <v>80701480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80701480</v>
      </c>
      <c r="X32" s="27">
        <f t="shared" si="5"/>
        <v>0</v>
      </c>
      <c r="Y32" s="27">
        <f t="shared" si="5"/>
        <v>80701480</v>
      </c>
      <c r="Z32" s="13">
        <f>+IF(X32&lt;&gt;0,+(Y32/X32)*100,0)</f>
        <v>0</v>
      </c>
      <c r="AA32" s="31">
        <f>SUM(AA28:AA31)</f>
        <v>204145350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204145350</v>
      </c>
      <c r="F36" s="64">
        <f t="shared" si="6"/>
        <v>204145350</v>
      </c>
      <c r="G36" s="64">
        <f t="shared" si="6"/>
        <v>40350740</v>
      </c>
      <c r="H36" s="64">
        <f t="shared" si="6"/>
        <v>40350740</v>
      </c>
      <c r="I36" s="64">
        <f t="shared" si="6"/>
        <v>0</v>
      </c>
      <c r="J36" s="64">
        <f t="shared" si="6"/>
        <v>80701480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80701480</v>
      </c>
      <c r="X36" s="64">
        <f t="shared" si="6"/>
        <v>0</v>
      </c>
      <c r="Y36" s="64">
        <f t="shared" si="6"/>
        <v>80701480</v>
      </c>
      <c r="Z36" s="65">
        <f>+IF(X36&lt;&gt;0,+(Y36/X36)*100,0)</f>
        <v>0</v>
      </c>
      <c r="AA36" s="66">
        <f>SUM(AA32:AA35)</f>
        <v>204145350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1415439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1315550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99889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3462811</v>
      </c>
      <c r="D9" s="16">
        <f>SUM(D10:D14)</f>
        <v>0</v>
      </c>
      <c r="E9" s="17">
        <f t="shared" si="1"/>
        <v>13309000</v>
      </c>
      <c r="F9" s="18">
        <f t="shared" si="1"/>
        <v>13309000</v>
      </c>
      <c r="G9" s="18">
        <f t="shared" si="1"/>
        <v>0</v>
      </c>
      <c r="H9" s="18">
        <f t="shared" si="1"/>
        <v>539560</v>
      </c>
      <c r="I9" s="18">
        <f t="shared" si="1"/>
        <v>1077511</v>
      </c>
      <c r="J9" s="18">
        <f t="shared" si="1"/>
        <v>1617071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1617071</v>
      </c>
      <c r="X9" s="18">
        <f t="shared" si="1"/>
        <v>4300000</v>
      </c>
      <c r="Y9" s="18">
        <f t="shared" si="1"/>
        <v>-2682929</v>
      </c>
      <c r="Z9" s="4">
        <f>+IF(X9&lt;&gt;0,+(Y9/X9)*100,0)</f>
        <v>-62.393697674418604</v>
      </c>
      <c r="AA9" s="30">
        <f>SUM(AA10:AA14)</f>
        <v>13309000</v>
      </c>
    </row>
    <row r="10" spans="1:27" ht="13.5">
      <c r="A10" s="5" t="s">
        <v>36</v>
      </c>
      <c r="B10" s="3"/>
      <c r="C10" s="19">
        <v>1567115</v>
      </c>
      <c r="D10" s="19"/>
      <c r="E10" s="20">
        <v>13309000</v>
      </c>
      <c r="F10" s="21">
        <v>13309000</v>
      </c>
      <c r="G10" s="21"/>
      <c r="H10" s="21">
        <v>539560</v>
      </c>
      <c r="I10" s="21">
        <v>1077511</v>
      </c>
      <c r="J10" s="21">
        <v>1617071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1617071</v>
      </c>
      <c r="X10" s="21">
        <v>4300000</v>
      </c>
      <c r="Y10" s="21">
        <v>-2682929</v>
      </c>
      <c r="Z10" s="6">
        <v>-62.39</v>
      </c>
      <c r="AA10" s="28">
        <v>13309000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1895696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15865928</v>
      </c>
      <c r="D15" s="16">
        <f>SUM(D16:D18)</f>
        <v>0</v>
      </c>
      <c r="E15" s="17">
        <f t="shared" si="2"/>
        <v>7500000</v>
      </c>
      <c r="F15" s="18">
        <f t="shared" si="2"/>
        <v>7500000</v>
      </c>
      <c r="G15" s="18">
        <f t="shared" si="2"/>
        <v>0</v>
      </c>
      <c r="H15" s="18">
        <f t="shared" si="2"/>
        <v>813835</v>
      </c>
      <c r="I15" s="18">
        <f t="shared" si="2"/>
        <v>443085</v>
      </c>
      <c r="J15" s="18">
        <f t="shared" si="2"/>
        <v>1256920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1256920</v>
      </c>
      <c r="X15" s="18">
        <f t="shared" si="2"/>
        <v>2500000</v>
      </c>
      <c r="Y15" s="18">
        <f t="shared" si="2"/>
        <v>-1243080</v>
      </c>
      <c r="Z15" s="4">
        <f>+IF(X15&lt;&gt;0,+(Y15/X15)*100,0)</f>
        <v>-49.7232</v>
      </c>
      <c r="AA15" s="30">
        <f>SUM(AA16:AA18)</f>
        <v>7500000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15865928</v>
      </c>
      <c r="D17" s="19"/>
      <c r="E17" s="20">
        <v>7500000</v>
      </c>
      <c r="F17" s="21">
        <v>7500000</v>
      </c>
      <c r="G17" s="21"/>
      <c r="H17" s="21">
        <v>813835</v>
      </c>
      <c r="I17" s="21">
        <v>443085</v>
      </c>
      <c r="J17" s="21">
        <v>1256920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1256920</v>
      </c>
      <c r="X17" s="21">
        <v>2500000</v>
      </c>
      <c r="Y17" s="21">
        <v>-1243080</v>
      </c>
      <c r="Z17" s="6">
        <v>-49.72</v>
      </c>
      <c r="AA17" s="28">
        <v>7500000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19824579</v>
      </c>
      <c r="D19" s="16">
        <f>SUM(D20:D23)</f>
        <v>0</v>
      </c>
      <c r="E19" s="17">
        <f t="shared" si="3"/>
        <v>8000000</v>
      </c>
      <c r="F19" s="18">
        <f t="shared" si="3"/>
        <v>8000000</v>
      </c>
      <c r="G19" s="18">
        <f t="shared" si="3"/>
        <v>0</v>
      </c>
      <c r="H19" s="18">
        <f t="shared" si="3"/>
        <v>465620</v>
      </c>
      <c r="I19" s="18">
        <f t="shared" si="3"/>
        <v>94452</v>
      </c>
      <c r="J19" s="18">
        <f t="shared" si="3"/>
        <v>560072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560072</v>
      </c>
      <c r="X19" s="18">
        <f t="shared" si="3"/>
        <v>4000000</v>
      </c>
      <c r="Y19" s="18">
        <f t="shared" si="3"/>
        <v>-3439928</v>
      </c>
      <c r="Z19" s="4">
        <f>+IF(X19&lt;&gt;0,+(Y19/X19)*100,0)</f>
        <v>-85.9982</v>
      </c>
      <c r="AA19" s="30">
        <f>SUM(AA20:AA23)</f>
        <v>8000000</v>
      </c>
    </row>
    <row r="20" spans="1:27" ht="13.5">
      <c r="A20" s="5" t="s">
        <v>46</v>
      </c>
      <c r="B20" s="3"/>
      <c r="C20" s="19">
        <v>11546790</v>
      </c>
      <c r="D20" s="19"/>
      <c r="E20" s="20">
        <v>8000000</v>
      </c>
      <c r="F20" s="21">
        <v>8000000</v>
      </c>
      <c r="G20" s="21"/>
      <c r="H20" s="21">
        <v>465620</v>
      </c>
      <c r="I20" s="21">
        <v>94452</v>
      </c>
      <c r="J20" s="21">
        <v>560072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560072</v>
      </c>
      <c r="X20" s="21">
        <v>4000000</v>
      </c>
      <c r="Y20" s="21">
        <v>-3439928</v>
      </c>
      <c r="Z20" s="6">
        <v>-86</v>
      </c>
      <c r="AA20" s="28">
        <v>8000000</v>
      </c>
    </row>
    <row r="21" spans="1:27" ht="13.5">
      <c r="A21" s="5" t="s">
        <v>47</v>
      </c>
      <c r="B21" s="3"/>
      <c r="C21" s="19">
        <v>7717118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>
        <v>560671</v>
      </c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40568757</v>
      </c>
      <c r="D25" s="51">
        <f>+D5+D9+D15+D19+D24</f>
        <v>0</v>
      </c>
      <c r="E25" s="52">
        <f t="shared" si="4"/>
        <v>28809000</v>
      </c>
      <c r="F25" s="53">
        <f t="shared" si="4"/>
        <v>28809000</v>
      </c>
      <c r="G25" s="53">
        <f t="shared" si="4"/>
        <v>0</v>
      </c>
      <c r="H25" s="53">
        <f t="shared" si="4"/>
        <v>1819015</v>
      </c>
      <c r="I25" s="53">
        <f t="shared" si="4"/>
        <v>1615048</v>
      </c>
      <c r="J25" s="53">
        <f t="shared" si="4"/>
        <v>3434063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3434063</v>
      </c>
      <c r="X25" s="53">
        <f t="shared" si="4"/>
        <v>10800000</v>
      </c>
      <c r="Y25" s="53">
        <f t="shared" si="4"/>
        <v>-7365937</v>
      </c>
      <c r="Z25" s="54">
        <f>+IF(X25&lt;&gt;0,+(Y25/X25)*100,0)</f>
        <v>-68.20312037037037</v>
      </c>
      <c r="AA25" s="55">
        <f>+AA5+AA9+AA15+AA19+AA24</f>
        <v>28809000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37357511</v>
      </c>
      <c r="D28" s="19"/>
      <c r="E28" s="20">
        <v>28809000</v>
      </c>
      <c r="F28" s="21">
        <v>28809000</v>
      </c>
      <c r="G28" s="21"/>
      <c r="H28" s="21">
        <v>1819015</v>
      </c>
      <c r="I28" s="21">
        <v>1615048</v>
      </c>
      <c r="J28" s="21">
        <v>3434063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3434063</v>
      </c>
      <c r="X28" s="21"/>
      <c r="Y28" s="21">
        <v>3434063</v>
      </c>
      <c r="Z28" s="6"/>
      <c r="AA28" s="19">
        <v>28809000</v>
      </c>
    </row>
    <row r="29" spans="1:27" ht="13.5">
      <c r="A29" s="57" t="s">
        <v>55</v>
      </c>
      <c r="B29" s="3"/>
      <c r="C29" s="19">
        <v>1895696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39253207</v>
      </c>
      <c r="D32" s="25">
        <f>SUM(D28:D31)</f>
        <v>0</v>
      </c>
      <c r="E32" s="26">
        <f t="shared" si="5"/>
        <v>28809000</v>
      </c>
      <c r="F32" s="27">
        <f t="shared" si="5"/>
        <v>28809000</v>
      </c>
      <c r="G32" s="27">
        <f t="shared" si="5"/>
        <v>0</v>
      </c>
      <c r="H32" s="27">
        <f t="shared" si="5"/>
        <v>1819015</v>
      </c>
      <c r="I32" s="27">
        <f t="shared" si="5"/>
        <v>1615048</v>
      </c>
      <c r="J32" s="27">
        <f t="shared" si="5"/>
        <v>3434063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3434063</v>
      </c>
      <c r="X32" s="27">
        <f t="shared" si="5"/>
        <v>0</v>
      </c>
      <c r="Y32" s="27">
        <f t="shared" si="5"/>
        <v>3434063</v>
      </c>
      <c r="Z32" s="13">
        <f>+IF(X32&lt;&gt;0,+(Y32/X32)*100,0)</f>
        <v>0</v>
      </c>
      <c r="AA32" s="31">
        <f>SUM(AA28:AA31)</f>
        <v>28809000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1315550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40568757</v>
      </c>
      <c r="D36" s="62">
        <f>SUM(D32:D35)</f>
        <v>0</v>
      </c>
      <c r="E36" s="63">
        <f t="shared" si="6"/>
        <v>28809000</v>
      </c>
      <c r="F36" s="64">
        <f t="shared" si="6"/>
        <v>28809000</v>
      </c>
      <c r="G36" s="64">
        <f t="shared" si="6"/>
        <v>0</v>
      </c>
      <c r="H36" s="64">
        <f t="shared" si="6"/>
        <v>1819015</v>
      </c>
      <c r="I36" s="64">
        <f t="shared" si="6"/>
        <v>1615048</v>
      </c>
      <c r="J36" s="64">
        <f t="shared" si="6"/>
        <v>3434063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3434063</v>
      </c>
      <c r="X36" s="64">
        <f t="shared" si="6"/>
        <v>0</v>
      </c>
      <c r="Y36" s="64">
        <f t="shared" si="6"/>
        <v>3434063</v>
      </c>
      <c r="Z36" s="65">
        <f>+IF(X36&lt;&gt;0,+(Y36/X36)*100,0)</f>
        <v>0</v>
      </c>
      <c r="AA36" s="66">
        <f>SUM(AA32:AA35)</f>
        <v>28809000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9500000</v>
      </c>
      <c r="F5" s="18">
        <f t="shared" si="0"/>
        <v>9500000</v>
      </c>
      <c r="G5" s="18">
        <f t="shared" si="0"/>
        <v>0</v>
      </c>
      <c r="H5" s="18">
        <f t="shared" si="0"/>
        <v>18369</v>
      </c>
      <c r="I5" s="18">
        <f t="shared" si="0"/>
        <v>47175</v>
      </c>
      <c r="J5" s="18">
        <f t="shared" si="0"/>
        <v>65544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65544</v>
      </c>
      <c r="X5" s="18">
        <f t="shared" si="0"/>
        <v>1625001</v>
      </c>
      <c r="Y5" s="18">
        <f t="shared" si="0"/>
        <v>-1559457</v>
      </c>
      <c r="Z5" s="4">
        <f>+IF(X5&lt;&gt;0,+(Y5/X5)*100,0)</f>
        <v>-95.9665255590612</v>
      </c>
      <c r="AA5" s="16">
        <f>SUM(AA6:AA8)</f>
        <v>9500000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>
        <v>9500000</v>
      </c>
      <c r="F7" s="24">
        <v>9500000</v>
      </c>
      <c r="G7" s="24"/>
      <c r="H7" s="24"/>
      <c r="I7" s="24">
        <v>14535</v>
      </c>
      <c r="J7" s="24">
        <v>14535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14535</v>
      </c>
      <c r="X7" s="24">
        <v>1625001</v>
      </c>
      <c r="Y7" s="24">
        <v>-1610466</v>
      </c>
      <c r="Z7" s="7">
        <v>-99.11</v>
      </c>
      <c r="AA7" s="29">
        <v>9500000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>
        <v>18369</v>
      </c>
      <c r="I8" s="21">
        <v>32640</v>
      </c>
      <c r="J8" s="21">
        <v>51009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51009</v>
      </c>
      <c r="X8" s="21"/>
      <c r="Y8" s="21">
        <v>51009</v>
      </c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5900000</v>
      </c>
      <c r="F9" s="18">
        <f t="shared" si="1"/>
        <v>5900000</v>
      </c>
      <c r="G9" s="18">
        <f t="shared" si="1"/>
        <v>0</v>
      </c>
      <c r="H9" s="18">
        <f t="shared" si="1"/>
        <v>0</v>
      </c>
      <c r="I9" s="18">
        <f t="shared" si="1"/>
        <v>3742763</v>
      </c>
      <c r="J9" s="18">
        <f t="shared" si="1"/>
        <v>3742763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3742763</v>
      </c>
      <c r="X9" s="18">
        <f t="shared" si="1"/>
        <v>2225001</v>
      </c>
      <c r="Y9" s="18">
        <f t="shared" si="1"/>
        <v>1517762</v>
      </c>
      <c r="Z9" s="4">
        <f>+IF(X9&lt;&gt;0,+(Y9/X9)*100,0)</f>
        <v>68.21399181393626</v>
      </c>
      <c r="AA9" s="30">
        <f>SUM(AA10:AA14)</f>
        <v>5900000</v>
      </c>
    </row>
    <row r="10" spans="1:27" ht="13.5">
      <c r="A10" s="5" t="s">
        <v>36</v>
      </c>
      <c r="B10" s="3"/>
      <c r="C10" s="19"/>
      <c r="D10" s="19"/>
      <c r="E10" s="20">
        <v>1200000</v>
      </c>
      <c r="F10" s="21">
        <v>1200000</v>
      </c>
      <c r="G10" s="21"/>
      <c r="H10" s="21"/>
      <c r="I10" s="21">
        <v>1157728</v>
      </c>
      <c r="J10" s="21">
        <v>1157728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1157728</v>
      </c>
      <c r="X10" s="21">
        <v>1050000</v>
      </c>
      <c r="Y10" s="21">
        <v>107728</v>
      </c>
      <c r="Z10" s="6">
        <v>10.26</v>
      </c>
      <c r="AA10" s="28">
        <v>1200000</v>
      </c>
    </row>
    <row r="11" spans="1:27" ht="13.5">
      <c r="A11" s="5" t="s">
        <v>37</v>
      </c>
      <c r="B11" s="3"/>
      <c r="C11" s="19"/>
      <c r="D11" s="19"/>
      <c r="E11" s="20">
        <v>4700000</v>
      </c>
      <c r="F11" s="21">
        <v>4700000</v>
      </c>
      <c r="G11" s="21"/>
      <c r="H11" s="21"/>
      <c r="I11" s="21">
        <v>2553229</v>
      </c>
      <c r="J11" s="21">
        <v>2553229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2553229</v>
      </c>
      <c r="X11" s="21">
        <v>1175001</v>
      </c>
      <c r="Y11" s="21">
        <v>1378228</v>
      </c>
      <c r="Z11" s="6">
        <v>117.3</v>
      </c>
      <c r="AA11" s="28">
        <v>4700000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>
        <v>31806</v>
      </c>
      <c r="J12" s="21">
        <v>31806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31806</v>
      </c>
      <c r="X12" s="21"/>
      <c r="Y12" s="21">
        <v>31806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84300000</v>
      </c>
      <c r="F15" s="18">
        <f t="shared" si="2"/>
        <v>84300000</v>
      </c>
      <c r="G15" s="18">
        <f t="shared" si="2"/>
        <v>1903520</v>
      </c>
      <c r="H15" s="18">
        <f t="shared" si="2"/>
        <v>400976</v>
      </c>
      <c r="I15" s="18">
        <f t="shared" si="2"/>
        <v>2613657</v>
      </c>
      <c r="J15" s="18">
        <f t="shared" si="2"/>
        <v>4918153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4918153</v>
      </c>
      <c r="X15" s="18">
        <f t="shared" si="2"/>
        <v>10500000</v>
      </c>
      <c r="Y15" s="18">
        <f t="shared" si="2"/>
        <v>-5581847</v>
      </c>
      <c r="Z15" s="4">
        <f>+IF(X15&lt;&gt;0,+(Y15/X15)*100,0)</f>
        <v>-53.16044761904762</v>
      </c>
      <c r="AA15" s="30">
        <f>SUM(AA16:AA18)</f>
        <v>84300000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>
        <v>75263</v>
      </c>
      <c r="I16" s="21">
        <v>165069</v>
      </c>
      <c r="J16" s="21">
        <v>240332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240332</v>
      </c>
      <c r="X16" s="21"/>
      <c r="Y16" s="21">
        <v>240332</v>
      </c>
      <c r="Z16" s="6"/>
      <c r="AA16" s="28"/>
    </row>
    <row r="17" spans="1:27" ht="13.5">
      <c r="A17" s="5" t="s">
        <v>43</v>
      </c>
      <c r="B17" s="3"/>
      <c r="C17" s="19"/>
      <c r="D17" s="19"/>
      <c r="E17" s="20">
        <v>84300000</v>
      </c>
      <c r="F17" s="21">
        <v>84300000</v>
      </c>
      <c r="G17" s="21">
        <v>1903520</v>
      </c>
      <c r="H17" s="21">
        <v>325713</v>
      </c>
      <c r="I17" s="21">
        <v>2448588</v>
      </c>
      <c r="J17" s="21">
        <v>4677821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4677821</v>
      </c>
      <c r="X17" s="21">
        <v>10500000</v>
      </c>
      <c r="Y17" s="21">
        <v>-5822179</v>
      </c>
      <c r="Z17" s="6">
        <v>-55.45</v>
      </c>
      <c r="AA17" s="28">
        <v>84300000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165978000</v>
      </c>
      <c r="F19" s="18">
        <f t="shared" si="3"/>
        <v>165978000</v>
      </c>
      <c r="G19" s="18">
        <f t="shared" si="3"/>
        <v>2621739</v>
      </c>
      <c r="H19" s="18">
        <f t="shared" si="3"/>
        <v>3124664</v>
      </c>
      <c r="I19" s="18">
        <f t="shared" si="3"/>
        <v>4352215</v>
      </c>
      <c r="J19" s="18">
        <f t="shared" si="3"/>
        <v>10098618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10098618</v>
      </c>
      <c r="X19" s="18">
        <f t="shared" si="3"/>
        <v>37046860</v>
      </c>
      <c r="Y19" s="18">
        <f t="shared" si="3"/>
        <v>-26948242</v>
      </c>
      <c r="Z19" s="4">
        <f>+IF(X19&lt;&gt;0,+(Y19/X19)*100,0)</f>
        <v>-72.74096104231236</v>
      </c>
      <c r="AA19" s="30">
        <f>SUM(AA20:AA23)</f>
        <v>165978000</v>
      </c>
    </row>
    <row r="20" spans="1:27" ht="13.5">
      <c r="A20" s="5" t="s">
        <v>46</v>
      </c>
      <c r="B20" s="3"/>
      <c r="C20" s="19"/>
      <c r="D20" s="19"/>
      <c r="E20" s="20">
        <v>12000000</v>
      </c>
      <c r="F20" s="21">
        <v>12000000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3000000</v>
      </c>
      <c r="Y20" s="21">
        <v>-3000000</v>
      </c>
      <c r="Z20" s="6">
        <v>-100</v>
      </c>
      <c r="AA20" s="28">
        <v>12000000</v>
      </c>
    </row>
    <row r="21" spans="1:27" ht="13.5">
      <c r="A21" s="5" t="s">
        <v>47</v>
      </c>
      <c r="B21" s="3"/>
      <c r="C21" s="19"/>
      <c r="D21" s="19"/>
      <c r="E21" s="20">
        <v>88178000</v>
      </c>
      <c r="F21" s="21">
        <v>88178000</v>
      </c>
      <c r="G21" s="21"/>
      <c r="H21" s="21">
        <v>1855709</v>
      </c>
      <c r="I21" s="21">
        <v>1382414</v>
      </c>
      <c r="J21" s="21">
        <v>3238123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3238123</v>
      </c>
      <c r="X21" s="21">
        <v>17596858</v>
      </c>
      <c r="Y21" s="21">
        <v>-14358735</v>
      </c>
      <c r="Z21" s="6">
        <v>-81.6</v>
      </c>
      <c r="AA21" s="28">
        <v>88178000</v>
      </c>
    </row>
    <row r="22" spans="1:27" ht="13.5">
      <c r="A22" s="5" t="s">
        <v>48</v>
      </c>
      <c r="B22" s="3"/>
      <c r="C22" s="22"/>
      <c r="D22" s="22"/>
      <c r="E22" s="23">
        <v>51800000</v>
      </c>
      <c r="F22" s="24">
        <v>51800000</v>
      </c>
      <c r="G22" s="24">
        <v>2621739</v>
      </c>
      <c r="H22" s="24">
        <v>1268955</v>
      </c>
      <c r="I22" s="24">
        <v>2349398</v>
      </c>
      <c r="J22" s="24">
        <v>6240092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6240092</v>
      </c>
      <c r="X22" s="24">
        <v>12950001</v>
      </c>
      <c r="Y22" s="24">
        <v>-6709909</v>
      </c>
      <c r="Z22" s="7">
        <v>-51.81</v>
      </c>
      <c r="AA22" s="29">
        <v>51800000</v>
      </c>
    </row>
    <row r="23" spans="1:27" ht="13.5">
      <c r="A23" s="5" t="s">
        <v>49</v>
      </c>
      <c r="B23" s="3"/>
      <c r="C23" s="19"/>
      <c r="D23" s="19"/>
      <c r="E23" s="20">
        <v>14000000</v>
      </c>
      <c r="F23" s="21">
        <v>14000000</v>
      </c>
      <c r="G23" s="21"/>
      <c r="H23" s="21"/>
      <c r="I23" s="21">
        <v>620403</v>
      </c>
      <c r="J23" s="21">
        <v>620403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620403</v>
      </c>
      <c r="X23" s="21">
        <v>3500001</v>
      </c>
      <c r="Y23" s="21">
        <v>-2879598</v>
      </c>
      <c r="Z23" s="6">
        <v>-82.27</v>
      </c>
      <c r="AA23" s="28">
        <v>14000000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265678000</v>
      </c>
      <c r="F25" s="53">
        <f t="shared" si="4"/>
        <v>265678000</v>
      </c>
      <c r="G25" s="53">
        <f t="shared" si="4"/>
        <v>4525259</v>
      </c>
      <c r="H25" s="53">
        <f t="shared" si="4"/>
        <v>3544009</v>
      </c>
      <c r="I25" s="53">
        <f t="shared" si="4"/>
        <v>10755810</v>
      </c>
      <c r="J25" s="53">
        <f t="shared" si="4"/>
        <v>18825078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18825078</v>
      </c>
      <c r="X25" s="53">
        <f t="shared" si="4"/>
        <v>51396862</v>
      </c>
      <c r="Y25" s="53">
        <f t="shared" si="4"/>
        <v>-32571784</v>
      </c>
      <c r="Z25" s="54">
        <f>+IF(X25&lt;&gt;0,+(Y25/X25)*100,0)</f>
        <v>-63.37309853663828</v>
      </c>
      <c r="AA25" s="55">
        <f>+AA5+AA9+AA15+AA19+AA24</f>
        <v>265678000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259178000</v>
      </c>
      <c r="F28" s="21">
        <v>259178000</v>
      </c>
      <c r="G28" s="21">
        <v>4525259</v>
      </c>
      <c r="H28" s="21">
        <v>3450377</v>
      </c>
      <c r="I28" s="21">
        <v>10169109</v>
      </c>
      <c r="J28" s="21">
        <v>18144745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18144745</v>
      </c>
      <c r="X28" s="21"/>
      <c r="Y28" s="21">
        <v>18144745</v>
      </c>
      <c r="Z28" s="6"/>
      <c r="AA28" s="19">
        <v>259178000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>
        <v>165069</v>
      </c>
      <c r="J29" s="21">
        <v>165069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165069</v>
      </c>
      <c r="X29" s="21"/>
      <c r="Y29" s="21">
        <v>165069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259178000</v>
      </c>
      <c r="F32" s="27">
        <f t="shared" si="5"/>
        <v>259178000</v>
      </c>
      <c r="G32" s="27">
        <f t="shared" si="5"/>
        <v>4525259</v>
      </c>
      <c r="H32" s="27">
        <f t="shared" si="5"/>
        <v>3450377</v>
      </c>
      <c r="I32" s="27">
        <f t="shared" si="5"/>
        <v>10334178</v>
      </c>
      <c r="J32" s="27">
        <f t="shared" si="5"/>
        <v>18309814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18309814</v>
      </c>
      <c r="X32" s="27">
        <f t="shared" si="5"/>
        <v>0</v>
      </c>
      <c r="Y32" s="27">
        <f t="shared" si="5"/>
        <v>18309814</v>
      </c>
      <c r="Z32" s="13">
        <f>+IF(X32&lt;&gt;0,+(Y32/X32)*100,0)</f>
        <v>0</v>
      </c>
      <c r="AA32" s="31">
        <f>SUM(AA28:AA31)</f>
        <v>259178000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6500000</v>
      </c>
      <c r="F35" s="21">
        <v>6500000</v>
      </c>
      <c r="G35" s="21"/>
      <c r="H35" s="21">
        <v>93632</v>
      </c>
      <c r="I35" s="21">
        <v>421632</v>
      </c>
      <c r="J35" s="21">
        <v>515264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515264</v>
      </c>
      <c r="X35" s="21"/>
      <c r="Y35" s="21">
        <v>515264</v>
      </c>
      <c r="Z35" s="6"/>
      <c r="AA35" s="28">
        <v>6500000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265678000</v>
      </c>
      <c r="F36" s="64">
        <f t="shared" si="6"/>
        <v>265678000</v>
      </c>
      <c r="G36" s="64">
        <f t="shared" si="6"/>
        <v>4525259</v>
      </c>
      <c r="H36" s="64">
        <f t="shared" si="6"/>
        <v>3544009</v>
      </c>
      <c r="I36" s="64">
        <f t="shared" si="6"/>
        <v>10755810</v>
      </c>
      <c r="J36" s="64">
        <f t="shared" si="6"/>
        <v>18825078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18825078</v>
      </c>
      <c r="X36" s="64">
        <f t="shared" si="6"/>
        <v>0</v>
      </c>
      <c r="Y36" s="64">
        <f t="shared" si="6"/>
        <v>18825078</v>
      </c>
      <c r="Z36" s="65">
        <f>+IF(X36&lt;&gt;0,+(Y36/X36)*100,0)</f>
        <v>0</v>
      </c>
      <c r="AA36" s="66">
        <f>SUM(AA32:AA35)</f>
        <v>265678000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5727000</v>
      </c>
      <c r="F5" s="18">
        <f t="shared" si="0"/>
        <v>5727000</v>
      </c>
      <c r="G5" s="18">
        <f t="shared" si="0"/>
        <v>17929</v>
      </c>
      <c r="H5" s="18">
        <f t="shared" si="0"/>
        <v>744672</v>
      </c>
      <c r="I5" s="18">
        <f t="shared" si="0"/>
        <v>0</v>
      </c>
      <c r="J5" s="18">
        <f t="shared" si="0"/>
        <v>762601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762601</v>
      </c>
      <c r="X5" s="18">
        <f t="shared" si="0"/>
        <v>1431747</v>
      </c>
      <c r="Y5" s="18">
        <f t="shared" si="0"/>
        <v>-669146</v>
      </c>
      <c r="Z5" s="4">
        <f>+IF(X5&lt;&gt;0,+(Y5/X5)*100,0)</f>
        <v>-46.73632981245988</v>
      </c>
      <c r="AA5" s="16">
        <f>SUM(AA6:AA8)</f>
        <v>5727000</v>
      </c>
    </row>
    <row r="6" spans="1:27" ht="13.5">
      <c r="A6" s="5" t="s">
        <v>32</v>
      </c>
      <c r="B6" s="3"/>
      <c r="C6" s="19"/>
      <c r="D6" s="19"/>
      <c r="E6" s="20">
        <v>1000000</v>
      </c>
      <c r="F6" s="21">
        <v>1000000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249999</v>
      </c>
      <c r="Y6" s="21">
        <v>-249999</v>
      </c>
      <c r="Z6" s="6">
        <v>-100</v>
      </c>
      <c r="AA6" s="28">
        <v>1000000</v>
      </c>
    </row>
    <row r="7" spans="1:27" ht="13.5">
      <c r="A7" s="5" t="s">
        <v>33</v>
      </c>
      <c r="B7" s="3"/>
      <c r="C7" s="22"/>
      <c r="D7" s="22"/>
      <c r="E7" s="23">
        <v>1827000</v>
      </c>
      <c r="F7" s="24">
        <v>1827000</v>
      </c>
      <c r="G7" s="24"/>
      <c r="H7" s="24">
        <v>181739</v>
      </c>
      <c r="I7" s="24"/>
      <c r="J7" s="24">
        <v>181739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181739</v>
      </c>
      <c r="X7" s="24">
        <v>456750</v>
      </c>
      <c r="Y7" s="24">
        <v>-275011</v>
      </c>
      <c r="Z7" s="7">
        <v>-60.21</v>
      </c>
      <c r="AA7" s="29">
        <v>1827000</v>
      </c>
    </row>
    <row r="8" spans="1:27" ht="13.5">
      <c r="A8" s="5" t="s">
        <v>34</v>
      </c>
      <c r="B8" s="3"/>
      <c r="C8" s="19"/>
      <c r="D8" s="19"/>
      <c r="E8" s="20">
        <v>2900000</v>
      </c>
      <c r="F8" s="21">
        <v>2900000</v>
      </c>
      <c r="G8" s="21">
        <v>17929</v>
      </c>
      <c r="H8" s="21">
        <v>562933</v>
      </c>
      <c r="I8" s="21"/>
      <c r="J8" s="21">
        <v>580862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580862</v>
      </c>
      <c r="X8" s="21">
        <v>724998</v>
      </c>
      <c r="Y8" s="21">
        <v>-144136</v>
      </c>
      <c r="Z8" s="6">
        <v>-19.88</v>
      </c>
      <c r="AA8" s="28">
        <v>2900000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24682000</v>
      </c>
      <c r="F9" s="18">
        <f t="shared" si="1"/>
        <v>24682000</v>
      </c>
      <c r="G9" s="18">
        <f t="shared" si="1"/>
        <v>45000</v>
      </c>
      <c r="H9" s="18">
        <f t="shared" si="1"/>
        <v>947738</v>
      </c>
      <c r="I9" s="18">
        <f t="shared" si="1"/>
        <v>806817</v>
      </c>
      <c r="J9" s="18">
        <f t="shared" si="1"/>
        <v>1799555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1799555</v>
      </c>
      <c r="X9" s="18">
        <f t="shared" si="1"/>
        <v>6170496</v>
      </c>
      <c r="Y9" s="18">
        <f t="shared" si="1"/>
        <v>-4370941</v>
      </c>
      <c r="Z9" s="4">
        <f>+IF(X9&lt;&gt;0,+(Y9/X9)*100,0)</f>
        <v>-70.83613699773892</v>
      </c>
      <c r="AA9" s="30">
        <f>SUM(AA10:AA14)</f>
        <v>24682000</v>
      </c>
    </row>
    <row r="10" spans="1:27" ht="13.5">
      <c r="A10" s="5" t="s">
        <v>36</v>
      </c>
      <c r="B10" s="3"/>
      <c r="C10" s="19"/>
      <c r="D10" s="19"/>
      <c r="E10" s="20">
        <v>10876000</v>
      </c>
      <c r="F10" s="21">
        <v>10876000</v>
      </c>
      <c r="G10" s="21"/>
      <c r="H10" s="21">
        <v>572308</v>
      </c>
      <c r="I10" s="21">
        <v>323300</v>
      </c>
      <c r="J10" s="21">
        <v>895608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895608</v>
      </c>
      <c r="X10" s="21">
        <v>2718999</v>
      </c>
      <c r="Y10" s="21">
        <v>-1823391</v>
      </c>
      <c r="Z10" s="6">
        <v>-67.06</v>
      </c>
      <c r="AA10" s="28">
        <v>10876000</v>
      </c>
    </row>
    <row r="11" spans="1:27" ht="13.5">
      <c r="A11" s="5" t="s">
        <v>37</v>
      </c>
      <c r="B11" s="3"/>
      <c r="C11" s="19"/>
      <c r="D11" s="19"/>
      <c r="E11" s="20">
        <v>5422000</v>
      </c>
      <c r="F11" s="21">
        <v>5422000</v>
      </c>
      <c r="G11" s="21">
        <v>45000</v>
      </c>
      <c r="H11" s="21">
        <v>43250</v>
      </c>
      <c r="I11" s="21">
        <v>20000</v>
      </c>
      <c r="J11" s="21">
        <v>108250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108250</v>
      </c>
      <c r="X11" s="21">
        <v>1355499</v>
      </c>
      <c r="Y11" s="21">
        <v>-1247249</v>
      </c>
      <c r="Z11" s="6">
        <v>-92.01</v>
      </c>
      <c r="AA11" s="28">
        <v>5422000</v>
      </c>
    </row>
    <row r="12" spans="1:27" ht="13.5">
      <c r="A12" s="5" t="s">
        <v>38</v>
      </c>
      <c r="B12" s="3"/>
      <c r="C12" s="19"/>
      <c r="D12" s="19"/>
      <c r="E12" s="20">
        <v>8384000</v>
      </c>
      <c r="F12" s="21">
        <v>8384000</v>
      </c>
      <c r="G12" s="21"/>
      <c r="H12" s="21">
        <v>332180</v>
      </c>
      <c r="I12" s="21">
        <v>463517</v>
      </c>
      <c r="J12" s="21">
        <v>795697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795697</v>
      </c>
      <c r="X12" s="21">
        <v>2095998</v>
      </c>
      <c r="Y12" s="21">
        <v>-1300301</v>
      </c>
      <c r="Z12" s="6">
        <v>-62.04</v>
      </c>
      <c r="AA12" s="28">
        <v>8384000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56414954</v>
      </c>
      <c r="F15" s="18">
        <f t="shared" si="2"/>
        <v>56414954</v>
      </c>
      <c r="G15" s="18">
        <f t="shared" si="2"/>
        <v>406378</v>
      </c>
      <c r="H15" s="18">
        <f t="shared" si="2"/>
        <v>3376668</v>
      </c>
      <c r="I15" s="18">
        <f t="shared" si="2"/>
        <v>453866</v>
      </c>
      <c r="J15" s="18">
        <f t="shared" si="2"/>
        <v>4236912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4236912</v>
      </c>
      <c r="X15" s="18">
        <f t="shared" si="2"/>
        <v>14103747</v>
      </c>
      <c r="Y15" s="18">
        <f t="shared" si="2"/>
        <v>-9866835</v>
      </c>
      <c r="Z15" s="4">
        <f>+IF(X15&lt;&gt;0,+(Y15/X15)*100,0)</f>
        <v>-69.95896196946812</v>
      </c>
      <c r="AA15" s="30">
        <f>SUM(AA16:AA18)</f>
        <v>56414954</v>
      </c>
    </row>
    <row r="16" spans="1:27" ht="13.5">
      <c r="A16" s="5" t="s">
        <v>42</v>
      </c>
      <c r="B16" s="3"/>
      <c r="C16" s="19"/>
      <c r="D16" s="19"/>
      <c r="E16" s="20">
        <v>14068332</v>
      </c>
      <c r="F16" s="21">
        <v>14068332</v>
      </c>
      <c r="G16" s="21"/>
      <c r="H16" s="21">
        <v>679</v>
      </c>
      <c r="I16" s="21">
        <v>58400</v>
      </c>
      <c r="J16" s="21">
        <v>59079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59079</v>
      </c>
      <c r="X16" s="21">
        <v>3516999</v>
      </c>
      <c r="Y16" s="21">
        <v>-3457920</v>
      </c>
      <c r="Z16" s="6">
        <v>-98.32</v>
      </c>
      <c r="AA16" s="28">
        <v>14068332</v>
      </c>
    </row>
    <row r="17" spans="1:27" ht="13.5">
      <c r="A17" s="5" t="s">
        <v>43</v>
      </c>
      <c r="B17" s="3"/>
      <c r="C17" s="19"/>
      <c r="D17" s="19"/>
      <c r="E17" s="20">
        <v>42094622</v>
      </c>
      <c r="F17" s="21">
        <v>42094622</v>
      </c>
      <c r="G17" s="21">
        <v>406378</v>
      </c>
      <c r="H17" s="21">
        <v>3375989</v>
      </c>
      <c r="I17" s="21">
        <v>387547</v>
      </c>
      <c r="J17" s="21">
        <v>4169914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4169914</v>
      </c>
      <c r="X17" s="21">
        <v>10523748</v>
      </c>
      <c r="Y17" s="21">
        <v>-6353834</v>
      </c>
      <c r="Z17" s="6">
        <v>-60.38</v>
      </c>
      <c r="AA17" s="28">
        <v>42094622</v>
      </c>
    </row>
    <row r="18" spans="1:27" ht="13.5">
      <c r="A18" s="5" t="s">
        <v>44</v>
      </c>
      <c r="B18" s="3"/>
      <c r="C18" s="19"/>
      <c r="D18" s="19"/>
      <c r="E18" s="20">
        <v>252000</v>
      </c>
      <c r="F18" s="21">
        <v>252000</v>
      </c>
      <c r="G18" s="21"/>
      <c r="H18" s="21"/>
      <c r="I18" s="21">
        <v>7919</v>
      </c>
      <c r="J18" s="21">
        <v>7919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7919</v>
      </c>
      <c r="X18" s="21">
        <v>63000</v>
      </c>
      <c r="Y18" s="21">
        <v>-55081</v>
      </c>
      <c r="Z18" s="6">
        <v>-87.43</v>
      </c>
      <c r="AA18" s="28">
        <v>252000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113744812</v>
      </c>
      <c r="F19" s="18">
        <f t="shared" si="3"/>
        <v>113744812</v>
      </c>
      <c r="G19" s="18">
        <f t="shared" si="3"/>
        <v>2576293</v>
      </c>
      <c r="H19" s="18">
        <f t="shared" si="3"/>
        <v>3556545</v>
      </c>
      <c r="I19" s="18">
        <f t="shared" si="3"/>
        <v>11158065</v>
      </c>
      <c r="J19" s="18">
        <f t="shared" si="3"/>
        <v>17290903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17290903</v>
      </c>
      <c r="X19" s="18">
        <f t="shared" si="3"/>
        <v>28436244</v>
      </c>
      <c r="Y19" s="18">
        <f t="shared" si="3"/>
        <v>-11145341</v>
      </c>
      <c r="Z19" s="4">
        <f>+IF(X19&lt;&gt;0,+(Y19/X19)*100,0)</f>
        <v>-39.194139000917275</v>
      </c>
      <c r="AA19" s="30">
        <f>SUM(AA20:AA23)</f>
        <v>113744812</v>
      </c>
    </row>
    <row r="20" spans="1:27" ht="13.5">
      <c r="A20" s="5" t="s">
        <v>46</v>
      </c>
      <c r="B20" s="3"/>
      <c r="C20" s="19"/>
      <c r="D20" s="19"/>
      <c r="E20" s="20">
        <v>48719084</v>
      </c>
      <c r="F20" s="21">
        <v>48719084</v>
      </c>
      <c r="G20" s="21"/>
      <c r="H20" s="21">
        <v>63147</v>
      </c>
      <c r="I20" s="21">
        <v>1543802</v>
      </c>
      <c r="J20" s="21">
        <v>1606949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1606949</v>
      </c>
      <c r="X20" s="21">
        <v>12179748</v>
      </c>
      <c r="Y20" s="21">
        <v>-10572799</v>
      </c>
      <c r="Z20" s="6">
        <v>-86.81</v>
      </c>
      <c r="AA20" s="28">
        <v>48719084</v>
      </c>
    </row>
    <row r="21" spans="1:27" ht="13.5">
      <c r="A21" s="5" t="s">
        <v>47</v>
      </c>
      <c r="B21" s="3"/>
      <c r="C21" s="19"/>
      <c r="D21" s="19"/>
      <c r="E21" s="20">
        <v>27850000</v>
      </c>
      <c r="F21" s="21">
        <v>27850000</v>
      </c>
      <c r="G21" s="21">
        <v>1618624</v>
      </c>
      <c r="H21" s="21">
        <v>1049285</v>
      </c>
      <c r="I21" s="21">
        <v>6824865</v>
      </c>
      <c r="J21" s="21">
        <v>9492774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9492774</v>
      </c>
      <c r="X21" s="21">
        <v>6962499</v>
      </c>
      <c r="Y21" s="21">
        <v>2530275</v>
      </c>
      <c r="Z21" s="6">
        <v>36.34</v>
      </c>
      <c r="AA21" s="28">
        <v>27850000</v>
      </c>
    </row>
    <row r="22" spans="1:27" ht="13.5">
      <c r="A22" s="5" t="s">
        <v>48</v>
      </c>
      <c r="B22" s="3"/>
      <c r="C22" s="22"/>
      <c r="D22" s="22"/>
      <c r="E22" s="23">
        <v>36625728</v>
      </c>
      <c r="F22" s="24">
        <v>36625728</v>
      </c>
      <c r="G22" s="24">
        <v>957669</v>
      </c>
      <c r="H22" s="24">
        <v>2444113</v>
      </c>
      <c r="I22" s="24">
        <v>2789398</v>
      </c>
      <c r="J22" s="24">
        <v>6191180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6191180</v>
      </c>
      <c r="X22" s="24">
        <v>9156498</v>
      </c>
      <c r="Y22" s="24">
        <v>-2965318</v>
      </c>
      <c r="Z22" s="7">
        <v>-32.38</v>
      </c>
      <c r="AA22" s="29">
        <v>36625728</v>
      </c>
    </row>
    <row r="23" spans="1:27" ht="13.5">
      <c r="A23" s="5" t="s">
        <v>49</v>
      </c>
      <c r="B23" s="3"/>
      <c r="C23" s="19"/>
      <c r="D23" s="19"/>
      <c r="E23" s="20">
        <v>550000</v>
      </c>
      <c r="F23" s="21">
        <v>550000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137499</v>
      </c>
      <c r="Y23" s="21">
        <v>-137499</v>
      </c>
      <c r="Z23" s="6">
        <v>-100</v>
      </c>
      <c r="AA23" s="28">
        <v>550000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200568766</v>
      </c>
      <c r="F25" s="53">
        <f t="shared" si="4"/>
        <v>200568766</v>
      </c>
      <c r="G25" s="53">
        <f t="shared" si="4"/>
        <v>3045600</v>
      </c>
      <c r="H25" s="53">
        <f t="shared" si="4"/>
        <v>8625623</v>
      </c>
      <c r="I25" s="53">
        <f t="shared" si="4"/>
        <v>12418748</v>
      </c>
      <c r="J25" s="53">
        <f t="shared" si="4"/>
        <v>24089971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24089971</v>
      </c>
      <c r="X25" s="53">
        <f t="shared" si="4"/>
        <v>50142234</v>
      </c>
      <c r="Y25" s="53">
        <f t="shared" si="4"/>
        <v>-26052263</v>
      </c>
      <c r="Z25" s="54">
        <f>+IF(X25&lt;&gt;0,+(Y25/X25)*100,0)</f>
        <v>-51.956725741417905</v>
      </c>
      <c r="AA25" s="55">
        <f>+AA5+AA9+AA15+AA19+AA24</f>
        <v>200568766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51180350</v>
      </c>
      <c r="F28" s="21">
        <v>51180350</v>
      </c>
      <c r="G28" s="21">
        <v>2767721</v>
      </c>
      <c r="H28" s="21">
        <v>3418507</v>
      </c>
      <c r="I28" s="21">
        <v>4122260</v>
      </c>
      <c r="J28" s="21">
        <v>10308488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10308488</v>
      </c>
      <c r="X28" s="21"/>
      <c r="Y28" s="21">
        <v>10308488</v>
      </c>
      <c r="Z28" s="6"/>
      <c r="AA28" s="19">
        <v>51180350</v>
      </c>
    </row>
    <row r="29" spans="1:27" ht="13.5">
      <c r="A29" s="57" t="s">
        <v>55</v>
      </c>
      <c r="B29" s="3"/>
      <c r="C29" s="19"/>
      <c r="D29" s="19"/>
      <c r="E29" s="20">
        <v>400000</v>
      </c>
      <c r="F29" s="21">
        <v>400000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400000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51580350</v>
      </c>
      <c r="F32" s="27">
        <f t="shared" si="5"/>
        <v>51580350</v>
      </c>
      <c r="G32" s="27">
        <f t="shared" si="5"/>
        <v>2767721</v>
      </c>
      <c r="H32" s="27">
        <f t="shared" si="5"/>
        <v>3418507</v>
      </c>
      <c r="I32" s="27">
        <f t="shared" si="5"/>
        <v>4122260</v>
      </c>
      <c r="J32" s="27">
        <f t="shared" si="5"/>
        <v>10308488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10308488</v>
      </c>
      <c r="X32" s="27">
        <f t="shared" si="5"/>
        <v>0</v>
      </c>
      <c r="Y32" s="27">
        <f t="shared" si="5"/>
        <v>10308488</v>
      </c>
      <c r="Z32" s="13">
        <f>+IF(X32&lt;&gt;0,+(Y32/X32)*100,0)</f>
        <v>0</v>
      </c>
      <c r="AA32" s="31">
        <f>SUM(AA28:AA31)</f>
        <v>51580350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>
        <v>111639</v>
      </c>
      <c r="H34" s="21">
        <v>891981</v>
      </c>
      <c r="I34" s="21">
        <v>4801925</v>
      </c>
      <c r="J34" s="21">
        <v>5805545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5805545</v>
      </c>
      <c r="X34" s="21"/>
      <c r="Y34" s="21">
        <v>5805545</v>
      </c>
      <c r="Z34" s="6"/>
      <c r="AA34" s="28"/>
    </row>
    <row r="35" spans="1:27" ht="13.5">
      <c r="A35" s="60" t="s">
        <v>63</v>
      </c>
      <c r="B35" s="3"/>
      <c r="C35" s="19"/>
      <c r="D35" s="19"/>
      <c r="E35" s="20">
        <v>148988416</v>
      </c>
      <c r="F35" s="21">
        <v>148988416</v>
      </c>
      <c r="G35" s="21">
        <v>166240</v>
      </c>
      <c r="H35" s="21">
        <v>4315134</v>
      </c>
      <c r="I35" s="21">
        <v>3494563</v>
      </c>
      <c r="J35" s="21">
        <v>7975937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7975937</v>
      </c>
      <c r="X35" s="21"/>
      <c r="Y35" s="21">
        <v>7975937</v>
      </c>
      <c r="Z35" s="6"/>
      <c r="AA35" s="28">
        <v>148988416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200568766</v>
      </c>
      <c r="F36" s="64">
        <f t="shared" si="6"/>
        <v>200568766</v>
      </c>
      <c r="G36" s="64">
        <f t="shared" si="6"/>
        <v>3045600</v>
      </c>
      <c r="H36" s="64">
        <f t="shared" si="6"/>
        <v>8625622</v>
      </c>
      <c r="I36" s="64">
        <f t="shared" si="6"/>
        <v>12418748</v>
      </c>
      <c r="J36" s="64">
        <f t="shared" si="6"/>
        <v>24089970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24089970</v>
      </c>
      <c r="X36" s="64">
        <f t="shared" si="6"/>
        <v>0</v>
      </c>
      <c r="Y36" s="64">
        <f t="shared" si="6"/>
        <v>24089970</v>
      </c>
      <c r="Z36" s="65">
        <f>+IF(X36&lt;&gt;0,+(Y36/X36)*100,0)</f>
        <v>0</v>
      </c>
      <c r="AA36" s="66">
        <f>SUM(AA32:AA35)</f>
        <v>200568766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3324097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>
        <v>3286907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37190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11598989</v>
      </c>
      <c r="D9" s="16">
        <f>SUM(D10:D14)</f>
        <v>0</v>
      </c>
      <c r="E9" s="17">
        <f t="shared" si="1"/>
        <v>9588303</v>
      </c>
      <c r="F9" s="18">
        <f t="shared" si="1"/>
        <v>9588303</v>
      </c>
      <c r="G9" s="18">
        <f t="shared" si="1"/>
        <v>0</v>
      </c>
      <c r="H9" s="18">
        <f t="shared" si="1"/>
        <v>321642</v>
      </c>
      <c r="I9" s="18">
        <f t="shared" si="1"/>
        <v>0</v>
      </c>
      <c r="J9" s="18">
        <f t="shared" si="1"/>
        <v>321642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321642</v>
      </c>
      <c r="X9" s="18">
        <f t="shared" si="1"/>
        <v>0</v>
      </c>
      <c r="Y9" s="18">
        <f t="shared" si="1"/>
        <v>321642</v>
      </c>
      <c r="Z9" s="4">
        <f>+IF(X9&lt;&gt;0,+(Y9/X9)*100,0)</f>
        <v>0</v>
      </c>
      <c r="AA9" s="30">
        <f>SUM(AA10:AA14)</f>
        <v>9588303</v>
      </c>
    </row>
    <row r="10" spans="1:27" ht="13.5">
      <c r="A10" s="5" t="s">
        <v>36</v>
      </c>
      <c r="B10" s="3"/>
      <c r="C10" s="19">
        <v>436725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11162264</v>
      </c>
      <c r="D11" s="19"/>
      <c r="E11" s="20">
        <v>9588303</v>
      </c>
      <c r="F11" s="21">
        <v>9588303</v>
      </c>
      <c r="G11" s="21"/>
      <c r="H11" s="21">
        <v>321642</v>
      </c>
      <c r="I11" s="21"/>
      <c r="J11" s="21">
        <v>321642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321642</v>
      </c>
      <c r="X11" s="21"/>
      <c r="Y11" s="21">
        <v>321642</v>
      </c>
      <c r="Z11" s="6"/>
      <c r="AA11" s="28">
        <v>9588303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55111589</v>
      </c>
      <c r="D15" s="16">
        <f>SUM(D16:D18)</f>
        <v>0</v>
      </c>
      <c r="E15" s="17">
        <f t="shared" si="2"/>
        <v>44971519</v>
      </c>
      <c r="F15" s="18">
        <f t="shared" si="2"/>
        <v>44971519</v>
      </c>
      <c r="G15" s="18">
        <f t="shared" si="2"/>
        <v>0</v>
      </c>
      <c r="H15" s="18">
        <f t="shared" si="2"/>
        <v>3934676</v>
      </c>
      <c r="I15" s="18">
        <f t="shared" si="2"/>
        <v>0</v>
      </c>
      <c r="J15" s="18">
        <f t="shared" si="2"/>
        <v>3934676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3934676</v>
      </c>
      <c r="X15" s="18">
        <f t="shared" si="2"/>
        <v>2000000</v>
      </c>
      <c r="Y15" s="18">
        <f t="shared" si="2"/>
        <v>1934676</v>
      </c>
      <c r="Z15" s="4">
        <f>+IF(X15&lt;&gt;0,+(Y15/X15)*100,0)</f>
        <v>96.7338</v>
      </c>
      <c r="AA15" s="30">
        <f>SUM(AA16:AA18)</f>
        <v>44971519</v>
      </c>
    </row>
    <row r="16" spans="1:27" ht="13.5">
      <c r="A16" s="5" t="s">
        <v>42</v>
      </c>
      <c r="B16" s="3"/>
      <c r="C16" s="19">
        <v>52788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55058801</v>
      </c>
      <c r="D17" s="19"/>
      <c r="E17" s="20">
        <v>44971519</v>
      </c>
      <c r="F17" s="21">
        <v>44971519</v>
      </c>
      <c r="G17" s="21"/>
      <c r="H17" s="21">
        <v>3934676</v>
      </c>
      <c r="I17" s="21"/>
      <c r="J17" s="21">
        <v>3934676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3934676</v>
      </c>
      <c r="X17" s="21">
        <v>2000000</v>
      </c>
      <c r="Y17" s="21">
        <v>1934676</v>
      </c>
      <c r="Z17" s="6">
        <v>96.73</v>
      </c>
      <c r="AA17" s="28">
        <v>44971519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53300321</v>
      </c>
      <c r="D19" s="16">
        <f>SUM(D20:D23)</f>
        <v>0</v>
      </c>
      <c r="E19" s="17">
        <f t="shared" si="3"/>
        <v>60296178</v>
      </c>
      <c r="F19" s="18">
        <f t="shared" si="3"/>
        <v>60296178</v>
      </c>
      <c r="G19" s="18">
        <f t="shared" si="3"/>
        <v>0</v>
      </c>
      <c r="H19" s="18">
        <f t="shared" si="3"/>
        <v>2851977</v>
      </c>
      <c r="I19" s="18">
        <f t="shared" si="3"/>
        <v>1578893</v>
      </c>
      <c r="J19" s="18">
        <f t="shared" si="3"/>
        <v>4430870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4430870</v>
      </c>
      <c r="X19" s="18">
        <f t="shared" si="3"/>
        <v>7000000</v>
      </c>
      <c r="Y19" s="18">
        <f t="shared" si="3"/>
        <v>-2569130</v>
      </c>
      <c r="Z19" s="4">
        <f>+IF(X19&lt;&gt;0,+(Y19/X19)*100,0)</f>
        <v>-36.70185714285714</v>
      </c>
      <c r="AA19" s="30">
        <f>SUM(AA20:AA23)</f>
        <v>60296178</v>
      </c>
    </row>
    <row r="20" spans="1:27" ht="13.5">
      <c r="A20" s="5" t="s">
        <v>46</v>
      </c>
      <c r="B20" s="3"/>
      <c r="C20" s="19">
        <v>13179792</v>
      </c>
      <c r="D20" s="19"/>
      <c r="E20" s="20">
        <v>6661165</v>
      </c>
      <c r="F20" s="21">
        <v>6661165</v>
      </c>
      <c r="G20" s="21"/>
      <c r="H20" s="21">
        <v>-170000</v>
      </c>
      <c r="I20" s="21">
        <v>88100</v>
      </c>
      <c r="J20" s="21">
        <v>-81900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-81900</v>
      </c>
      <c r="X20" s="21">
        <v>1000000</v>
      </c>
      <c r="Y20" s="21">
        <v>-1081900</v>
      </c>
      <c r="Z20" s="6">
        <v>-108.19</v>
      </c>
      <c r="AA20" s="28">
        <v>6661165</v>
      </c>
    </row>
    <row r="21" spans="1:27" ht="13.5">
      <c r="A21" s="5" t="s">
        <v>47</v>
      </c>
      <c r="B21" s="3"/>
      <c r="C21" s="19">
        <v>21768705</v>
      </c>
      <c r="D21" s="19"/>
      <c r="E21" s="20">
        <v>30196615</v>
      </c>
      <c r="F21" s="21">
        <v>30196615</v>
      </c>
      <c r="G21" s="21"/>
      <c r="H21" s="21">
        <v>1467771</v>
      </c>
      <c r="I21" s="21">
        <v>323254</v>
      </c>
      <c r="J21" s="21">
        <v>1791025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1791025</v>
      </c>
      <c r="X21" s="21">
        <v>5000000</v>
      </c>
      <c r="Y21" s="21">
        <v>-3208975</v>
      </c>
      <c r="Z21" s="6">
        <v>-64.18</v>
      </c>
      <c r="AA21" s="28">
        <v>30196615</v>
      </c>
    </row>
    <row r="22" spans="1:27" ht="13.5">
      <c r="A22" s="5" t="s">
        <v>48</v>
      </c>
      <c r="B22" s="3"/>
      <c r="C22" s="22">
        <v>18351824</v>
      </c>
      <c r="D22" s="22"/>
      <c r="E22" s="23">
        <v>23438398</v>
      </c>
      <c r="F22" s="24">
        <v>23438398</v>
      </c>
      <c r="G22" s="24"/>
      <c r="H22" s="24">
        <v>1554206</v>
      </c>
      <c r="I22" s="24">
        <v>1167539</v>
      </c>
      <c r="J22" s="24">
        <v>2721745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2721745</v>
      </c>
      <c r="X22" s="24">
        <v>1000000</v>
      </c>
      <c r="Y22" s="24">
        <v>1721745</v>
      </c>
      <c r="Z22" s="7">
        <v>172.17</v>
      </c>
      <c r="AA22" s="29">
        <v>23438398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>
        <v>120854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123455850</v>
      </c>
      <c r="D25" s="51">
        <f>+D5+D9+D15+D19+D24</f>
        <v>0</v>
      </c>
      <c r="E25" s="52">
        <f t="shared" si="4"/>
        <v>114856000</v>
      </c>
      <c r="F25" s="53">
        <f t="shared" si="4"/>
        <v>114856000</v>
      </c>
      <c r="G25" s="53">
        <f t="shared" si="4"/>
        <v>0</v>
      </c>
      <c r="H25" s="53">
        <f t="shared" si="4"/>
        <v>7108295</v>
      </c>
      <c r="I25" s="53">
        <f t="shared" si="4"/>
        <v>1578893</v>
      </c>
      <c r="J25" s="53">
        <f t="shared" si="4"/>
        <v>8687188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8687188</v>
      </c>
      <c r="X25" s="53">
        <f t="shared" si="4"/>
        <v>9000000</v>
      </c>
      <c r="Y25" s="53">
        <f t="shared" si="4"/>
        <v>-312812</v>
      </c>
      <c r="Z25" s="54">
        <f>+IF(X25&lt;&gt;0,+(Y25/X25)*100,0)</f>
        <v>-3.4756888888888886</v>
      </c>
      <c r="AA25" s="55">
        <f>+AA5+AA9+AA15+AA19+AA24</f>
        <v>114856000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110603946</v>
      </c>
      <c r="D28" s="19"/>
      <c r="E28" s="20">
        <v>114856000</v>
      </c>
      <c r="F28" s="21">
        <v>114856000</v>
      </c>
      <c r="G28" s="21"/>
      <c r="H28" s="21">
        <v>7108295</v>
      </c>
      <c r="I28" s="21">
        <v>1578893</v>
      </c>
      <c r="J28" s="21">
        <v>8687188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8687188</v>
      </c>
      <c r="X28" s="21"/>
      <c r="Y28" s="21">
        <v>8687188</v>
      </c>
      <c r="Z28" s="6"/>
      <c r="AA28" s="19">
        <v>114856000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110603946</v>
      </c>
      <c r="D32" s="25">
        <f>SUM(D28:D31)</f>
        <v>0</v>
      </c>
      <c r="E32" s="26">
        <f t="shared" si="5"/>
        <v>114856000</v>
      </c>
      <c r="F32" s="27">
        <f t="shared" si="5"/>
        <v>114856000</v>
      </c>
      <c r="G32" s="27">
        <f t="shared" si="5"/>
        <v>0</v>
      </c>
      <c r="H32" s="27">
        <f t="shared" si="5"/>
        <v>7108295</v>
      </c>
      <c r="I32" s="27">
        <f t="shared" si="5"/>
        <v>1578893</v>
      </c>
      <c r="J32" s="27">
        <f t="shared" si="5"/>
        <v>8687188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8687188</v>
      </c>
      <c r="X32" s="27">
        <f t="shared" si="5"/>
        <v>0</v>
      </c>
      <c r="Y32" s="27">
        <f t="shared" si="5"/>
        <v>8687188</v>
      </c>
      <c r="Z32" s="13">
        <f>+IF(X32&lt;&gt;0,+(Y32/X32)*100,0)</f>
        <v>0</v>
      </c>
      <c r="AA32" s="31">
        <f>SUM(AA28:AA31)</f>
        <v>114856000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>
        <v>12851904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123455850</v>
      </c>
      <c r="D36" s="62">
        <f>SUM(D32:D35)</f>
        <v>0</v>
      </c>
      <c r="E36" s="63">
        <f t="shared" si="6"/>
        <v>114856000</v>
      </c>
      <c r="F36" s="64">
        <f t="shared" si="6"/>
        <v>114856000</v>
      </c>
      <c r="G36" s="64">
        <f t="shared" si="6"/>
        <v>0</v>
      </c>
      <c r="H36" s="64">
        <f t="shared" si="6"/>
        <v>7108295</v>
      </c>
      <c r="I36" s="64">
        <f t="shared" si="6"/>
        <v>1578893</v>
      </c>
      <c r="J36" s="64">
        <f t="shared" si="6"/>
        <v>8687188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8687188</v>
      </c>
      <c r="X36" s="64">
        <f t="shared" si="6"/>
        <v>0</v>
      </c>
      <c r="Y36" s="64">
        <f t="shared" si="6"/>
        <v>8687188</v>
      </c>
      <c r="Z36" s="65">
        <f>+IF(X36&lt;&gt;0,+(Y36/X36)*100,0)</f>
        <v>0</v>
      </c>
      <c r="AA36" s="66">
        <f>SUM(AA32:AA35)</f>
        <v>114856000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384000</v>
      </c>
      <c r="F5" s="18">
        <f t="shared" si="0"/>
        <v>384000</v>
      </c>
      <c r="G5" s="18">
        <f t="shared" si="0"/>
        <v>0</v>
      </c>
      <c r="H5" s="18">
        <f t="shared" si="0"/>
        <v>16896</v>
      </c>
      <c r="I5" s="18">
        <f t="shared" si="0"/>
        <v>0</v>
      </c>
      <c r="J5" s="18">
        <f t="shared" si="0"/>
        <v>16896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16896</v>
      </c>
      <c r="X5" s="18">
        <f t="shared" si="0"/>
        <v>208000</v>
      </c>
      <c r="Y5" s="18">
        <f t="shared" si="0"/>
        <v>-191104</v>
      </c>
      <c r="Z5" s="4">
        <f>+IF(X5&lt;&gt;0,+(Y5/X5)*100,0)</f>
        <v>-91.87692307692308</v>
      </c>
      <c r="AA5" s="16">
        <f>SUM(AA6:AA8)</f>
        <v>384000</v>
      </c>
    </row>
    <row r="6" spans="1:27" ht="13.5">
      <c r="A6" s="5" t="s">
        <v>32</v>
      </c>
      <c r="B6" s="3"/>
      <c r="C6" s="19"/>
      <c r="D6" s="19"/>
      <c r="E6" s="20">
        <v>149000</v>
      </c>
      <c r="F6" s="21">
        <v>149000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149000</v>
      </c>
    </row>
    <row r="7" spans="1:27" ht="13.5">
      <c r="A7" s="5" t="s">
        <v>33</v>
      </c>
      <c r="B7" s="3"/>
      <c r="C7" s="22"/>
      <c r="D7" s="22"/>
      <c r="E7" s="23">
        <v>208500</v>
      </c>
      <c r="F7" s="24">
        <v>208500</v>
      </c>
      <c r="G7" s="24"/>
      <c r="H7" s="24">
        <v>16896</v>
      </c>
      <c r="I7" s="24"/>
      <c r="J7" s="24">
        <v>16896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16896</v>
      </c>
      <c r="X7" s="24">
        <v>208000</v>
      </c>
      <c r="Y7" s="24">
        <v>-191104</v>
      </c>
      <c r="Z7" s="7">
        <v>-91.88</v>
      </c>
      <c r="AA7" s="29">
        <v>208500</v>
      </c>
    </row>
    <row r="8" spans="1:27" ht="13.5">
      <c r="A8" s="5" t="s">
        <v>34</v>
      </c>
      <c r="B8" s="3"/>
      <c r="C8" s="19"/>
      <c r="D8" s="19"/>
      <c r="E8" s="20">
        <v>26500</v>
      </c>
      <c r="F8" s="21">
        <v>26500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>
        <v>26500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190500</v>
      </c>
      <c r="F9" s="18">
        <f t="shared" si="1"/>
        <v>190500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190500</v>
      </c>
    </row>
    <row r="10" spans="1:27" ht="13.5">
      <c r="A10" s="5" t="s">
        <v>36</v>
      </c>
      <c r="B10" s="3"/>
      <c r="C10" s="19"/>
      <c r="D10" s="19"/>
      <c r="E10" s="20">
        <v>190500</v>
      </c>
      <c r="F10" s="21">
        <v>190500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>
        <v>190500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54275000</v>
      </c>
      <c r="F19" s="18">
        <f t="shared" si="3"/>
        <v>54275000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13493550</v>
      </c>
      <c r="Y19" s="18">
        <f t="shared" si="3"/>
        <v>-13493550</v>
      </c>
      <c r="Z19" s="4">
        <f>+IF(X19&lt;&gt;0,+(Y19/X19)*100,0)</f>
        <v>-100</v>
      </c>
      <c r="AA19" s="30">
        <f>SUM(AA20:AA23)</f>
        <v>54275000</v>
      </c>
    </row>
    <row r="20" spans="1:27" ht="13.5">
      <c r="A20" s="5" t="s">
        <v>46</v>
      </c>
      <c r="B20" s="3"/>
      <c r="C20" s="19"/>
      <c r="D20" s="19"/>
      <c r="E20" s="20">
        <v>300000</v>
      </c>
      <c r="F20" s="21">
        <v>300000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>
        <v>300000</v>
      </c>
    </row>
    <row r="21" spans="1:27" ht="13.5">
      <c r="A21" s="5" t="s">
        <v>47</v>
      </c>
      <c r="B21" s="3"/>
      <c r="C21" s="19"/>
      <c r="D21" s="19"/>
      <c r="E21" s="20">
        <v>15975000</v>
      </c>
      <c r="F21" s="21">
        <v>15975000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3993750</v>
      </c>
      <c r="Y21" s="21">
        <v>-3993750</v>
      </c>
      <c r="Z21" s="6">
        <v>-100</v>
      </c>
      <c r="AA21" s="28">
        <v>15975000</v>
      </c>
    </row>
    <row r="22" spans="1:27" ht="13.5">
      <c r="A22" s="5" t="s">
        <v>48</v>
      </c>
      <c r="B22" s="3"/>
      <c r="C22" s="22"/>
      <c r="D22" s="22"/>
      <c r="E22" s="23">
        <v>38000000</v>
      </c>
      <c r="F22" s="24">
        <v>38000000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>
        <v>38000000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9499800</v>
      </c>
      <c r="Y23" s="21">
        <v>-9499800</v>
      </c>
      <c r="Z23" s="6">
        <v>-100</v>
      </c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54849500</v>
      </c>
      <c r="F25" s="53">
        <f t="shared" si="4"/>
        <v>54849500</v>
      </c>
      <c r="G25" s="53">
        <f t="shared" si="4"/>
        <v>0</v>
      </c>
      <c r="H25" s="53">
        <f t="shared" si="4"/>
        <v>16896</v>
      </c>
      <c r="I25" s="53">
        <f t="shared" si="4"/>
        <v>0</v>
      </c>
      <c r="J25" s="53">
        <f t="shared" si="4"/>
        <v>16896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16896</v>
      </c>
      <c r="X25" s="53">
        <f t="shared" si="4"/>
        <v>13701550</v>
      </c>
      <c r="Y25" s="53">
        <f t="shared" si="4"/>
        <v>-13684654</v>
      </c>
      <c r="Z25" s="54">
        <f>+IF(X25&lt;&gt;0,+(Y25/X25)*100,0)</f>
        <v>-99.87668548448897</v>
      </c>
      <c r="AA25" s="55">
        <f>+AA5+AA9+AA15+AA19+AA24</f>
        <v>54849500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26659000</v>
      </c>
      <c r="F28" s="21">
        <v>26659000</v>
      </c>
      <c r="G28" s="21"/>
      <c r="H28" s="21">
        <v>16896</v>
      </c>
      <c r="I28" s="21"/>
      <c r="J28" s="21">
        <v>16896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16896</v>
      </c>
      <c r="X28" s="21"/>
      <c r="Y28" s="21">
        <v>16896</v>
      </c>
      <c r="Z28" s="6"/>
      <c r="AA28" s="19">
        <v>26659000</v>
      </c>
    </row>
    <row r="29" spans="1:27" ht="13.5">
      <c r="A29" s="57" t="s">
        <v>55</v>
      </c>
      <c r="B29" s="3"/>
      <c r="C29" s="19"/>
      <c r="D29" s="19"/>
      <c r="E29" s="20">
        <v>190500</v>
      </c>
      <c r="F29" s="21">
        <v>190500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190500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26849500</v>
      </c>
      <c r="F32" s="27">
        <f t="shared" si="5"/>
        <v>26849500</v>
      </c>
      <c r="G32" s="27">
        <f t="shared" si="5"/>
        <v>0</v>
      </c>
      <c r="H32" s="27">
        <f t="shared" si="5"/>
        <v>16896</v>
      </c>
      <c r="I32" s="27">
        <f t="shared" si="5"/>
        <v>0</v>
      </c>
      <c r="J32" s="27">
        <f t="shared" si="5"/>
        <v>16896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16896</v>
      </c>
      <c r="X32" s="27">
        <f t="shared" si="5"/>
        <v>0</v>
      </c>
      <c r="Y32" s="27">
        <f t="shared" si="5"/>
        <v>16896</v>
      </c>
      <c r="Z32" s="13">
        <f>+IF(X32&lt;&gt;0,+(Y32/X32)*100,0)</f>
        <v>0</v>
      </c>
      <c r="AA32" s="31">
        <f>SUM(AA28:AA31)</f>
        <v>26849500</v>
      </c>
    </row>
    <row r="33" spans="1:27" ht="13.5">
      <c r="A33" s="60" t="s">
        <v>59</v>
      </c>
      <c r="B33" s="3" t="s">
        <v>60</v>
      </c>
      <c r="C33" s="19"/>
      <c r="D33" s="19"/>
      <c r="E33" s="20">
        <v>28000000</v>
      </c>
      <c r="F33" s="21">
        <v>28000000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>
        <v>28000000</v>
      </c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54849500</v>
      </c>
      <c r="F36" s="64">
        <f t="shared" si="6"/>
        <v>54849500</v>
      </c>
      <c r="G36" s="64">
        <f t="shared" si="6"/>
        <v>0</v>
      </c>
      <c r="H36" s="64">
        <f t="shared" si="6"/>
        <v>16896</v>
      </c>
      <c r="I36" s="64">
        <f t="shared" si="6"/>
        <v>0</v>
      </c>
      <c r="J36" s="64">
        <f t="shared" si="6"/>
        <v>16896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16896</v>
      </c>
      <c r="X36" s="64">
        <f t="shared" si="6"/>
        <v>0</v>
      </c>
      <c r="Y36" s="64">
        <f t="shared" si="6"/>
        <v>16896</v>
      </c>
      <c r="Z36" s="65">
        <f>+IF(X36&lt;&gt;0,+(Y36/X36)*100,0)</f>
        <v>0</v>
      </c>
      <c r="AA36" s="66">
        <f>SUM(AA32:AA35)</f>
        <v>54849500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2438000</v>
      </c>
      <c r="F5" s="18">
        <f t="shared" si="0"/>
        <v>2438000</v>
      </c>
      <c r="G5" s="18">
        <f t="shared" si="0"/>
        <v>314280</v>
      </c>
      <c r="H5" s="18">
        <f t="shared" si="0"/>
        <v>585391</v>
      </c>
      <c r="I5" s="18">
        <f t="shared" si="0"/>
        <v>0</v>
      </c>
      <c r="J5" s="18">
        <f t="shared" si="0"/>
        <v>899671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899671</v>
      </c>
      <c r="X5" s="18">
        <f t="shared" si="0"/>
        <v>615000</v>
      </c>
      <c r="Y5" s="18">
        <f t="shared" si="0"/>
        <v>284671</v>
      </c>
      <c r="Z5" s="4">
        <f>+IF(X5&lt;&gt;0,+(Y5/X5)*100,0)</f>
        <v>46.2879674796748</v>
      </c>
      <c r="AA5" s="16">
        <f>SUM(AA6:AA8)</f>
        <v>2438000</v>
      </c>
    </row>
    <row r="6" spans="1:27" ht="13.5">
      <c r="A6" s="5" t="s">
        <v>32</v>
      </c>
      <c r="B6" s="3"/>
      <c r="C6" s="19"/>
      <c r="D6" s="19"/>
      <c r="E6" s="20">
        <v>1050000</v>
      </c>
      <c r="F6" s="21">
        <v>1050000</v>
      </c>
      <c r="G6" s="21">
        <v>39500</v>
      </c>
      <c r="H6" s="21">
        <v>268016</v>
      </c>
      <c r="I6" s="21"/>
      <c r="J6" s="21">
        <v>307516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307516</v>
      </c>
      <c r="X6" s="21">
        <v>220000</v>
      </c>
      <c r="Y6" s="21">
        <v>87516</v>
      </c>
      <c r="Z6" s="6">
        <v>39.78</v>
      </c>
      <c r="AA6" s="28">
        <v>1050000</v>
      </c>
    </row>
    <row r="7" spans="1:27" ht="13.5">
      <c r="A7" s="5" t="s">
        <v>33</v>
      </c>
      <c r="B7" s="3"/>
      <c r="C7" s="22"/>
      <c r="D7" s="22"/>
      <c r="E7" s="23">
        <v>660000</v>
      </c>
      <c r="F7" s="24">
        <v>660000</v>
      </c>
      <c r="G7" s="24">
        <v>24500</v>
      </c>
      <c r="H7" s="24">
        <v>31347</v>
      </c>
      <c r="I7" s="24"/>
      <c r="J7" s="24">
        <v>55847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55847</v>
      </c>
      <c r="X7" s="24">
        <v>220000</v>
      </c>
      <c r="Y7" s="24">
        <v>-164153</v>
      </c>
      <c r="Z7" s="7">
        <v>-74.62</v>
      </c>
      <c r="AA7" s="29">
        <v>660000</v>
      </c>
    </row>
    <row r="8" spans="1:27" ht="13.5">
      <c r="A8" s="5" t="s">
        <v>34</v>
      </c>
      <c r="B8" s="3"/>
      <c r="C8" s="19"/>
      <c r="D8" s="19"/>
      <c r="E8" s="20">
        <v>728000</v>
      </c>
      <c r="F8" s="21">
        <v>728000</v>
      </c>
      <c r="G8" s="21">
        <v>250280</v>
      </c>
      <c r="H8" s="21">
        <v>286028</v>
      </c>
      <c r="I8" s="21"/>
      <c r="J8" s="21">
        <v>536308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536308</v>
      </c>
      <c r="X8" s="21">
        <v>175000</v>
      </c>
      <c r="Y8" s="21">
        <v>361308</v>
      </c>
      <c r="Z8" s="6">
        <v>206.46</v>
      </c>
      <c r="AA8" s="28">
        <v>728000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5028200</v>
      </c>
      <c r="F9" s="18">
        <f t="shared" si="1"/>
        <v>5028200</v>
      </c>
      <c r="G9" s="18">
        <f t="shared" si="1"/>
        <v>24500</v>
      </c>
      <c r="H9" s="18">
        <f t="shared" si="1"/>
        <v>0</v>
      </c>
      <c r="I9" s="18">
        <f t="shared" si="1"/>
        <v>0</v>
      </c>
      <c r="J9" s="18">
        <f t="shared" si="1"/>
        <v>24500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24500</v>
      </c>
      <c r="X9" s="18">
        <f t="shared" si="1"/>
        <v>3550000</v>
      </c>
      <c r="Y9" s="18">
        <f t="shared" si="1"/>
        <v>-3525500</v>
      </c>
      <c r="Z9" s="4">
        <f>+IF(X9&lt;&gt;0,+(Y9/X9)*100,0)</f>
        <v>-99.30985915492958</v>
      </c>
      <c r="AA9" s="30">
        <f>SUM(AA10:AA14)</f>
        <v>5028200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>
        <v>5028200</v>
      </c>
      <c r="F12" s="21">
        <v>5028200</v>
      </c>
      <c r="G12" s="21">
        <v>24500</v>
      </c>
      <c r="H12" s="21"/>
      <c r="I12" s="21"/>
      <c r="J12" s="21">
        <v>24500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24500</v>
      </c>
      <c r="X12" s="21">
        <v>3550000</v>
      </c>
      <c r="Y12" s="21">
        <v>-3525500</v>
      </c>
      <c r="Z12" s="6">
        <v>-99.31</v>
      </c>
      <c r="AA12" s="28">
        <v>5028200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4661000</v>
      </c>
      <c r="F15" s="18">
        <f t="shared" si="2"/>
        <v>4661000</v>
      </c>
      <c r="G15" s="18">
        <f t="shared" si="2"/>
        <v>75373</v>
      </c>
      <c r="H15" s="18">
        <f t="shared" si="2"/>
        <v>33574</v>
      </c>
      <c r="I15" s="18">
        <f t="shared" si="2"/>
        <v>14116</v>
      </c>
      <c r="J15" s="18">
        <f t="shared" si="2"/>
        <v>123063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123063</v>
      </c>
      <c r="X15" s="18">
        <f t="shared" si="2"/>
        <v>1380000</v>
      </c>
      <c r="Y15" s="18">
        <f t="shared" si="2"/>
        <v>-1256937</v>
      </c>
      <c r="Z15" s="4">
        <f>+IF(X15&lt;&gt;0,+(Y15/X15)*100,0)</f>
        <v>-91.08239130434782</v>
      </c>
      <c r="AA15" s="30">
        <f>SUM(AA16:AA18)</f>
        <v>4661000</v>
      </c>
    </row>
    <row r="16" spans="1:27" ht="13.5">
      <c r="A16" s="5" t="s">
        <v>42</v>
      </c>
      <c r="B16" s="3"/>
      <c r="C16" s="19"/>
      <c r="D16" s="19"/>
      <c r="E16" s="20">
        <v>141000</v>
      </c>
      <c r="F16" s="21">
        <v>141000</v>
      </c>
      <c r="G16" s="21">
        <v>37414</v>
      </c>
      <c r="H16" s="21">
        <v>15960</v>
      </c>
      <c r="I16" s="21"/>
      <c r="J16" s="21">
        <v>53374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53374</v>
      </c>
      <c r="X16" s="21"/>
      <c r="Y16" s="21">
        <v>53374</v>
      </c>
      <c r="Z16" s="6"/>
      <c r="AA16" s="28">
        <v>141000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>
        <v>4520000</v>
      </c>
      <c r="F18" s="21">
        <v>4520000</v>
      </c>
      <c r="G18" s="21">
        <v>37959</v>
      </c>
      <c r="H18" s="21">
        <v>17614</v>
      </c>
      <c r="I18" s="21">
        <v>14116</v>
      </c>
      <c r="J18" s="21">
        <v>69689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69689</v>
      </c>
      <c r="X18" s="21">
        <v>1380000</v>
      </c>
      <c r="Y18" s="21">
        <v>-1310311</v>
      </c>
      <c r="Z18" s="6">
        <v>-94.95</v>
      </c>
      <c r="AA18" s="28">
        <v>4520000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12127200</v>
      </c>
      <c r="F25" s="53">
        <f t="shared" si="4"/>
        <v>12127200</v>
      </c>
      <c r="G25" s="53">
        <f t="shared" si="4"/>
        <v>414153</v>
      </c>
      <c r="H25" s="53">
        <f t="shared" si="4"/>
        <v>618965</v>
      </c>
      <c r="I25" s="53">
        <f t="shared" si="4"/>
        <v>14116</v>
      </c>
      <c r="J25" s="53">
        <f t="shared" si="4"/>
        <v>1047234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1047234</v>
      </c>
      <c r="X25" s="53">
        <f t="shared" si="4"/>
        <v>5545000</v>
      </c>
      <c r="Y25" s="53">
        <f t="shared" si="4"/>
        <v>-4497766</v>
      </c>
      <c r="Z25" s="54">
        <f>+IF(X25&lt;&gt;0,+(Y25/X25)*100,0)</f>
        <v>-81.11390441839495</v>
      </c>
      <c r="AA25" s="55">
        <f>+AA5+AA9+AA15+AA19+AA24</f>
        <v>12127200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400000</v>
      </c>
      <c r="F28" s="21">
        <v>400000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400000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>
        <v>11727200</v>
      </c>
      <c r="F31" s="21">
        <v>11727200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11727200</v>
      </c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12127200</v>
      </c>
      <c r="F32" s="27">
        <f t="shared" si="5"/>
        <v>12127200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12127200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>
        <v>414153</v>
      </c>
      <c r="H35" s="21">
        <v>618965</v>
      </c>
      <c r="I35" s="21">
        <v>14116</v>
      </c>
      <c r="J35" s="21">
        <v>1047234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1047234</v>
      </c>
      <c r="X35" s="21"/>
      <c r="Y35" s="21">
        <v>1047234</v>
      </c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12127200</v>
      </c>
      <c r="F36" s="64">
        <f t="shared" si="6"/>
        <v>12127200</v>
      </c>
      <c r="G36" s="64">
        <f t="shared" si="6"/>
        <v>414153</v>
      </c>
      <c r="H36" s="64">
        <f t="shared" si="6"/>
        <v>618965</v>
      </c>
      <c r="I36" s="64">
        <f t="shared" si="6"/>
        <v>14116</v>
      </c>
      <c r="J36" s="64">
        <f t="shared" si="6"/>
        <v>1047234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1047234</v>
      </c>
      <c r="X36" s="64">
        <f t="shared" si="6"/>
        <v>0</v>
      </c>
      <c r="Y36" s="64">
        <f t="shared" si="6"/>
        <v>1047234</v>
      </c>
      <c r="Z36" s="65">
        <f>+IF(X36&lt;&gt;0,+(Y36/X36)*100,0)</f>
        <v>0</v>
      </c>
      <c r="AA36" s="66">
        <f>SUM(AA32:AA35)</f>
        <v>12127200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87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88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26568388</v>
      </c>
      <c r="D5" s="16">
        <f>SUM(D6:D8)</f>
        <v>0</v>
      </c>
      <c r="E5" s="17">
        <f t="shared" si="0"/>
        <v>309755707</v>
      </c>
      <c r="F5" s="18">
        <f t="shared" si="0"/>
        <v>309755707</v>
      </c>
      <c r="G5" s="18">
        <f t="shared" si="0"/>
        <v>5913358</v>
      </c>
      <c r="H5" s="18">
        <f t="shared" si="0"/>
        <v>2686666</v>
      </c>
      <c r="I5" s="18">
        <f t="shared" si="0"/>
        <v>3809919</v>
      </c>
      <c r="J5" s="18">
        <f t="shared" si="0"/>
        <v>12409943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12409943</v>
      </c>
      <c r="X5" s="18">
        <f t="shared" si="0"/>
        <v>23421553</v>
      </c>
      <c r="Y5" s="18">
        <f t="shared" si="0"/>
        <v>-11011610</v>
      </c>
      <c r="Z5" s="4">
        <f>+IF(X5&lt;&gt;0,+(Y5/X5)*100,0)</f>
        <v>-47.01485849379843</v>
      </c>
      <c r="AA5" s="16">
        <f>SUM(AA6:AA8)</f>
        <v>309755707</v>
      </c>
    </row>
    <row r="6" spans="1:27" ht="13.5">
      <c r="A6" s="5" t="s">
        <v>32</v>
      </c>
      <c r="B6" s="3"/>
      <c r="C6" s="19">
        <v>9113810</v>
      </c>
      <c r="D6" s="19"/>
      <c r="E6" s="20">
        <v>23047500</v>
      </c>
      <c r="F6" s="21">
        <v>23047500</v>
      </c>
      <c r="G6" s="21">
        <v>429902</v>
      </c>
      <c r="H6" s="21">
        <v>351093</v>
      </c>
      <c r="I6" s="21">
        <v>238259</v>
      </c>
      <c r="J6" s="21">
        <v>1019254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1019254</v>
      </c>
      <c r="X6" s="21">
        <v>5026954</v>
      </c>
      <c r="Y6" s="21">
        <v>-4007700</v>
      </c>
      <c r="Z6" s="6">
        <v>-79.72</v>
      </c>
      <c r="AA6" s="28">
        <v>23047500</v>
      </c>
    </row>
    <row r="7" spans="1:27" ht="13.5">
      <c r="A7" s="5" t="s">
        <v>33</v>
      </c>
      <c r="B7" s="3"/>
      <c r="C7" s="22">
        <v>3062375</v>
      </c>
      <c r="D7" s="22"/>
      <c r="E7" s="23">
        <v>221884350</v>
      </c>
      <c r="F7" s="24">
        <v>221884350</v>
      </c>
      <c r="G7" s="24">
        <v>155830</v>
      </c>
      <c r="H7" s="24">
        <v>438769</v>
      </c>
      <c r="I7" s="24">
        <v>65527</v>
      </c>
      <c r="J7" s="24">
        <v>660126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660126</v>
      </c>
      <c r="X7" s="24">
        <v>3945251</v>
      </c>
      <c r="Y7" s="24">
        <v>-3285125</v>
      </c>
      <c r="Z7" s="7">
        <v>-83.27</v>
      </c>
      <c r="AA7" s="29">
        <v>221884350</v>
      </c>
    </row>
    <row r="8" spans="1:27" ht="13.5">
      <c r="A8" s="5" t="s">
        <v>34</v>
      </c>
      <c r="B8" s="3"/>
      <c r="C8" s="19">
        <v>14392203</v>
      </c>
      <c r="D8" s="19"/>
      <c r="E8" s="20">
        <v>64823857</v>
      </c>
      <c r="F8" s="21">
        <v>64823857</v>
      </c>
      <c r="G8" s="21">
        <v>5327626</v>
      </c>
      <c r="H8" s="21">
        <v>1896804</v>
      </c>
      <c r="I8" s="21">
        <v>3506133</v>
      </c>
      <c r="J8" s="21">
        <v>10730563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10730563</v>
      </c>
      <c r="X8" s="21">
        <v>14449348</v>
      </c>
      <c r="Y8" s="21">
        <v>-3718785</v>
      </c>
      <c r="Z8" s="6">
        <v>-25.74</v>
      </c>
      <c r="AA8" s="28">
        <v>64823857</v>
      </c>
    </row>
    <row r="9" spans="1:27" ht="13.5">
      <c r="A9" s="2" t="s">
        <v>35</v>
      </c>
      <c r="B9" s="3"/>
      <c r="C9" s="16">
        <f aca="true" t="shared" si="1" ref="C9:Y9">SUM(C10:C14)</f>
        <v>22599194</v>
      </c>
      <c r="D9" s="16">
        <f>SUM(D10:D14)</f>
        <v>0</v>
      </c>
      <c r="E9" s="17">
        <f t="shared" si="1"/>
        <v>260359761</v>
      </c>
      <c r="F9" s="18">
        <f t="shared" si="1"/>
        <v>260359761</v>
      </c>
      <c r="G9" s="18">
        <f t="shared" si="1"/>
        <v>2418825</v>
      </c>
      <c r="H9" s="18">
        <f t="shared" si="1"/>
        <v>4877736</v>
      </c>
      <c r="I9" s="18">
        <f t="shared" si="1"/>
        <v>9963928</v>
      </c>
      <c r="J9" s="18">
        <f t="shared" si="1"/>
        <v>17260489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17260489</v>
      </c>
      <c r="X9" s="18">
        <f t="shared" si="1"/>
        <v>71985823</v>
      </c>
      <c r="Y9" s="18">
        <f t="shared" si="1"/>
        <v>-54725334</v>
      </c>
      <c r="Z9" s="4">
        <f>+IF(X9&lt;&gt;0,+(Y9/X9)*100,0)</f>
        <v>-76.02237735060694</v>
      </c>
      <c r="AA9" s="30">
        <f>SUM(AA10:AA14)</f>
        <v>260359761</v>
      </c>
    </row>
    <row r="10" spans="1:27" ht="13.5">
      <c r="A10" s="5" t="s">
        <v>36</v>
      </c>
      <c r="B10" s="3"/>
      <c r="C10" s="19">
        <v>8187109</v>
      </c>
      <c r="D10" s="19"/>
      <c r="E10" s="20">
        <v>150081715</v>
      </c>
      <c r="F10" s="21">
        <v>150081715</v>
      </c>
      <c r="G10" s="21">
        <v>1940343</v>
      </c>
      <c r="H10" s="21">
        <v>3084719</v>
      </c>
      <c r="I10" s="21">
        <v>4326461</v>
      </c>
      <c r="J10" s="21">
        <v>9351523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9351523</v>
      </c>
      <c r="X10" s="21">
        <v>26801098</v>
      </c>
      <c r="Y10" s="21">
        <v>-17449575</v>
      </c>
      <c r="Z10" s="6">
        <v>-65.11</v>
      </c>
      <c r="AA10" s="28">
        <v>150081715</v>
      </c>
    </row>
    <row r="11" spans="1:27" ht="13.5">
      <c r="A11" s="5" t="s">
        <v>37</v>
      </c>
      <c r="B11" s="3"/>
      <c r="C11" s="19">
        <v>12488281</v>
      </c>
      <c r="D11" s="19"/>
      <c r="E11" s="20">
        <v>37105303</v>
      </c>
      <c r="F11" s="21">
        <v>37105303</v>
      </c>
      <c r="G11" s="21">
        <v>404674</v>
      </c>
      <c r="H11" s="21">
        <v>1460837</v>
      </c>
      <c r="I11" s="21">
        <v>5142144</v>
      </c>
      <c r="J11" s="21">
        <v>7007655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7007655</v>
      </c>
      <c r="X11" s="21">
        <v>22186225</v>
      </c>
      <c r="Y11" s="21">
        <v>-15178570</v>
      </c>
      <c r="Z11" s="6">
        <v>-68.41</v>
      </c>
      <c r="AA11" s="28">
        <v>37105303</v>
      </c>
    </row>
    <row r="12" spans="1:27" ht="13.5">
      <c r="A12" s="5" t="s">
        <v>38</v>
      </c>
      <c r="B12" s="3"/>
      <c r="C12" s="19">
        <v>1920567</v>
      </c>
      <c r="D12" s="19"/>
      <c r="E12" s="20">
        <v>37782743</v>
      </c>
      <c r="F12" s="21">
        <v>37782743</v>
      </c>
      <c r="G12" s="21">
        <v>73808</v>
      </c>
      <c r="H12" s="21">
        <v>332180</v>
      </c>
      <c r="I12" s="21">
        <v>495323</v>
      </c>
      <c r="J12" s="21">
        <v>901311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901311</v>
      </c>
      <c r="X12" s="21">
        <v>15140999</v>
      </c>
      <c r="Y12" s="21">
        <v>-14239688</v>
      </c>
      <c r="Z12" s="6">
        <v>-94.05</v>
      </c>
      <c r="AA12" s="28">
        <v>37782743</v>
      </c>
    </row>
    <row r="13" spans="1:27" ht="13.5">
      <c r="A13" s="5" t="s">
        <v>39</v>
      </c>
      <c r="B13" s="3"/>
      <c r="C13" s="19">
        <v>3237</v>
      </c>
      <c r="D13" s="19"/>
      <c r="E13" s="20">
        <v>33000000</v>
      </c>
      <c r="F13" s="21">
        <v>33000000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7200000</v>
      </c>
      <c r="Y13" s="21">
        <v>-7200000</v>
      </c>
      <c r="Z13" s="6">
        <v>-100</v>
      </c>
      <c r="AA13" s="28">
        <v>33000000</v>
      </c>
    </row>
    <row r="14" spans="1:27" ht="13.5">
      <c r="A14" s="5" t="s">
        <v>40</v>
      </c>
      <c r="B14" s="3"/>
      <c r="C14" s="22"/>
      <c r="D14" s="22"/>
      <c r="E14" s="23">
        <v>2390000</v>
      </c>
      <c r="F14" s="24">
        <v>2390000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>
        <v>657501</v>
      </c>
      <c r="Y14" s="24">
        <v>-657501</v>
      </c>
      <c r="Z14" s="7">
        <v>-100</v>
      </c>
      <c r="AA14" s="29">
        <v>2390000</v>
      </c>
    </row>
    <row r="15" spans="1:27" ht="13.5">
      <c r="A15" s="2" t="s">
        <v>41</v>
      </c>
      <c r="B15" s="8"/>
      <c r="C15" s="16">
        <f aca="true" t="shared" si="2" ref="C15:Y15">SUM(C16:C18)</f>
        <v>402879828</v>
      </c>
      <c r="D15" s="16">
        <f>SUM(D16:D18)</f>
        <v>0</v>
      </c>
      <c r="E15" s="17">
        <f t="shared" si="2"/>
        <v>1243852935</v>
      </c>
      <c r="F15" s="18">
        <f t="shared" si="2"/>
        <v>1243852935</v>
      </c>
      <c r="G15" s="18">
        <f t="shared" si="2"/>
        <v>87650833</v>
      </c>
      <c r="H15" s="18">
        <f t="shared" si="2"/>
        <v>59701478</v>
      </c>
      <c r="I15" s="18">
        <f t="shared" si="2"/>
        <v>87516857</v>
      </c>
      <c r="J15" s="18">
        <f t="shared" si="2"/>
        <v>234869168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234869168</v>
      </c>
      <c r="X15" s="18">
        <f t="shared" si="2"/>
        <v>270857063</v>
      </c>
      <c r="Y15" s="18">
        <f t="shared" si="2"/>
        <v>-35987895</v>
      </c>
      <c r="Z15" s="4">
        <f>+IF(X15&lt;&gt;0,+(Y15/X15)*100,0)</f>
        <v>-13.286674012263067</v>
      </c>
      <c r="AA15" s="30">
        <f>SUM(AA16:AA18)</f>
        <v>1243852935</v>
      </c>
    </row>
    <row r="16" spans="1:27" ht="13.5">
      <c r="A16" s="5" t="s">
        <v>42</v>
      </c>
      <c r="B16" s="3"/>
      <c r="C16" s="19">
        <v>260582792</v>
      </c>
      <c r="D16" s="19"/>
      <c r="E16" s="20">
        <v>122908332</v>
      </c>
      <c r="F16" s="21">
        <v>122908332</v>
      </c>
      <c r="G16" s="21">
        <v>37542101</v>
      </c>
      <c r="H16" s="21">
        <v>9021479</v>
      </c>
      <c r="I16" s="21">
        <v>13186778</v>
      </c>
      <c r="J16" s="21">
        <v>59750358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59750358</v>
      </c>
      <c r="X16" s="21">
        <v>57481457</v>
      </c>
      <c r="Y16" s="21">
        <v>2268901</v>
      </c>
      <c r="Z16" s="6">
        <v>3.95</v>
      </c>
      <c r="AA16" s="28">
        <v>122908332</v>
      </c>
    </row>
    <row r="17" spans="1:27" ht="13.5">
      <c r="A17" s="5" t="s">
        <v>43</v>
      </c>
      <c r="B17" s="3"/>
      <c r="C17" s="19">
        <v>142297036</v>
      </c>
      <c r="D17" s="19"/>
      <c r="E17" s="20">
        <v>1116172603</v>
      </c>
      <c r="F17" s="21">
        <v>1116172603</v>
      </c>
      <c r="G17" s="21">
        <v>50070773</v>
      </c>
      <c r="H17" s="21">
        <v>50662385</v>
      </c>
      <c r="I17" s="21">
        <v>74164080</v>
      </c>
      <c r="J17" s="21">
        <v>174897238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174897238</v>
      </c>
      <c r="X17" s="21">
        <v>211932606</v>
      </c>
      <c r="Y17" s="21">
        <v>-37035368</v>
      </c>
      <c r="Z17" s="6">
        <v>-17.48</v>
      </c>
      <c r="AA17" s="28">
        <v>1116172603</v>
      </c>
    </row>
    <row r="18" spans="1:27" ht="13.5">
      <c r="A18" s="5" t="s">
        <v>44</v>
      </c>
      <c r="B18" s="3"/>
      <c r="C18" s="19"/>
      <c r="D18" s="19"/>
      <c r="E18" s="20">
        <v>4772000</v>
      </c>
      <c r="F18" s="21">
        <v>4772000</v>
      </c>
      <c r="G18" s="21">
        <v>37959</v>
      </c>
      <c r="H18" s="21">
        <v>17614</v>
      </c>
      <c r="I18" s="21">
        <v>165999</v>
      </c>
      <c r="J18" s="21">
        <v>221572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221572</v>
      </c>
      <c r="X18" s="21">
        <v>1443000</v>
      </c>
      <c r="Y18" s="21">
        <v>-1221428</v>
      </c>
      <c r="Z18" s="6">
        <v>-84.65</v>
      </c>
      <c r="AA18" s="28">
        <v>4772000</v>
      </c>
    </row>
    <row r="19" spans="1:27" ht="13.5">
      <c r="A19" s="2" t="s">
        <v>45</v>
      </c>
      <c r="B19" s="8"/>
      <c r="C19" s="16">
        <f aca="true" t="shared" si="3" ref="C19:Y19">SUM(C20:C23)</f>
        <v>163025209</v>
      </c>
      <c r="D19" s="16">
        <f>SUM(D20:D23)</f>
        <v>0</v>
      </c>
      <c r="E19" s="17">
        <f t="shared" si="3"/>
        <v>1264164942</v>
      </c>
      <c r="F19" s="18">
        <f t="shared" si="3"/>
        <v>1264164942</v>
      </c>
      <c r="G19" s="18">
        <f t="shared" si="3"/>
        <v>67406992</v>
      </c>
      <c r="H19" s="18">
        <f t="shared" si="3"/>
        <v>70578586</v>
      </c>
      <c r="I19" s="18">
        <f t="shared" si="3"/>
        <v>60147575</v>
      </c>
      <c r="J19" s="18">
        <f t="shared" si="3"/>
        <v>198133153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198133153</v>
      </c>
      <c r="X19" s="18">
        <f t="shared" si="3"/>
        <v>459142531</v>
      </c>
      <c r="Y19" s="18">
        <f t="shared" si="3"/>
        <v>-261009378</v>
      </c>
      <c r="Z19" s="4">
        <f>+IF(X19&lt;&gt;0,+(Y19/X19)*100,0)</f>
        <v>-56.847135775361224</v>
      </c>
      <c r="AA19" s="30">
        <f>SUM(AA20:AA23)</f>
        <v>1264164942</v>
      </c>
    </row>
    <row r="20" spans="1:27" ht="13.5">
      <c r="A20" s="5" t="s">
        <v>46</v>
      </c>
      <c r="B20" s="3"/>
      <c r="C20" s="19">
        <v>45615989</v>
      </c>
      <c r="D20" s="19"/>
      <c r="E20" s="20">
        <v>368500470</v>
      </c>
      <c r="F20" s="21">
        <v>368500470</v>
      </c>
      <c r="G20" s="21">
        <v>557892</v>
      </c>
      <c r="H20" s="21">
        <v>4322298</v>
      </c>
      <c r="I20" s="21">
        <v>24566933</v>
      </c>
      <c r="J20" s="21">
        <v>29447123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29447123</v>
      </c>
      <c r="X20" s="21">
        <v>86921378</v>
      </c>
      <c r="Y20" s="21">
        <v>-57474255</v>
      </c>
      <c r="Z20" s="6">
        <v>-66.12</v>
      </c>
      <c r="AA20" s="28">
        <v>368500470</v>
      </c>
    </row>
    <row r="21" spans="1:27" ht="13.5">
      <c r="A21" s="5" t="s">
        <v>47</v>
      </c>
      <c r="B21" s="3"/>
      <c r="C21" s="19">
        <v>46499385</v>
      </c>
      <c r="D21" s="19"/>
      <c r="E21" s="20">
        <v>529002873</v>
      </c>
      <c r="F21" s="21">
        <v>529002873</v>
      </c>
      <c r="G21" s="21">
        <v>52744864</v>
      </c>
      <c r="H21" s="21">
        <v>53325216</v>
      </c>
      <c r="I21" s="21">
        <v>18990786</v>
      </c>
      <c r="J21" s="21">
        <v>125060866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125060866</v>
      </c>
      <c r="X21" s="21">
        <v>289390286</v>
      </c>
      <c r="Y21" s="21">
        <v>-164329420</v>
      </c>
      <c r="Z21" s="6">
        <v>-56.78</v>
      </c>
      <c r="AA21" s="28">
        <v>529002873</v>
      </c>
    </row>
    <row r="22" spans="1:27" ht="13.5">
      <c r="A22" s="5" t="s">
        <v>48</v>
      </c>
      <c r="B22" s="3"/>
      <c r="C22" s="22">
        <v>68394713</v>
      </c>
      <c r="D22" s="22"/>
      <c r="E22" s="23">
        <v>304312598</v>
      </c>
      <c r="F22" s="24">
        <v>304312598</v>
      </c>
      <c r="G22" s="24">
        <v>13726046</v>
      </c>
      <c r="H22" s="24">
        <v>11939672</v>
      </c>
      <c r="I22" s="24">
        <v>15630869</v>
      </c>
      <c r="J22" s="24">
        <v>41296587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41296587</v>
      </c>
      <c r="X22" s="24">
        <v>61302955</v>
      </c>
      <c r="Y22" s="24">
        <v>-20006368</v>
      </c>
      <c r="Z22" s="7">
        <v>-32.64</v>
      </c>
      <c r="AA22" s="29">
        <v>304312598</v>
      </c>
    </row>
    <row r="23" spans="1:27" ht="13.5">
      <c r="A23" s="5" t="s">
        <v>49</v>
      </c>
      <c r="B23" s="3"/>
      <c r="C23" s="19">
        <v>2515122</v>
      </c>
      <c r="D23" s="19"/>
      <c r="E23" s="20">
        <v>62349001</v>
      </c>
      <c r="F23" s="21">
        <v>62349001</v>
      </c>
      <c r="G23" s="21">
        <v>378190</v>
      </c>
      <c r="H23" s="21">
        <v>991400</v>
      </c>
      <c r="I23" s="21">
        <v>958987</v>
      </c>
      <c r="J23" s="21">
        <v>2328577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2328577</v>
      </c>
      <c r="X23" s="21">
        <v>21527912</v>
      </c>
      <c r="Y23" s="21">
        <v>-19199335</v>
      </c>
      <c r="Z23" s="6">
        <v>-89.18</v>
      </c>
      <c r="AA23" s="28">
        <v>62349001</v>
      </c>
    </row>
    <row r="24" spans="1:27" ht="13.5">
      <c r="A24" s="2" t="s">
        <v>50</v>
      </c>
      <c r="B24" s="8"/>
      <c r="C24" s="16">
        <v>120854</v>
      </c>
      <c r="D24" s="16"/>
      <c r="E24" s="17">
        <v>36283113</v>
      </c>
      <c r="F24" s="18">
        <v>36283113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23747249</v>
      </c>
      <c r="Y24" s="18">
        <v>-23747249</v>
      </c>
      <c r="Z24" s="4">
        <v>-100</v>
      </c>
      <c r="AA24" s="30">
        <v>36283113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615193473</v>
      </c>
      <c r="D25" s="51">
        <f>+D5+D9+D15+D19+D24</f>
        <v>0</v>
      </c>
      <c r="E25" s="52">
        <f t="shared" si="4"/>
        <v>3114416458</v>
      </c>
      <c r="F25" s="53">
        <f t="shared" si="4"/>
        <v>3114416458</v>
      </c>
      <c r="G25" s="53">
        <f t="shared" si="4"/>
        <v>163390008</v>
      </c>
      <c r="H25" s="53">
        <f t="shared" si="4"/>
        <v>137844466</v>
      </c>
      <c r="I25" s="53">
        <f t="shared" si="4"/>
        <v>161438279</v>
      </c>
      <c r="J25" s="53">
        <f t="shared" si="4"/>
        <v>462672753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462672753</v>
      </c>
      <c r="X25" s="53">
        <f t="shared" si="4"/>
        <v>849154219</v>
      </c>
      <c r="Y25" s="53">
        <f t="shared" si="4"/>
        <v>-386481466</v>
      </c>
      <c r="Z25" s="54">
        <f>+IF(X25&lt;&gt;0,+(Y25/X25)*100,0)</f>
        <v>-45.513695551691065</v>
      </c>
      <c r="AA25" s="55">
        <f>+AA5+AA9+AA15+AA19+AA24</f>
        <v>3114416458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>
        <v>364650910</v>
      </c>
      <c r="D28" s="19"/>
      <c r="E28" s="20">
        <v>2230634836</v>
      </c>
      <c r="F28" s="21">
        <v>2230634836</v>
      </c>
      <c r="G28" s="21">
        <v>151849910</v>
      </c>
      <c r="H28" s="21">
        <v>119256094</v>
      </c>
      <c r="I28" s="21">
        <v>122362614</v>
      </c>
      <c r="J28" s="21">
        <v>393468618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393468618</v>
      </c>
      <c r="X28" s="21"/>
      <c r="Y28" s="21">
        <v>393468618</v>
      </c>
      <c r="Z28" s="6"/>
      <c r="AA28" s="19">
        <v>2230634836</v>
      </c>
    </row>
    <row r="29" spans="1:27" ht="13.5">
      <c r="A29" s="57" t="s">
        <v>55</v>
      </c>
      <c r="B29" s="3"/>
      <c r="C29" s="19">
        <v>1895696</v>
      </c>
      <c r="D29" s="19"/>
      <c r="E29" s="20">
        <v>5838500</v>
      </c>
      <c r="F29" s="21">
        <v>5838500</v>
      </c>
      <c r="G29" s="21">
        <v>6590470</v>
      </c>
      <c r="H29" s="21">
        <v>164181</v>
      </c>
      <c r="I29" s="21">
        <v>3733837</v>
      </c>
      <c r="J29" s="21">
        <v>10488488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10488488</v>
      </c>
      <c r="X29" s="21"/>
      <c r="Y29" s="21">
        <v>10488488</v>
      </c>
      <c r="Z29" s="6"/>
      <c r="AA29" s="28">
        <v>5838500</v>
      </c>
    </row>
    <row r="30" spans="1:27" ht="13.5">
      <c r="A30" s="57" t="s">
        <v>56</v>
      </c>
      <c r="B30" s="3"/>
      <c r="C30" s="22">
        <v>1704992</v>
      </c>
      <c r="D30" s="22"/>
      <c r="E30" s="23"/>
      <c r="F30" s="24"/>
      <c r="G30" s="24"/>
      <c r="H30" s="24"/>
      <c r="I30" s="24">
        <v>584795</v>
      </c>
      <c r="J30" s="24">
        <v>584795</v>
      </c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>
        <v>584795</v>
      </c>
      <c r="X30" s="24"/>
      <c r="Y30" s="24">
        <v>584795</v>
      </c>
      <c r="Z30" s="7"/>
      <c r="AA30" s="29"/>
    </row>
    <row r="31" spans="1:27" ht="13.5">
      <c r="A31" s="58" t="s">
        <v>57</v>
      </c>
      <c r="B31" s="3"/>
      <c r="C31" s="19"/>
      <c r="D31" s="19"/>
      <c r="E31" s="20">
        <v>11727200</v>
      </c>
      <c r="F31" s="21">
        <v>11727200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11727200</v>
      </c>
    </row>
    <row r="32" spans="1:27" ht="13.5">
      <c r="A32" s="59" t="s">
        <v>58</v>
      </c>
      <c r="B32" s="3"/>
      <c r="C32" s="25">
        <f aca="true" t="shared" si="5" ref="C32:Y32">SUM(C28:C31)</f>
        <v>368251598</v>
      </c>
      <c r="D32" s="25">
        <f>SUM(D28:D31)</f>
        <v>0</v>
      </c>
      <c r="E32" s="26">
        <f t="shared" si="5"/>
        <v>2248200536</v>
      </c>
      <c r="F32" s="27">
        <f t="shared" si="5"/>
        <v>2248200536</v>
      </c>
      <c r="G32" s="27">
        <f t="shared" si="5"/>
        <v>158440380</v>
      </c>
      <c r="H32" s="27">
        <f t="shared" si="5"/>
        <v>119420275</v>
      </c>
      <c r="I32" s="27">
        <f t="shared" si="5"/>
        <v>126681246</v>
      </c>
      <c r="J32" s="27">
        <f t="shared" si="5"/>
        <v>404541901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404541901</v>
      </c>
      <c r="X32" s="27">
        <f t="shared" si="5"/>
        <v>0</v>
      </c>
      <c r="Y32" s="27">
        <f t="shared" si="5"/>
        <v>404541901</v>
      </c>
      <c r="Z32" s="13">
        <f>+IF(X32&lt;&gt;0,+(Y32/X32)*100,0)</f>
        <v>0</v>
      </c>
      <c r="AA32" s="31">
        <f>SUM(AA28:AA31)</f>
        <v>2248200536</v>
      </c>
    </row>
    <row r="33" spans="1:27" ht="13.5">
      <c r="A33" s="60" t="s">
        <v>59</v>
      </c>
      <c r="B33" s="3" t="s">
        <v>60</v>
      </c>
      <c r="C33" s="19">
        <v>213161623</v>
      </c>
      <c r="D33" s="19"/>
      <c r="E33" s="20">
        <v>28000000</v>
      </c>
      <c r="F33" s="21">
        <v>28000000</v>
      </c>
      <c r="G33" s="21">
        <v>2757477</v>
      </c>
      <c r="H33" s="21">
        <v>70735</v>
      </c>
      <c r="I33" s="21">
        <v>490834</v>
      </c>
      <c r="J33" s="21">
        <v>3319046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3319046</v>
      </c>
      <c r="X33" s="21"/>
      <c r="Y33" s="21">
        <v>3319046</v>
      </c>
      <c r="Z33" s="6"/>
      <c r="AA33" s="28">
        <v>28000000</v>
      </c>
    </row>
    <row r="34" spans="1:27" ht="13.5">
      <c r="A34" s="60" t="s">
        <v>61</v>
      </c>
      <c r="B34" s="3" t="s">
        <v>62</v>
      </c>
      <c r="C34" s="19"/>
      <c r="D34" s="19"/>
      <c r="E34" s="20">
        <v>437883303</v>
      </c>
      <c r="F34" s="21">
        <v>437883303</v>
      </c>
      <c r="G34" s="21">
        <v>400041</v>
      </c>
      <c r="H34" s="21">
        <v>12074376</v>
      </c>
      <c r="I34" s="21">
        <v>27016634</v>
      </c>
      <c r="J34" s="21">
        <v>39491051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39491051</v>
      </c>
      <c r="X34" s="21"/>
      <c r="Y34" s="21">
        <v>39491051</v>
      </c>
      <c r="Z34" s="6"/>
      <c r="AA34" s="28">
        <v>437883303</v>
      </c>
    </row>
    <row r="35" spans="1:27" ht="13.5">
      <c r="A35" s="60" t="s">
        <v>63</v>
      </c>
      <c r="B35" s="3"/>
      <c r="C35" s="19">
        <v>33780252</v>
      </c>
      <c r="D35" s="19"/>
      <c r="E35" s="20">
        <v>400332619</v>
      </c>
      <c r="F35" s="21">
        <v>400332619</v>
      </c>
      <c r="G35" s="21">
        <v>1792110</v>
      </c>
      <c r="H35" s="21">
        <v>6279079</v>
      </c>
      <c r="I35" s="21">
        <v>7249564</v>
      </c>
      <c r="J35" s="21">
        <v>15320753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15320753</v>
      </c>
      <c r="X35" s="21"/>
      <c r="Y35" s="21">
        <v>15320753</v>
      </c>
      <c r="Z35" s="6"/>
      <c r="AA35" s="28">
        <v>400332619</v>
      </c>
    </row>
    <row r="36" spans="1:27" ht="13.5">
      <c r="A36" s="61" t="s">
        <v>64</v>
      </c>
      <c r="B36" s="10"/>
      <c r="C36" s="62">
        <f aca="true" t="shared" si="6" ref="C36:Y36">SUM(C32:C35)</f>
        <v>615193473</v>
      </c>
      <c r="D36" s="62">
        <f>SUM(D32:D35)</f>
        <v>0</v>
      </c>
      <c r="E36" s="63">
        <f t="shared" si="6"/>
        <v>3114416458</v>
      </c>
      <c r="F36" s="64">
        <f t="shared" si="6"/>
        <v>3114416458</v>
      </c>
      <c r="G36" s="64">
        <f t="shared" si="6"/>
        <v>163390008</v>
      </c>
      <c r="H36" s="64">
        <f t="shared" si="6"/>
        <v>137844465</v>
      </c>
      <c r="I36" s="64">
        <f t="shared" si="6"/>
        <v>161438278</v>
      </c>
      <c r="J36" s="64">
        <f t="shared" si="6"/>
        <v>462672751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462672751</v>
      </c>
      <c r="X36" s="64">
        <f t="shared" si="6"/>
        <v>0</v>
      </c>
      <c r="Y36" s="64">
        <f t="shared" si="6"/>
        <v>462672751</v>
      </c>
      <c r="Z36" s="65">
        <f>+IF(X36&lt;&gt;0,+(Y36/X36)*100,0)</f>
        <v>0</v>
      </c>
      <c r="AA36" s="66">
        <f>SUM(AA32:AA35)</f>
        <v>3114416458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5079500</v>
      </c>
      <c r="F5" s="18">
        <f t="shared" si="0"/>
        <v>5079500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738038</v>
      </c>
      <c r="Y5" s="18">
        <f t="shared" si="0"/>
        <v>-738038</v>
      </c>
      <c r="Z5" s="4">
        <f>+IF(X5&lt;&gt;0,+(Y5/X5)*100,0)</f>
        <v>-100</v>
      </c>
      <c r="AA5" s="16">
        <f>SUM(AA6:AA8)</f>
        <v>5079500</v>
      </c>
    </row>
    <row r="6" spans="1:27" ht="13.5">
      <c r="A6" s="5" t="s">
        <v>32</v>
      </c>
      <c r="B6" s="3"/>
      <c r="C6" s="19"/>
      <c r="D6" s="19"/>
      <c r="E6" s="20">
        <v>5079500</v>
      </c>
      <c r="F6" s="21">
        <v>5079500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738038</v>
      </c>
      <c r="Y6" s="21">
        <v>-738038</v>
      </c>
      <c r="Z6" s="6">
        <v>-100</v>
      </c>
      <c r="AA6" s="28">
        <v>5079500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39688000</v>
      </c>
      <c r="F9" s="18">
        <f t="shared" si="1"/>
        <v>39688000</v>
      </c>
      <c r="G9" s="18">
        <f t="shared" si="1"/>
        <v>109225</v>
      </c>
      <c r="H9" s="18">
        <f t="shared" si="1"/>
        <v>980628</v>
      </c>
      <c r="I9" s="18">
        <f t="shared" si="1"/>
        <v>363913</v>
      </c>
      <c r="J9" s="18">
        <f t="shared" si="1"/>
        <v>1453766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1453766</v>
      </c>
      <c r="X9" s="18">
        <f t="shared" si="1"/>
        <v>8779110</v>
      </c>
      <c r="Y9" s="18">
        <f t="shared" si="1"/>
        <v>-7325344</v>
      </c>
      <c r="Z9" s="4">
        <f>+IF(X9&lt;&gt;0,+(Y9/X9)*100,0)</f>
        <v>-83.44062211317548</v>
      </c>
      <c r="AA9" s="30">
        <f>SUM(AA10:AA14)</f>
        <v>39688000</v>
      </c>
    </row>
    <row r="10" spans="1:27" ht="13.5">
      <c r="A10" s="5" t="s">
        <v>36</v>
      </c>
      <c r="B10" s="3"/>
      <c r="C10" s="19"/>
      <c r="D10" s="19"/>
      <c r="E10" s="20">
        <v>348000</v>
      </c>
      <c r="F10" s="21">
        <v>348000</v>
      </c>
      <c r="G10" s="21">
        <v>109225</v>
      </c>
      <c r="H10" s="21"/>
      <c r="I10" s="21">
        <v>6403</v>
      </c>
      <c r="J10" s="21">
        <v>115628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115628</v>
      </c>
      <c r="X10" s="21">
        <v>81600</v>
      </c>
      <c r="Y10" s="21">
        <v>34028</v>
      </c>
      <c r="Z10" s="6">
        <v>41.7</v>
      </c>
      <c r="AA10" s="28">
        <v>348000</v>
      </c>
    </row>
    <row r="11" spans="1:27" ht="13.5">
      <c r="A11" s="5" t="s">
        <v>37</v>
      </c>
      <c r="B11" s="3"/>
      <c r="C11" s="19"/>
      <c r="D11" s="19"/>
      <c r="E11" s="20">
        <v>6340000</v>
      </c>
      <c r="F11" s="21">
        <v>6340000</v>
      </c>
      <c r="G11" s="21"/>
      <c r="H11" s="21">
        <v>980628</v>
      </c>
      <c r="I11" s="21">
        <v>357510</v>
      </c>
      <c r="J11" s="21">
        <v>1338138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1338138</v>
      </c>
      <c r="X11" s="21">
        <v>1497510</v>
      </c>
      <c r="Y11" s="21">
        <v>-159372</v>
      </c>
      <c r="Z11" s="6">
        <v>-10.64</v>
      </c>
      <c r="AA11" s="28">
        <v>6340000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>
        <v>33000000</v>
      </c>
      <c r="F13" s="21">
        <v>33000000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7200000</v>
      </c>
      <c r="Y13" s="21">
        <v>-7200000</v>
      </c>
      <c r="Z13" s="6">
        <v>-100</v>
      </c>
      <c r="AA13" s="28">
        <v>33000000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639686301</v>
      </c>
      <c r="F15" s="18">
        <f t="shared" si="2"/>
        <v>639686301</v>
      </c>
      <c r="G15" s="18">
        <f t="shared" si="2"/>
        <v>14254075</v>
      </c>
      <c r="H15" s="18">
        <f t="shared" si="2"/>
        <v>26868316</v>
      </c>
      <c r="I15" s="18">
        <f t="shared" si="2"/>
        <v>45920855</v>
      </c>
      <c r="J15" s="18">
        <f t="shared" si="2"/>
        <v>87043246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87043246</v>
      </c>
      <c r="X15" s="18">
        <f t="shared" si="2"/>
        <v>133284179</v>
      </c>
      <c r="Y15" s="18">
        <f t="shared" si="2"/>
        <v>-46240933</v>
      </c>
      <c r="Z15" s="4">
        <f>+IF(X15&lt;&gt;0,+(Y15/X15)*100,0)</f>
        <v>-34.69348976520312</v>
      </c>
      <c r="AA15" s="30">
        <f>SUM(AA16:AA18)</f>
        <v>639686301</v>
      </c>
    </row>
    <row r="16" spans="1:27" ht="13.5">
      <c r="A16" s="5" t="s">
        <v>42</v>
      </c>
      <c r="B16" s="3"/>
      <c r="C16" s="19"/>
      <c r="D16" s="19"/>
      <c r="E16" s="20">
        <v>3700000</v>
      </c>
      <c r="F16" s="21">
        <v>3700000</v>
      </c>
      <c r="G16" s="21"/>
      <c r="H16" s="21"/>
      <c r="I16" s="21">
        <v>471614</v>
      </c>
      <c r="J16" s="21">
        <v>471614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471614</v>
      </c>
      <c r="X16" s="21">
        <v>818209</v>
      </c>
      <c r="Y16" s="21">
        <v>-346595</v>
      </c>
      <c r="Z16" s="6">
        <v>-42.36</v>
      </c>
      <c r="AA16" s="28">
        <v>3700000</v>
      </c>
    </row>
    <row r="17" spans="1:27" ht="13.5">
      <c r="A17" s="5" t="s">
        <v>43</v>
      </c>
      <c r="B17" s="3"/>
      <c r="C17" s="19"/>
      <c r="D17" s="19"/>
      <c r="E17" s="20">
        <v>635986301</v>
      </c>
      <c r="F17" s="21">
        <v>635986301</v>
      </c>
      <c r="G17" s="21">
        <v>14254075</v>
      </c>
      <c r="H17" s="21">
        <v>26868316</v>
      </c>
      <c r="I17" s="21">
        <v>45305277</v>
      </c>
      <c r="J17" s="21">
        <v>86427668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86427668</v>
      </c>
      <c r="X17" s="21">
        <v>132465970</v>
      </c>
      <c r="Y17" s="21">
        <v>-46038302</v>
      </c>
      <c r="Z17" s="6">
        <v>-34.75</v>
      </c>
      <c r="AA17" s="28">
        <v>635986301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>
        <v>143964</v>
      </c>
      <c r="J18" s="21">
        <v>143964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>
        <v>143964</v>
      </c>
      <c r="X18" s="21"/>
      <c r="Y18" s="21">
        <v>143964</v>
      </c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373903163</v>
      </c>
      <c r="F19" s="18">
        <f t="shared" si="3"/>
        <v>373903163</v>
      </c>
      <c r="G19" s="18">
        <f t="shared" si="3"/>
        <v>1672955</v>
      </c>
      <c r="H19" s="18">
        <f t="shared" si="3"/>
        <v>11182395</v>
      </c>
      <c r="I19" s="18">
        <f t="shared" si="3"/>
        <v>23011827</v>
      </c>
      <c r="J19" s="18">
        <f t="shared" si="3"/>
        <v>35867177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35867177</v>
      </c>
      <c r="X19" s="18">
        <f t="shared" si="3"/>
        <v>141055992</v>
      </c>
      <c r="Y19" s="18">
        <f t="shared" si="3"/>
        <v>-105188815</v>
      </c>
      <c r="Z19" s="4">
        <f>+IF(X19&lt;&gt;0,+(Y19/X19)*100,0)</f>
        <v>-74.5723832845045</v>
      </c>
      <c r="AA19" s="30">
        <f>SUM(AA20:AA23)</f>
        <v>373903163</v>
      </c>
    </row>
    <row r="20" spans="1:27" ht="13.5">
      <c r="A20" s="5" t="s">
        <v>46</v>
      </c>
      <c r="B20" s="3"/>
      <c r="C20" s="19"/>
      <c r="D20" s="19"/>
      <c r="E20" s="20">
        <v>165000000</v>
      </c>
      <c r="F20" s="21">
        <v>165000000</v>
      </c>
      <c r="G20" s="21"/>
      <c r="H20" s="21">
        <v>3636420</v>
      </c>
      <c r="I20" s="21">
        <v>20368102</v>
      </c>
      <c r="J20" s="21">
        <v>24004522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24004522</v>
      </c>
      <c r="X20" s="21">
        <v>40588964</v>
      </c>
      <c r="Y20" s="21">
        <v>-16584442</v>
      </c>
      <c r="Z20" s="6">
        <v>-40.86</v>
      </c>
      <c r="AA20" s="28">
        <v>165000000</v>
      </c>
    </row>
    <row r="21" spans="1:27" ht="13.5">
      <c r="A21" s="5" t="s">
        <v>47</v>
      </c>
      <c r="B21" s="3"/>
      <c r="C21" s="19"/>
      <c r="D21" s="19"/>
      <c r="E21" s="20">
        <v>171783803</v>
      </c>
      <c r="F21" s="21">
        <v>171783803</v>
      </c>
      <c r="G21" s="21"/>
      <c r="H21" s="21">
        <v>4247669</v>
      </c>
      <c r="I21" s="21">
        <v>2643725</v>
      </c>
      <c r="J21" s="21">
        <v>6891394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6891394</v>
      </c>
      <c r="X21" s="21">
        <v>90504528</v>
      </c>
      <c r="Y21" s="21">
        <v>-83613134</v>
      </c>
      <c r="Z21" s="6">
        <v>-92.39</v>
      </c>
      <c r="AA21" s="28">
        <v>171783803</v>
      </c>
    </row>
    <row r="22" spans="1:27" ht="13.5">
      <c r="A22" s="5" t="s">
        <v>48</v>
      </c>
      <c r="B22" s="3"/>
      <c r="C22" s="22"/>
      <c r="D22" s="22"/>
      <c r="E22" s="23">
        <v>31000000</v>
      </c>
      <c r="F22" s="24">
        <v>31000000</v>
      </c>
      <c r="G22" s="24">
        <v>1672955</v>
      </c>
      <c r="H22" s="24">
        <v>3298306</v>
      </c>
      <c r="I22" s="24"/>
      <c r="J22" s="24">
        <v>4971261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4971261</v>
      </c>
      <c r="X22" s="24">
        <v>8550000</v>
      </c>
      <c r="Y22" s="24">
        <v>-3578739</v>
      </c>
      <c r="Z22" s="7">
        <v>-41.86</v>
      </c>
      <c r="AA22" s="29">
        <v>31000000</v>
      </c>
    </row>
    <row r="23" spans="1:27" ht="13.5">
      <c r="A23" s="5" t="s">
        <v>49</v>
      </c>
      <c r="B23" s="3"/>
      <c r="C23" s="19"/>
      <c r="D23" s="19"/>
      <c r="E23" s="20">
        <v>6119360</v>
      </c>
      <c r="F23" s="21">
        <v>6119360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1412500</v>
      </c>
      <c r="Y23" s="21">
        <v>-1412500</v>
      </c>
      <c r="Z23" s="6">
        <v>-100</v>
      </c>
      <c r="AA23" s="28">
        <v>6119360</v>
      </c>
    </row>
    <row r="24" spans="1:27" ht="13.5">
      <c r="A24" s="2" t="s">
        <v>50</v>
      </c>
      <c r="B24" s="8"/>
      <c r="C24" s="16"/>
      <c r="D24" s="16"/>
      <c r="E24" s="17">
        <v>26683113</v>
      </c>
      <c r="F24" s="18">
        <v>26683113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6300000</v>
      </c>
      <c r="Y24" s="18">
        <v>-6300000</v>
      </c>
      <c r="Z24" s="4">
        <v>-100</v>
      </c>
      <c r="AA24" s="30">
        <v>26683113</v>
      </c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1085040077</v>
      </c>
      <c r="F25" s="53">
        <f t="shared" si="4"/>
        <v>1085040077</v>
      </c>
      <c r="G25" s="53">
        <f t="shared" si="4"/>
        <v>16036255</v>
      </c>
      <c r="H25" s="53">
        <f t="shared" si="4"/>
        <v>39031339</v>
      </c>
      <c r="I25" s="53">
        <f t="shared" si="4"/>
        <v>69296595</v>
      </c>
      <c r="J25" s="53">
        <f t="shared" si="4"/>
        <v>124364189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124364189</v>
      </c>
      <c r="X25" s="53">
        <f t="shared" si="4"/>
        <v>290157319</v>
      </c>
      <c r="Y25" s="53">
        <f t="shared" si="4"/>
        <v>-165793130</v>
      </c>
      <c r="Z25" s="54">
        <f>+IF(X25&lt;&gt;0,+(Y25/X25)*100,0)</f>
        <v>-57.139048076192076</v>
      </c>
      <c r="AA25" s="55">
        <f>+AA5+AA9+AA15+AA19+AA24</f>
        <v>1085040077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685925161</v>
      </c>
      <c r="F28" s="21">
        <v>685925161</v>
      </c>
      <c r="G28" s="21">
        <v>16036255</v>
      </c>
      <c r="H28" s="21">
        <v>27848944</v>
      </c>
      <c r="I28" s="21">
        <v>47081886</v>
      </c>
      <c r="J28" s="21">
        <v>90967085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90967085</v>
      </c>
      <c r="X28" s="21"/>
      <c r="Y28" s="21">
        <v>90967085</v>
      </c>
      <c r="Z28" s="6"/>
      <c r="AA28" s="19">
        <v>685925161</v>
      </c>
    </row>
    <row r="29" spans="1:27" ht="13.5">
      <c r="A29" s="57" t="s">
        <v>55</v>
      </c>
      <c r="B29" s="3"/>
      <c r="C29" s="19"/>
      <c r="D29" s="19"/>
      <c r="E29" s="20">
        <v>348000</v>
      </c>
      <c r="F29" s="21">
        <v>348000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>
        <v>348000</v>
      </c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686273161</v>
      </c>
      <c r="F32" s="27">
        <f t="shared" si="5"/>
        <v>686273161</v>
      </c>
      <c r="G32" s="27">
        <f t="shared" si="5"/>
        <v>16036255</v>
      </c>
      <c r="H32" s="27">
        <f t="shared" si="5"/>
        <v>27848944</v>
      </c>
      <c r="I32" s="27">
        <f t="shared" si="5"/>
        <v>47081886</v>
      </c>
      <c r="J32" s="27">
        <f t="shared" si="5"/>
        <v>90967085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90967085</v>
      </c>
      <c r="X32" s="27">
        <f t="shared" si="5"/>
        <v>0</v>
      </c>
      <c r="Y32" s="27">
        <f t="shared" si="5"/>
        <v>90967085</v>
      </c>
      <c r="Z32" s="13">
        <f>+IF(X32&lt;&gt;0,+(Y32/X32)*100,0)</f>
        <v>0</v>
      </c>
      <c r="AA32" s="31">
        <f>SUM(AA28:AA31)</f>
        <v>686273161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372083803</v>
      </c>
      <c r="F34" s="21">
        <v>372083803</v>
      </c>
      <c r="G34" s="21"/>
      <c r="H34" s="21">
        <v>11182395</v>
      </c>
      <c r="I34" s="21">
        <v>22214709</v>
      </c>
      <c r="J34" s="21">
        <v>33397104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33397104</v>
      </c>
      <c r="X34" s="21"/>
      <c r="Y34" s="21">
        <v>33397104</v>
      </c>
      <c r="Z34" s="6"/>
      <c r="AA34" s="28">
        <v>372083803</v>
      </c>
    </row>
    <row r="35" spans="1:27" ht="13.5">
      <c r="A35" s="60" t="s">
        <v>63</v>
      </c>
      <c r="B35" s="3"/>
      <c r="C35" s="19"/>
      <c r="D35" s="19"/>
      <c r="E35" s="20">
        <v>26683113</v>
      </c>
      <c r="F35" s="21">
        <v>26683113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26683113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1085040077</v>
      </c>
      <c r="F36" s="64">
        <f t="shared" si="6"/>
        <v>1085040077</v>
      </c>
      <c r="G36" s="64">
        <f t="shared" si="6"/>
        <v>16036255</v>
      </c>
      <c r="H36" s="64">
        <f t="shared" si="6"/>
        <v>39031339</v>
      </c>
      <c r="I36" s="64">
        <f t="shared" si="6"/>
        <v>69296595</v>
      </c>
      <c r="J36" s="64">
        <f t="shared" si="6"/>
        <v>124364189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124364189</v>
      </c>
      <c r="X36" s="64">
        <f t="shared" si="6"/>
        <v>0</v>
      </c>
      <c r="Y36" s="64">
        <f t="shared" si="6"/>
        <v>124364189</v>
      </c>
      <c r="Z36" s="65">
        <f>+IF(X36&lt;&gt;0,+(Y36/X36)*100,0)</f>
        <v>0</v>
      </c>
      <c r="AA36" s="66">
        <f>SUM(AA32:AA35)</f>
        <v>1085040077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3635750</v>
      </c>
      <c r="F5" s="18">
        <f t="shared" si="0"/>
        <v>3635750</v>
      </c>
      <c r="G5" s="18">
        <f t="shared" si="0"/>
        <v>0</v>
      </c>
      <c r="H5" s="18">
        <f t="shared" si="0"/>
        <v>0</v>
      </c>
      <c r="I5" s="18">
        <f t="shared" si="0"/>
        <v>193851</v>
      </c>
      <c r="J5" s="18">
        <f t="shared" si="0"/>
        <v>193851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193851</v>
      </c>
      <c r="X5" s="18">
        <f t="shared" si="0"/>
        <v>0</v>
      </c>
      <c r="Y5" s="18">
        <f t="shared" si="0"/>
        <v>193851</v>
      </c>
      <c r="Z5" s="4">
        <f>+IF(X5&lt;&gt;0,+(Y5/X5)*100,0)</f>
        <v>0</v>
      </c>
      <c r="AA5" s="16">
        <f>SUM(AA6:AA8)</f>
        <v>3635750</v>
      </c>
    </row>
    <row r="6" spans="1:27" ht="13.5">
      <c r="A6" s="5" t="s">
        <v>32</v>
      </c>
      <c r="B6" s="3"/>
      <c r="C6" s="19"/>
      <c r="D6" s="19"/>
      <c r="E6" s="20">
        <v>2500000</v>
      </c>
      <c r="F6" s="21">
        <v>2500000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2500000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1135750</v>
      </c>
      <c r="F8" s="21">
        <v>1135750</v>
      </c>
      <c r="G8" s="21"/>
      <c r="H8" s="21"/>
      <c r="I8" s="21">
        <v>193851</v>
      </c>
      <c r="J8" s="21">
        <v>193851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193851</v>
      </c>
      <c r="X8" s="21"/>
      <c r="Y8" s="21">
        <v>193851</v>
      </c>
      <c r="Z8" s="6"/>
      <c r="AA8" s="28">
        <v>1135750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23579000</v>
      </c>
      <c r="F15" s="18">
        <f t="shared" si="2"/>
        <v>23579000</v>
      </c>
      <c r="G15" s="18">
        <f t="shared" si="2"/>
        <v>3806734</v>
      </c>
      <c r="H15" s="18">
        <f t="shared" si="2"/>
        <v>616458</v>
      </c>
      <c r="I15" s="18">
        <f t="shared" si="2"/>
        <v>36519</v>
      </c>
      <c r="J15" s="18">
        <f t="shared" si="2"/>
        <v>4459711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4459711</v>
      </c>
      <c r="X15" s="18">
        <f t="shared" si="2"/>
        <v>0</v>
      </c>
      <c r="Y15" s="18">
        <f t="shared" si="2"/>
        <v>4459711</v>
      </c>
      <c r="Z15" s="4">
        <f>+IF(X15&lt;&gt;0,+(Y15/X15)*100,0)</f>
        <v>0</v>
      </c>
      <c r="AA15" s="30">
        <f>SUM(AA16:AA18)</f>
        <v>23579000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23579000</v>
      </c>
      <c r="F17" s="21">
        <v>23579000</v>
      </c>
      <c r="G17" s="21">
        <v>3806734</v>
      </c>
      <c r="H17" s="21">
        <v>616458</v>
      </c>
      <c r="I17" s="21">
        <v>36519</v>
      </c>
      <c r="J17" s="21">
        <v>4459711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4459711</v>
      </c>
      <c r="X17" s="21"/>
      <c r="Y17" s="21">
        <v>4459711</v>
      </c>
      <c r="Z17" s="6"/>
      <c r="AA17" s="28">
        <v>23579000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27214750</v>
      </c>
      <c r="F25" s="53">
        <f t="shared" si="4"/>
        <v>27214750</v>
      </c>
      <c r="G25" s="53">
        <f t="shared" si="4"/>
        <v>3806734</v>
      </c>
      <c r="H25" s="53">
        <f t="shared" si="4"/>
        <v>616458</v>
      </c>
      <c r="I25" s="53">
        <f t="shared" si="4"/>
        <v>230370</v>
      </c>
      <c r="J25" s="53">
        <f t="shared" si="4"/>
        <v>4653562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4653562</v>
      </c>
      <c r="X25" s="53">
        <f t="shared" si="4"/>
        <v>0</v>
      </c>
      <c r="Y25" s="53">
        <f t="shared" si="4"/>
        <v>4653562</v>
      </c>
      <c r="Z25" s="54">
        <f>+IF(X25&lt;&gt;0,+(Y25/X25)*100,0)</f>
        <v>0</v>
      </c>
      <c r="AA25" s="55">
        <f>+AA5+AA9+AA15+AA19+AA24</f>
        <v>27214750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22715000</v>
      </c>
      <c r="F28" s="21">
        <v>22715000</v>
      </c>
      <c r="G28" s="21">
        <v>3736029</v>
      </c>
      <c r="H28" s="21">
        <v>616458</v>
      </c>
      <c r="I28" s="21">
        <v>36519</v>
      </c>
      <c r="J28" s="21">
        <v>4389006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4389006</v>
      </c>
      <c r="X28" s="21"/>
      <c r="Y28" s="21">
        <v>4389006</v>
      </c>
      <c r="Z28" s="6"/>
      <c r="AA28" s="19">
        <v>22715000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22715000</v>
      </c>
      <c r="F32" s="27">
        <f t="shared" si="5"/>
        <v>22715000</v>
      </c>
      <c r="G32" s="27">
        <f t="shared" si="5"/>
        <v>3736029</v>
      </c>
      <c r="H32" s="27">
        <f t="shared" si="5"/>
        <v>616458</v>
      </c>
      <c r="I32" s="27">
        <f t="shared" si="5"/>
        <v>36519</v>
      </c>
      <c r="J32" s="27">
        <f t="shared" si="5"/>
        <v>4389006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4389006</v>
      </c>
      <c r="X32" s="27">
        <f t="shared" si="5"/>
        <v>0</v>
      </c>
      <c r="Y32" s="27">
        <f t="shared" si="5"/>
        <v>4389006</v>
      </c>
      <c r="Z32" s="13">
        <f>+IF(X32&lt;&gt;0,+(Y32/X32)*100,0)</f>
        <v>0</v>
      </c>
      <c r="AA32" s="31">
        <f>SUM(AA28:AA31)</f>
        <v>22715000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4499750</v>
      </c>
      <c r="F35" s="21">
        <v>4499750</v>
      </c>
      <c r="G35" s="21">
        <v>70705</v>
      </c>
      <c r="H35" s="21"/>
      <c r="I35" s="21">
        <v>193851</v>
      </c>
      <c r="J35" s="21">
        <v>264556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264556</v>
      </c>
      <c r="X35" s="21"/>
      <c r="Y35" s="21">
        <v>264556</v>
      </c>
      <c r="Z35" s="6"/>
      <c r="AA35" s="28">
        <v>4499750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27214750</v>
      </c>
      <c r="F36" s="64">
        <f t="shared" si="6"/>
        <v>27214750</v>
      </c>
      <c r="G36" s="64">
        <f t="shared" si="6"/>
        <v>3806734</v>
      </c>
      <c r="H36" s="64">
        <f t="shared" si="6"/>
        <v>616458</v>
      </c>
      <c r="I36" s="64">
        <f t="shared" si="6"/>
        <v>230370</v>
      </c>
      <c r="J36" s="64">
        <f t="shared" si="6"/>
        <v>4653562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4653562</v>
      </c>
      <c r="X36" s="64">
        <f t="shared" si="6"/>
        <v>0</v>
      </c>
      <c r="Y36" s="64">
        <f t="shared" si="6"/>
        <v>4653562</v>
      </c>
      <c r="Z36" s="65">
        <f>+IF(X36&lt;&gt;0,+(Y36/X36)*100,0)</f>
        <v>0</v>
      </c>
      <c r="AA36" s="66">
        <f>SUM(AA32:AA35)</f>
        <v>27214750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41666588</v>
      </c>
      <c r="F5" s="18">
        <f t="shared" si="0"/>
        <v>41666588</v>
      </c>
      <c r="G5" s="18">
        <f t="shared" si="0"/>
        <v>2337357</v>
      </c>
      <c r="H5" s="18">
        <f t="shared" si="0"/>
        <v>633675</v>
      </c>
      <c r="I5" s="18">
        <f t="shared" si="0"/>
        <v>2070805</v>
      </c>
      <c r="J5" s="18">
        <f t="shared" si="0"/>
        <v>5041837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5041837</v>
      </c>
      <c r="X5" s="18">
        <f t="shared" si="0"/>
        <v>7337000</v>
      </c>
      <c r="Y5" s="18">
        <f t="shared" si="0"/>
        <v>-2295163</v>
      </c>
      <c r="Z5" s="4">
        <f>+IF(X5&lt;&gt;0,+(Y5/X5)*100,0)</f>
        <v>-31.28203625459997</v>
      </c>
      <c r="AA5" s="16">
        <f>SUM(AA6:AA8)</f>
        <v>41666588</v>
      </c>
    </row>
    <row r="6" spans="1:27" ht="13.5">
      <c r="A6" s="5" t="s">
        <v>32</v>
      </c>
      <c r="B6" s="3"/>
      <c r="C6" s="19"/>
      <c r="D6" s="19"/>
      <c r="E6" s="20">
        <v>220000</v>
      </c>
      <c r="F6" s="21">
        <v>220000</v>
      </c>
      <c r="G6" s="21">
        <v>57966</v>
      </c>
      <c r="H6" s="21">
        <v>14006</v>
      </c>
      <c r="I6" s="21">
        <v>5171</v>
      </c>
      <c r="J6" s="21">
        <v>77143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77143</v>
      </c>
      <c r="X6" s="21">
        <v>70000</v>
      </c>
      <c r="Y6" s="21">
        <v>7143</v>
      </c>
      <c r="Z6" s="6">
        <v>10.2</v>
      </c>
      <c r="AA6" s="28">
        <v>220000</v>
      </c>
    </row>
    <row r="7" spans="1:27" ht="13.5">
      <c r="A7" s="5" t="s">
        <v>33</v>
      </c>
      <c r="B7" s="3"/>
      <c r="C7" s="22"/>
      <c r="D7" s="22"/>
      <c r="E7" s="23">
        <v>600000</v>
      </c>
      <c r="F7" s="24">
        <v>600000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50000</v>
      </c>
      <c r="Y7" s="24">
        <v>-50000</v>
      </c>
      <c r="Z7" s="7">
        <v>-100</v>
      </c>
      <c r="AA7" s="29">
        <v>600000</v>
      </c>
    </row>
    <row r="8" spans="1:27" ht="13.5">
      <c r="A8" s="5" t="s">
        <v>34</v>
      </c>
      <c r="B8" s="3"/>
      <c r="C8" s="19"/>
      <c r="D8" s="19"/>
      <c r="E8" s="20">
        <v>40846588</v>
      </c>
      <c r="F8" s="21">
        <v>40846588</v>
      </c>
      <c r="G8" s="21">
        <v>2279391</v>
      </c>
      <c r="H8" s="21">
        <v>619669</v>
      </c>
      <c r="I8" s="21">
        <v>2065634</v>
      </c>
      <c r="J8" s="21">
        <v>4964694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4964694</v>
      </c>
      <c r="X8" s="21">
        <v>7217000</v>
      </c>
      <c r="Y8" s="21">
        <v>-2252306</v>
      </c>
      <c r="Z8" s="6">
        <v>-31.21</v>
      </c>
      <c r="AA8" s="28">
        <v>40846588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24725000</v>
      </c>
      <c r="F9" s="18">
        <f t="shared" si="1"/>
        <v>24725000</v>
      </c>
      <c r="G9" s="18">
        <f t="shared" si="1"/>
        <v>43338</v>
      </c>
      <c r="H9" s="18">
        <f t="shared" si="1"/>
        <v>13800</v>
      </c>
      <c r="I9" s="18">
        <f t="shared" si="1"/>
        <v>1459209</v>
      </c>
      <c r="J9" s="18">
        <f t="shared" si="1"/>
        <v>1516347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1516347</v>
      </c>
      <c r="X9" s="18">
        <f t="shared" si="1"/>
        <v>14000000</v>
      </c>
      <c r="Y9" s="18">
        <f t="shared" si="1"/>
        <v>-12483653</v>
      </c>
      <c r="Z9" s="4">
        <f>+IF(X9&lt;&gt;0,+(Y9/X9)*100,0)</f>
        <v>-89.16895</v>
      </c>
      <c r="AA9" s="30">
        <f>SUM(AA10:AA14)</f>
        <v>24725000</v>
      </c>
    </row>
    <row r="10" spans="1:27" ht="13.5">
      <c r="A10" s="5" t="s">
        <v>36</v>
      </c>
      <c r="B10" s="3"/>
      <c r="C10" s="19"/>
      <c r="D10" s="19"/>
      <c r="E10" s="20">
        <v>24325000</v>
      </c>
      <c r="F10" s="21">
        <v>24325000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13600000</v>
      </c>
      <c r="Y10" s="21">
        <v>-13600000</v>
      </c>
      <c r="Z10" s="6">
        <v>-100</v>
      </c>
      <c r="AA10" s="28">
        <v>24325000</v>
      </c>
    </row>
    <row r="11" spans="1:27" ht="13.5">
      <c r="A11" s="5" t="s">
        <v>37</v>
      </c>
      <c r="B11" s="3"/>
      <c r="C11" s="19"/>
      <c r="D11" s="19"/>
      <c r="E11" s="20">
        <v>400000</v>
      </c>
      <c r="F11" s="21">
        <v>400000</v>
      </c>
      <c r="G11" s="21"/>
      <c r="H11" s="21">
        <v>13800</v>
      </c>
      <c r="I11" s="21">
        <v>1459209</v>
      </c>
      <c r="J11" s="21">
        <v>1473009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1473009</v>
      </c>
      <c r="X11" s="21">
        <v>400000</v>
      </c>
      <c r="Y11" s="21">
        <v>1073009</v>
      </c>
      <c r="Z11" s="6">
        <v>268.25</v>
      </c>
      <c r="AA11" s="28">
        <v>400000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>
        <v>43338</v>
      </c>
      <c r="H12" s="21"/>
      <c r="I12" s="21"/>
      <c r="J12" s="21">
        <v>43338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43338</v>
      </c>
      <c r="X12" s="21"/>
      <c r="Y12" s="21">
        <v>43338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70588261</v>
      </c>
      <c r="F15" s="18">
        <f t="shared" si="2"/>
        <v>70588261</v>
      </c>
      <c r="G15" s="18">
        <f t="shared" si="2"/>
        <v>281085</v>
      </c>
      <c r="H15" s="18">
        <f t="shared" si="2"/>
        <v>3955673</v>
      </c>
      <c r="I15" s="18">
        <f t="shared" si="2"/>
        <v>5131374</v>
      </c>
      <c r="J15" s="18">
        <f t="shared" si="2"/>
        <v>9368132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9368132</v>
      </c>
      <c r="X15" s="18">
        <f t="shared" si="2"/>
        <v>14500000</v>
      </c>
      <c r="Y15" s="18">
        <f t="shared" si="2"/>
        <v>-5131868</v>
      </c>
      <c r="Z15" s="4">
        <f>+IF(X15&lt;&gt;0,+(Y15/X15)*100,0)</f>
        <v>-35.39219310344828</v>
      </c>
      <c r="AA15" s="30">
        <f>SUM(AA16:AA18)</f>
        <v>70588261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>
        <v>70588261</v>
      </c>
      <c r="F17" s="21">
        <v>70588261</v>
      </c>
      <c r="G17" s="21">
        <v>281085</v>
      </c>
      <c r="H17" s="21">
        <v>3955673</v>
      </c>
      <c r="I17" s="21">
        <v>5131374</v>
      </c>
      <c r="J17" s="21">
        <v>9368132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9368132</v>
      </c>
      <c r="X17" s="21">
        <v>14500000</v>
      </c>
      <c r="Y17" s="21">
        <v>-5131868</v>
      </c>
      <c r="Z17" s="6">
        <v>-35.39</v>
      </c>
      <c r="AA17" s="28">
        <v>70588261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46567889</v>
      </c>
      <c r="F19" s="18">
        <f t="shared" si="3"/>
        <v>46567889</v>
      </c>
      <c r="G19" s="18">
        <f t="shared" si="3"/>
        <v>807533</v>
      </c>
      <c r="H19" s="18">
        <f t="shared" si="3"/>
        <v>4307690</v>
      </c>
      <c r="I19" s="18">
        <f t="shared" si="3"/>
        <v>3161550</v>
      </c>
      <c r="J19" s="18">
        <f t="shared" si="3"/>
        <v>8276773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8276773</v>
      </c>
      <c r="X19" s="18">
        <f t="shared" si="3"/>
        <v>10000000</v>
      </c>
      <c r="Y19" s="18">
        <f t="shared" si="3"/>
        <v>-1723227</v>
      </c>
      <c r="Z19" s="4">
        <f>+IF(X19&lt;&gt;0,+(Y19/X19)*100,0)</f>
        <v>-17.23227</v>
      </c>
      <c r="AA19" s="30">
        <f>SUM(AA20:AA23)</f>
        <v>46567889</v>
      </c>
    </row>
    <row r="20" spans="1:27" ht="13.5">
      <c r="A20" s="5" t="s">
        <v>46</v>
      </c>
      <c r="B20" s="3"/>
      <c r="C20" s="19"/>
      <c r="D20" s="19"/>
      <c r="E20" s="20">
        <v>18290621</v>
      </c>
      <c r="F20" s="21">
        <v>18290621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>
        <v>5000000</v>
      </c>
      <c r="Y20" s="21">
        <v>-5000000</v>
      </c>
      <c r="Z20" s="6">
        <v>-100</v>
      </c>
      <c r="AA20" s="28">
        <v>18290621</v>
      </c>
    </row>
    <row r="21" spans="1:27" ht="13.5">
      <c r="A21" s="5" t="s">
        <v>47</v>
      </c>
      <c r="B21" s="3"/>
      <c r="C21" s="19"/>
      <c r="D21" s="19"/>
      <c r="E21" s="20">
        <v>15822324</v>
      </c>
      <c r="F21" s="21">
        <v>15822324</v>
      </c>
      <c r="G21" s="21"/>
      <c r="H21" s="21">
        <v>1649917</v>
      </c>
      <c r="I21" s="21">
        <v>1409768</v>
      </c>
      <c r="J21" s="21">
        <v>3059685</v>
      </c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>
        <v>3059685</v>
      </c>
      <c r="X21" s="21">
        <v>5000000</v>
      </c>
      <c r="Y21" s="21">
        <v>-1940315</v>
      </c>
      <c r="Z21" s="6">
        <v>-38.81</v>
      </c>
      <c r="AA21" s="28">
        <v>15822324</v>
      </c>
    </row>
    <row r="22" spans="1:27" ht="13.5">
      <c r="A22" s="5" t="s">
        <v>48</v>
      </c>
      <c r="B22" s="3"/>
      <c r="C22" s="22"/>
      <c r="D22" s="22"/>
      <c r="E22" s="23">
        <v>5262653</v>
      </c>
      <c r="F22" s="24">
        <v>5262653</v>
      </c>
      <c r="G22" s="24">
        <v>717745</v>
      </c>
      <c r="H22" s="24">
        <v>2657773</v>
      </c>
      <c r="I22" s="24">
        <v>1440493</v>
      </c>
      <c r="J22" s="24">
        <v>4816011</v>
      </c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>
        <v>4816011</v>
      </c>
      <c r="X22" s="24"/>
      <c r="Y22" s="24">
        <v>4816011</v>
      </c>
      <c r="Z22" s="7"/>
      <c r="AA22" s="29">
        <v>5262653</v>
      </c>
    </row>
    <row r="23" spans="1:27" ht="13.5">
      <c r="A23" s="5" t="s">
        <v>49</v>
      </c>
      <c r="B23" s="3"/>
      <c r="C23" s="19"/>
      <c r="D23" s="19"/>
      <c r="E23" s="20">
        <v>7192291</v>
      </c>
      <c r="F23" s="21">
        <v>7192291</v>
      </c>
      <c r="G23" s="21">
        <v>89788</v>
      </c>
      <c r="H23" s="21"/>
      <c r="I23" s="21">
        <v>311289</v>
      </c>
      <c r="J23" s="21">
        <v>401077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401077</v>
      </c>
      <c r="X23" s="21"/>
      <c r="Y23" s="21">
        <v>401077</v>
      </c>
      <c r="Z23" s="6"/>
      <c r="AA23" s="28">
        <v>7192291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183547738</v>
      </c>
      <c r="F25" s="53">
        <f t="shared" si="4"/>
        <v>183547738</v>
      </c>
      <c r="G25" s="53">
        <f t="shared" si="4"/>
        <v>3469313</v>
      </c>
      <c r="H25" s="53">
        <f t="shared" si="4"/>
        <v>8910838</v>
      </c>
      <c r="I25" s="53">
        <f t="shared" si="4"/>
        <v>11822938</v>
      </c>
      <c r="J25" s="53">
        <f t="shared" si="4"/>
        <v>24203089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24203089</v>
      </c>
      <c r="X25" s="53">
        <f t="shared" si="4"/>
        <v>45837000</v>
      </c>
      <c r="Y25" s="53">
        <f t="shared" si="4"/>
        <v>-21633911</v>
      </c>
      <c r="Z25" s="54">
        <f>+IF(X25&lt;&gt;0,+(Y25/X25)*100,0)</f>
        <v>-47.197484564871175</v>
      </c>
      <c r="AA25" s="55">
        <f>+AA5+AA9+AA15+AA19+AA24</f>
        <v>183547738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131569150</v>
      </c>
      <c r="F28" s="21">
        <v>131569150</v>
      </c>
      <c r="G28" s="21">
        <v>3411347</v>
      </c>
      <c r="H28" s="21">
        <v>8803092</v>
      </c>
      <c r="I28" s="21">
        <v>9752133</v>
      </c>
      <c r="J28" s="21">
        <v>21966572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21966572</v>
      </c>
      <c r="X28" s="21"/>
      <c r="Y28" s="21">
        <v>21966572</v>
      </c>
      <c r="Z28" s="6"/>
      <c r="AA28" s="19">
        <v>131569150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131569150</v>
      </c>
      <c r="F32" s="27">
        <f t="shared" si="5"/>
        <v>131569150</v>
      </c>
      <c r="G32" s="27">
        <f t="shared" si="5"/>
        <v>3411347</v>
      </c>
      <c r="H32" s="27">
        <f t="shared" si="5"/>
        <v>8803092</v>
      </c>
      <c r="I32" s="27">
        <f t="shared" si="5"/>
        <v>9752133</v>
      </c>
      <c r="J32" s="27">
        <f t="shared" si="5"/>
        <v>21966572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21966572</v>
      </c>
      <c r="X32" s="27">
        <f t="shared" si="5"/>
        <v>0</v>
      </c>
      <c r="Y32" s="27">
        <f t="shared" si="5"/>
        <v>21966572</v>
      </c>
      <c r="Z32" s="13">
        <f>+IF(X32&lt;&gt;0,+(Y32/X32)*100,0)</f>
        <v>0</v>
      </c>
      <c r="AA32" s="31">
        <f>SUM(AA28:AA31)</f>
        <v>131569150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9000000</v>
      </c>
      <c r="F34" s="21">
        <v>9000000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9000000</v>
      </c>
    </row>
    <row r="35" spans="1:27" ht="13.5">
      <c r="A35" s="60" t="s">
        <v>63</v>
      </c>
      <c r="B35" s="3"/>
      <c r="C35" s="19"/>
      <c r="D35" s="19"/>
      <c r="E35" s="20">
        <v>42978588</v>
      </c>
      <c r="F35" s="21">
        <v>42978588</v>
      </c>
      <c r="G35" s="21">
        <v>57966</v>
      </c>
      <c r="H35" s="21">
        <v>107746</v>
      </c>
      <c r="I35" s="21">
        <v>2070805</v>
      </c>
      <c r="J35" s="21">
        <v>2236517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2236517</v>
      </c>
      <c r="X35" s="21"/>
      <c r="Y35" s="21">
        <v>2236517</v>
      </c>
      <c r="Z35" s="6"/>
      <c r="AA35" s="28">
        <v>42978588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183547738</v>
      </c>
      <c r="F36" s="64">
        <f t="shared" si="6"/>
        <v>183547738</v>
      </c>
      <c r="G36" s="64">
        <f t="shared" si="6"/>
        <v>3469313</v>
      </c>
      <c r="H36" s="64">
        <f t="shared" si="6"/>
        <v>8910838</v>
      </c>
      <c r="I36" s="64">
        <f t="shared" si="6"/>
        <v>11822938</v>
      </c>
      <c r="J36" s="64">
        <f t="shared" si="6"/>
        <v>24203089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24203089</v>
      </c>
      <c r="X36" s="64">
        <f t="shared" si="6"/>
        <v>0</v>
      </c>
      <c r="Y36" s="64">
        <f t="shared" si="6"/>
        <v>24203089</v>
      </c>
      <c r="Z36" s="65">
        <f>+IF(X36&lt;&gt;0,+(Y36/X36)*100,0)</f>
        <v>0</v>
      </c>
      <c r="AA36" s="66">
        <f>SUM(AA32:AA35)</f>
        <v>183547738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69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1250000</v>
      </c>
      <c r="F5" s="18">
        <f t="shared" si="0"/>
        <v>1250000</v>
      </c>
      <c r="G5" s="18">
        <f t="shared" si="0"/>
        <v>203365</v>
      </c>
      <c r="H5" s="18">
        <f t="shared" si="0"/>
        <v>164181</v>
      </c>
      <c r="I5" s="18">
        <f t="shared" si="0"/>
        <v>11056</v>
      </c>
      <c r="J5" s="18">
        <f t="shared" si="0"/>
        <v>378602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378602</v>
      </c>
      <c r="X5" s="18">
        <f t="shared" si="0"/>
        <v>371000</v>
      </c>
      <c r="Y5" s="18">
        <f t="shared" si="0"/>
        <v>7602</v>
      </c>
      <c r="Z5" s="4">
        <f>+IF(X5&lt;&gt;0,+(Y5/X5)*100,0)</f>
        <v>2.0490566037735847</v>
      </c>
      <c r="AA5" s="16">
        <f>SUM(AA6:AA8)</f>
        <v>1250000</v>
      </c>
    </row>
    <row r="6" spans="1:27" ht="13.5">
      <c r="A6" s="5" t="s">
        <v>32</v>
      </c>
      <c r="B6" s="3"/>
      <c r="C6" s="19"/>
      <c r="D6" s="19"/>
      <c r="E6" s="20">
        <v>1000000</v>
      </c>
      <c r="F6" s="21">
        <v>1000000</v>
      </c>
      <c r="G6" s="21">
        <v>162980</v>
      </c>
      <c r="H6" s="21"/>
      <c r="I6" s="21">
        <v>9302</v>
      </c>
      <c r="J6" s="21">
        <v>172282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172282</v>
      </c>
      <c r="X6" s="21">
        <v>250000</v>
      </c>
      <c r="Y6" s="21">
        <v>-77718</v>
      </c>
      <c r="Z6" s="6">
        <v>-31.09</v>
      </c>
      <c r="AA6" s="28">
        <v>1000000</v>
      </c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>
        <v>250000</v>
      </c>
      <c r="F8" s="21">
        <v>250000</v>
      </c>
      <c r="G8" s="21">
        <v>40385</v>
      </c>
      <c r="H8" s="21">
        <v>164181</v>
      </c>
      <c r="I8" s="21">
        <v>1754</v>
      </c>
      <c r="J8" s="21">
        <v>206320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206320</v>
      </c>
      <c r="X8" s="21">
        <v>121000</v>
      </c>
      <c r="Y8" s="21">
        <v>85320</v>
      </c>
      <c r="Z8" s="6">
        <v>70.51</v>
      </c>
      <c r="AA8" s="28">
        <v>250000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161000</v>
      </c>
      <c r="Y9" s="18">
        <f t="shared" si="1"/>
        <v>-161000</v>
      </c>
      <c r="Z9" s="4">
        <f>+IF(X9&lt;&gt;0,+(Y9/X9)*100,0)</f>
        <v>-100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161000</v>
      </c>
      <c r="Y10" s="21">
        <v>-161000</v>
      </c>
      <c r="Z10" s="6">
        <v>-100</v>
      </c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35000000</v>
      </c>
      <c r="F15" s="18">
        <f t="shared" si="2"/>
        <v>35000000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35000000</v>
      </c>
      <c r="Y15" s="18">
        <f t="shared" si="2"/>
        <v>-35000000</v>
      </c>
      <c r="Z15" s="4">
        <f>+IF(X15&lt;&gt;0,+(Y15/X15)*100,0)</f>
        <v>-100</v>
      </c>
      <c r="AA15" s="30">
        <f>SUM(AA16:AA18)</f>
        <v>35000000</v>
      </c>
    </row>
    <row r="16" spans="1:27" ht="13.5">
      <c r="A16" s="5" t="s">
        <v>42</v>
      </c>
      <c r="B16" s="3"/>
      <c r="C16" s="19"/>
      <c r="D16" s="19"/>
      <c r="E16" s="20">
        <v>35000000</v>
      </c>
      <c r="F16" s="21">
        <v>35000000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35000000</v>
      </c>
      <c r="Y16" s="21">
        <v>-35000000</v>
      </c>
      <c r="Z16" s="6">
        <v>-100</v>
      </c>
      <c r="AA16" s="28">
        <v>35000000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36250000</v>
      </c>
      <c r="F25" s="53">
        <f t="shared" si="4"/>
        <v>36250000</v>
      </c>
      <c r="G25" s="53">
        <f t="shared" si="4"/>
        <v>203365</v>
      </c>
      <c r="H25" s="53">
        <f t="shared" si="4"/>
        <v>164181</v>
      </c>
      <c r="I25" s="53">
        <f t="shared" si="4"/>
        <v>11056</v>
      </c>
      <c r="J25" s="53">
        <f t="shared" si="4"/>
        <v>378602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378602</v>
      </c>
      <c r="X25" s="53">
        <f t="shared" si="4"/>
        <v>35532000</v>
      </c>
      <c r="Y25" s="53">
        <f t="shared" si="4"/>
        <v>-35153398</v>
      </c>
      <c r="Z25" s="54">
        <f>+IF(X25&lt;&gt;0,+(Y25/X25)*100,0)</f>
        <v>-98.93447596532702</v>
      </c>
      <c r="AA25" s="55">
        <f>+AA5+AA9+AA15+AA19+AA24</f>
        <v>36250000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1250000</v>
      </c>
      <c r="F28" s="21">
        <v>1250000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>
        <v>1250000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>
        <v>203365</v>
      </c>
      <c r="H29" s="21">
        <v>164181</v>
      </c>
      <c r="I29" s="21">
        <v>11056</v>
      </c>
      <c r="J29" s="21">
        <v>378602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>
        <v>378602</v>
      </c>
      <c r="X29" s="21"/>
      <c r="Y29" s="21">
        <v>378602</v>
      </c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1250000</v>
      </c>
      <c r="F32" s="27">
        <f t="shared" si="5"/>
        <v>1250000</v>
      </c>
      <c r="G32" s="27">
        <f t="shared" si="5"/>
        <v>203365</v>
      </c>
      <c r="H32" s="27">
        <f t="shared" si="5"/>
        <v>164181</v>
      </c>
      <c r="I32" s="27">
        <f t="shared" si="5"/>
        <v>11056</v>
      </c>
      <c r="J32" s="27">
        <f t="shared" si="5"/>
        <v>378602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378602</v>
      </c>
      <c r="X32" s="27">
        <f t="shared" si="5"/>
        <v>0</v>
      </c>
      <c r="Y32" s="27">
        <f t="shared" si="5"/>
        <v>378602</v>
      </c>
      <c r="Z32" s="13">
        <f>+IF(X32&lt;&gt;0,+(Y32/X32)*100,0)</f>
        <v>0</v>
      </c>
      <c r="AA32" s="31">
        <f>SUM(AA28:AA31)</f>
        <v>1250000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35000000</v>
      </c>
      <c r="F34" s="21">
        <v>35000000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35000000</v>
      </c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36250000</v>
      </c>
      <c r="F36" s="64">
        <f t="shared" si="6"/>
        <v>36250000</v>
      </c>
      <c r="G36" s="64">
        <f t="shared" si="6"/>
        <v>203365</v>
      </c>
      <c r="H36" s="64">
        <f t="shared" si="6"/>
        <v>164181</v>
      </c>
      <c r="I36" s="64">
        <f t="shared" si="6"/>
        <v>11056</v>
      </c>
      <c r="J36" s="64">
        <f t="shared" si="6"/>
        <v>378602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378602</v>
      </c>
      <c r="X36" s="64">
        <f t="shared" si="6"/>
        <v>0</v>
      </c>
      <c r="Y36" s="64">
        <f t="shared" si="6"/>
        <v>378602</v>
      </c>
      <c r="Z36" s="65">
        <f>+IF(X36&lt;&gt;0,+(Y36/X36)*100,0)</f>
        <v>0</v>
      </c>
      <c r="AA36" s="66">
        <f>SUM(AA32:AA35)</f>
        <v>36250000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15072712</v>
      </c>
      <c r="D5" s="16">
        <f>SUM(D6:D8)</f>
        <v>0</v>
      </c>
      <c r="E5" s="17">
        <f t="shared" si="0"/>
        <v>4274000</v>
      </c>
      <c r="F5" s="18">
        <f t="shared" si="0"/>
        <v>4274000</v>
      </c>
      <c r="G5" s="18">
        <f t="shared" si="0"/>
        <v>916329</v>
      </c>
      <c r="H5" s="18">
        <f t="shared" si="0"/>
        <v>59472</v>
      </c>
      <c r="I5" s="18">
        <f t="shared" si="0"/>
        <v>490834</v>
      </c>
      <c r="J5" s="18">
        <f t="shared" si="0"/>
        <v>1466635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1466635</v>
      </c>
      <c r="X5" s="18">
        <f t="shared" si="0"/>
        <v>260000</v>
      </c>
      <c r="Y5" s="18">
        <f t="shared" si="0"/>
        <v>1206635</v>
      </c>
      <c r="Z5" s="4">
        <f>+IF(X5&lt;&gt;0,+(Y5/X5)*100,0)</f>
        <v>464.0903846153846</v>
      </c>
      <c r="AA5" s="16">
        <f>SUM(AA6:AA8)</f>
        <v>4274000</v>
      </c>
    </row>
    <row r="6" spans="1:27" ht="13.5">
      <c r="A6" s="5" t="s">
        <v>32</v>
      </c>
      <c r="B6" s="3"/>
      <c r="C6" s="19">
        <v>4340152</v>
      </c>
      <c r="D6" s="19"/>
      <c r="E6" s="20">
        <v>1324000</v>
      </c>
      <c r="F6" s="21">
        <v>1324000</v>
      </c>
      <c r="G6" s="21"/>
      <c r="H6" s="21">
        <v>48209</v>
      </c>
      <c r="I6" s="21"/>
      <c r="J6" s="21">
        <v>48209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48209</v>
      </c>
      <c r="X6" s="21">
        <v>220000</v>
      </c>
      <c r="Y6" s="21">
        <v>-171791</v>
      </c>
      <c r="Z6" s="6">
        <v>-78.09</v>
      </c>
      <c r="AA6" s="28">
        <v>1324000</v>
      </c>
    </row>
    <row r="7" spans="1:27" ht="13.5">
      <c r="A7" s="5" t="s">
        <v>33</v>
      </c>
      <c r="B7" s="3"/>
      <c r="C7" s="22">
        <v>1161256</v>
      </c>
      <c r="D7" s="22"/>
      <c r="E7" s="23">
        <v>170000</v>
      </c>
      <c r="F7" s="24">
        <v>170000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40000</v>
      </c>
      <c r="Y7" s="24">
        <v>-40000</v>
      </c>
      <c r="Z7" s="7">
        <v>-100</v>
      </c>
      <c r="AA7" s="29">
        <v>170000</v>
      </c>
    </row>
    <row r="8" spans="1:27" ht="13.5">
      <c r="A8" s="5" t="s">
        <v>34</v>
      </c>
      <c r="B8" s="3"/>
      <c r="C8" s="19">
        <v>9571304</v>
      </c>
      <c r="D8" s="19"/>
      <c r="E8" s="20">
        <v>2780000</v>
      </c>
      <c r="F8" s="21">
        <v>2780000</v>
      </c>
      <c r="G8" s="21">
        <v>916329</v>
      </c>
      <c r="H8" s="21">
        <v>11263</v>
      </c>
      <c r="I8" s="21">
        <v>490834</v>
      </c>
      <c r="J8" s="21">
        <v>1418426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1418426</v>
      </c>
      <c r="X8" s="21"/>
      <c r="Y8" s="21">
        <v>1418426</v>
      </c>
      <c r="Z8" s="6"/>
      <c r="AA8" s="28">
        <v>2780000</v>
      </c>
    </row>
    <row r="9" spans="1:27" ht="13.5">
      <c r="A9" s="2" t="s">
        <v>35</v>
      </c>
      <c r="B9" s="3"/>
      <c r="C9" s="16">
        <f aca="true" t="shared" si="1" ref="C9:Y9">SUM(C10:C14)</f>
        <v>2236913</v>
      </c>
      <c r="D9" s="16">
        <f>SUM(D10:D14)</f>
        <v>0</v>
      </c>
      <c r="E9" s="17">
        <f t="shared" si="1"/>
        <v>730000</v>
      </c>
      <c r="F9" s="18">
        <f t="shared" si="1"/>
        <v>730000</v>
      </c>
      <c r="G9" s="18">
        <f t="shared" si="1"/>
        <v>56267</v>
      </c>
      <c r="H9" s="18">
        <f t="shared" si="1"/>
        <v>0</v>
      </c>
      <c r="I9" s="18">
        <f t="shared" si="1"/>
        <v>0</v>
      </c>
      <c r="J9" s="18">
        <f t="shared" si="1"/>
        <v>56267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56267</v>
      </c>
      <c r="X9" s="18">
        <f t="shared" si="1"/>
        <v>330000</v>
      </c>
      <c r="Y9" s="18">
        <f t="shared" si="1"/>
        <v>-273733</v>
      </c>
      <c r="Z9" s="4">
        <f>+IF(X9&lt;&gt;0,+(Y9/X9)*100,0)</f>
        <v>-82.94939393939393</v>
      </c>
      <c r="AA9" s="30">
        <f>SUM(AA10:AA14)</f>
        <v>730000</v>
      </c>
    </row>
    <row r="10" spans="1:27" ht="13.5">
      <c r="A10" s="5" t="s">
        <v>36</v>
      </c>
      <c r="B10" s="3"/>
      <c r="C10" s="19">
        <v>2236913</v>
      </c>
      <c r="D10" s="19"/>
      <c r="E10" s="20">
        <v>730000</v>
      </c>
      <c r="F10" s="21">
        <v>730000</v>
      </c>
      <c r="G10" s="21">
        <v>56267</v>
      </c>
      <c r="H10" s="21"/>
      <c r="I10" s="21"/>
      <c r="J10" s="21">
        <v>56267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56267</v>
      </c>
      <c r="X10" s="21">
        <v>330000</v>
      </c>
      <c r="Y10" s="21">
        <v>-273733</v>
      </c>
      <c r="Z10" s="6">
        <v>-82.95</v>
      </c>
      <c r="AA10" s="28">
        <v>730000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194540473</v>
      </c>
      <c r="D15" s="16">
        <f>SUM(D16:D18)</f>
        <v>0</v>
      </c>
      <c r="E15" s="17">
        <f t="shared" si="2"/>
        <v>46514000</v>
      </c>
      <c r="F15" s="18">
        <f t="shared" si="2"/>
        <v>46514000</v>
      </c>
      <c r="G15" s="18">
        <f t="shared" si="2"/>
        <v>7378966</v>
      </c>
      <c r="H15" s="18">
        <f t="shared" si="2"/>
        <v>5825884</v>
      </c>
      <c r="I15" s="18">
        <f t="shared" si="2"/>
        <v>4306867</v>
      </c>
      <c r="J15" s="18">
        <f t="shared" si="2"/>
        <v>17511717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17511717</v>
      </c>
      <c r="X15" s="18">
        <f t="shared" si="2"/>
        <v>12261000</v>
      </c>
      <c r="Y15" s="18">
        <f t="shared" si="2"/>
        <v>5250717</v>
      </c>
      <c r="Z15" s="4">
        <f>+IF(X15&lt;&gt;0,+(Y15/X15)*100,0)</f>
        <v>42.82454122828481</v>
      </c>
      <c r="AA15" s="30">
        <f>SUM(AA16:AA18)</f>
        <v>46514000</v>
      </c>
    </row>
    <row r="16" spans="1:27" ht="13.5">
      <c r="A16" s="5" t="s">
        <v>42</v>
      </c>
      <c r="B16" s="3"/>
      <c r="C16" s="19">
        <v>194540473</v>
      </c>
      <c r="D16" s="19"/>
      <c r="E16" s="20">
        <v>46514000</v>
      </c>
      <c r="F16" s="21">
        <v>46514000</v>
      </c>
      <c r="G16" s="21">
        <v>7378966</v>
      </c>
      <c r="H16" s="21">
        <v>5825884</v>
      </c>
      <c r="I16" s="21">
        <v>4306867</v>
      </c>
      <c r="J16" s="21">
        <v>17511717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17511717</v>
      </c>
      <c r="X16" s="21">
        <v>12261000</v>
      </c>
      <c r="Y16" s="21">
        <v>5250717</v>
      </c>
      <c r="Z16" s="6">
        <v>42.82</v>
      </c>
      <c r="AA16" s="28">
        <v>46514000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211850098</v>
      </c>
      <c r="D25" s="51">
        <f>+D5+D9+D15+D19+D24</f>
        <v>0</v>
      </c>
      <c r="E25" s="52">
        <f t="shared" si="4"/>
        <v>51518000</v>
      </c>
      <c r="F25" s="53">
        <f t="shared" si="4"/>
        <v>51518000</v>
      </c>
      <c r="G25" s="53">
        <f t="shared" si="4"/>
        <v>8351562</v>
      </c>
      <c r="H25" s="53">
        <f t="shared" si="4"/>
        <v>5885356</v>
      </c>
      <c r="I25" s="53">
        <f t="shared" si="4"/>
        <v>4797701</v>
      </c>
      <c r="J25" s="53">
        <f t="shared" si="4"/>
        <v>19034619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19034619</v>
      </c>
      <c r="X25" s="53">
        <f t="shared" si="4"/>
        <v>12851000</v>
      </c>
      <c r="Y25" s="53">
        <f t="shared" si="4"/>
        <v>6183619</v>
      </c>
      <c r="Z25" s="54">
        <f>+IF(X25&lt;&gt;0,+(Y25/X25)*100,0)</f>
        <v>48.1178040619407</v>
      </c>
      <c r="AA25" s="55">
        <f>+AA5+AA9+AA15+AA19+AA24</f>
        <v>51518000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26364000</v>
      </c>
      <c r="F28" s="21">
        <v>26364000</v>
      </c>
      <c r="G28" s="21">
        <v>5594085</v>
      </c>
      <c r="H28" s="21">
        <v>5814621</v>
      </c>
      <c r="I28" s="21">
        <v>4306867</v>
      </c>
      <c r="J28" s="21">
        <v>15715573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15715573</v>
      </c>
      <c r="X28" s="21"/>
      <c r="Y28" s="21">
        <v>15715573</v>
      </c>
      <c r="Z28" s="6"/>
      <c r="AA28" s="19">
        <v>26364000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26364000</v>
      </c>
      <c r="F32" s="27">
        <f t="shared" si="5"/>
        <v>26364000</v>
      </c>
      <c r="G32" s="27">
        <f t="shared" si="5"/>
        <v>5594085</v>
      </c>
      <c r="H32" s="27">
        <f t="shared" si="5"/>
        <v>5814621</v>
      </c>
      <c r="I32" s="27">
        <f t="shared" si="5"/>
        <v>4306867</v>
      </c>
      <c r="J32" s="27">
        <f t="shared" si="5"/>
        <v>15715573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15715573</v>
      </c>
      <c r="X32" s="27">
        <f t="shared" si="5"/>
        <v>0</v>
      </c>
      <c r="Y32" s="27">
        <f t="shared" si="5"/>
        <v>15715573</v>
      </c>
      <c r="Z32" s="13">
        <f>+IF(X32&lt;&gt;0,+(Y32/X32)*100,0)</f>
        <v>0</v>
      </c>
      <c r="AA32" s="31">
        <f>SUM(AA28:AA31)</f>
        <v>26364000</v>
      </c>
    </row>
    <row r="33" spans="1:27" ht="13.5">
      <c r="A33" s="60" t="s">
        <v>59</v>
      </c>
      <c r="B33" s="3" t="s">
        <v>60</v>
      </c>
      <c r="C33" s="19">
        <v>211850098</v>
      </c>
      <c r="D33" s="19"/>
      <c r="E33" s="20"/>
      <c r="F33" s="21"/>
      <c r="G33" s="21">
        <v>2757477</v>
      </c>
      <c r="H33" s="21">
        <v>70735</v>
      </c>
      <c r="I33" s="21">
        <v>490834</v>
      </c>
      <c r="J33" s="21">
        <v>3319046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>
        <v>3319046</v>
      </c>
      <c r="X33" s="21"/>
      <c r="Y33" s="21">
        <v>3319046</v>
      </c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>
        <v>25154000</v>
      </c>
      <c r="F35" s="21">
        <v>25154000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>
        <v>25154000</v>
      </c>
    </row>
    <row r="36" spans="1:27" ht="13.5">
      <c r="A36" s="61" t="s">
        <v>64</v>
      </c>
      <c r="B36" s="10"/>
      <c r="C36" s="62">
        <f aca="true" t="shared" si="6" ref="C36:Y36">SUM(C32:C35)</f>
        <v>211850098</v>
      </c>
      <c r="D36" s="62">
        <f>SUM(D32:D35)</f>
        <v>0</v>
      </c>
      <c r="E36" s="63">
        <f t="shared" si="6"/>
        <v>51518000</v>
      </c>
      <c r="F36" s="64">
        <f t="shared" si="6"/>
        <v>51518000</v>
      </c>
      <c r="G36" s="64">
        <f t="shared" si="6"/>
        <v>8351562</v>
      </c>
      <c r="H36" s="64">
        <f t="shared" si="6"/>
        <v>5885356</v>
      </c>
      <c r="I36" s="64">
        <f t="shared" si="6"/>
        <v>4797701</v>
      </c>
      <c r="J36" s="64">
        <f t="shared" si="6"/>
        <v>19034619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19034619</v>
      </c>
      <c r="X36" s="64">
        <f t="shared" si="6"/>
        <v>0</v>
      </c>
      <c r="Y36" s="64">
        <f t="shared" si="6"/>
        <v>19034619</v>
      </c>
      <c r="Z36" s="65">
        <f>+IF(X36&lt;&gt;0,+(Y36/X36)*100,0)</f>
        <v>0</v>
      </c>
      <c r="AA36" s="66">
        <f>SUM(AA32:AA35)</f>
        <v>51518000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1650000</v>
      </c>
      <c r="F9" s="18">
        <f t="shared" si="1"/>
        <v>1650000</v>
      </c>
      <c r="G9" s="18">
        <f t="shared" si="1"/>
        <v>801046</v>
      </c>
      <c r="H9" s="18">
        <f t="shared" si="1"/>
        <v>801046</v>
      </c>
      <c r="I9" s="18">
        <f t="shared" si="1"/>
        <v>178360</v>
      </c>
      <c r="J9" s="18">
        <f t="shared" si="1"/>
        <v>1780452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1780452</v>
      </c>
      <c r="X9" s="18">
        <f t="shared" si="1"/>
        <v>412500</v>
      </c>
      <c r="Y9" s="18">
        <f t="shared" si="1"/>
        <v>1367952</v>
      </c>
      <c r="Z9" s="4">
        <f>+IF(X9&lt;&gt;0,+(Y9/X9)*100,0)</f>
        <v>331.6247272727273</v>
      </c>
      <c r="AA9" s="30">
        <f>SUM(AA10:AA14)</f>
        <v>1650000</v>
      </c>
    </row>
    <row r="10" spans="1:27" ht="13.5">
      <c r="A10" s="5" t="s">
        <v>36</v>
      </c>
      <c r="B10" s="3"/>
      <c r="C10" s="19"/>
      <c r="D10" s="19"/>
      <c r="E10" s="20">
        <v>1650000</v>
      </c>
      <c r="F10" s="21">
        <v>1650000</v>
      </c>
      <c r="G10" s="21">
        <v>801046</v>
      </c>
      <c r="H10" s="21">
        <v>801046</v>
      </c>
      <c r="I10" s="21">
        <v>178360</v>
      </c>
      <c r="J10" s="21">
        <v>1780452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>
        <v>1780452</v>
      </c>
      <c r="X10" s="21">
        <v>412500</v>
      </c>
      <c r="Y10" s="21">
        <v>1367952</v>
      </c>
      <c r="Z10" s="6">
        <v>331.62</v>
      </c>
      <c r="AA10" s="28">
        <v>1650000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18200000</v>
      </c>
      <c r="F15" s="18">
        <f t="shared" si="2"/>
        <v>18200000</v>
      </c>
      <c r="G15" s="18">
        <f t="shared" si="2"/>
        <v>2756284</v>
      </c>
      <c r="H15" s="18">
        <f t="shared" si="2"/>
        <v>2691736</v>
      </c>
      <c r="I15" s="18">
        <f t="shared" si="2"/>
        <v>1576295</v>
      </c>
      <c r="J15" s="18">
        <f t="shared" si="2"/>
        <v>7024315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7024315</v>
      </c>
      <c r="X15" s="18">
        <f t="shared" si="2"/>
        <v>4500000</v>
      </c>
      <c r="Y15" s="18">
        <f t="shared" si="2"/>
        <v>2524315</v>
      </c>
      <c r="Z15" s="4">
        <f>+IF(X15&lt;&gt;0,+(Y15/X15)*100,0)</f>
        <v>56.09588888888889</v>
      </c>
      <c r="AA15" s="30">
        <f>SUM(AA16:AA18)</f>
        <v>18200000</v>
      </c>
    </row>
    <row r="16" spans="1:27" ht="13.5">
      <c r="A16" s="5" t="s">
        <v>42</v>
      </c>
      <c r="B16" s="3"/>
      <c r="C16" s="19"/>
      <c r="D16" s="19"/>
      <c r="E16" s="20">
        <v>18200000</v>
      </c>
      <c r="F16" s="21">
        <v>18200000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4500000</v>
      </c>
      <c r="Y16" s="21">
        <v>-4500000</v>
      </c>
      <c r="Z16" s="6">
        <v>-100</v>
      </c>
      <c r="AA16" s="28">
        <v>18200000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>
        <v>2756284</v>
      </c>
      <c r="H17" s="21">
        <v>2691736</v>
      </c>
      <c r="I17" s="21">
        <v>1576295</v>
      </c>
      <c r="J17" s="21">
        <v>7024315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7024315</v>
      </c>
      <c r="X17" s="21"/>
      <c r="Y17" s="21">
        <v>7024315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6000000</v>
      </c>
      <c r="F19" s="18">
        <f t="shared" si="3"/>
        <v>6000000</v>
      </c>
      <c r="G19" s="18">
        <f t="shared" si="3"/>
        <v>411585</v>
      </c>
      <c r="H19" s="18">
        <f t="shared" si="3"/>
        <v>327111</v>
      </c>
      <c r="I19" s="18">
        <f t="shared" si="3"/>
        <v>327111</v>
      </c>
      <c r="J19" s="18">
        <f t="shared" si="3"/>
        <v>1065807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1065807</v>
      </c>
      <c r="X19" s="18">
        <f t="shared" si="3"/>
        <v>1500000</v>
      </c>
      <c r="Y19" s="18">
        <f t="shared" si="3"/>
        <v>-434193</v>
      </c>
      <c r="Z19" s="4">
        <f>+IF(X19&lt;&gt;0,+(Y19/X19)*100,0)</f>
        <v>-28.9462</v>
      </c>
      <c r="AA19" s="30">
        <f>SUM(AA20:AA23)</f>
        <v>6000000</v>
      </c>
    </row>
    <row r="20" spans="1:27" ht="13.5">
      <c r="A20" s="5" t="s">
        <v>46</v>
      </c>
      <c r="B20" s="3"/>
      <c r="C20" s="19"/>
      <c r="D20" s="19"/>
      <c r="E20" s="20">
        <v>6000000</v>
      </c>
      <c r="F20" s="21">
        <v>6000000</v>
      </c>
      <c r="G20" s="21">
        <v>411585</v>
      </c>
      <c r="H20" s="21">
        <v>327111</v>
      </c>
      <c r="I20" s="21">
        <v>327111</v>
      </c>
      <c r="J20" s="21">
        <v>1065807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1065807</v>
      </c>
      <c r="X20" s="21">
        <v>1500000</v>
      </c>
      <c r="Y20" s="21">
        <v>-434193</v>
      </c>
      <c r="Z20" s="6">
        <v>-28.95</v>
      </c>
      <c r="AA20" s="28">
        <v>6000000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25850000</v>
      </c>
      <c r="F25" s="53">
        <f t="shared" si="4"/>
        <v>25850000</v>
      </c>
      <c r="G25" s="53">
        <f t="shared" si="4"/>
        <v>3968915</v>
      </c>
      <c r="H25" s="53">
        <f t="shared" si="4"/>
        <v>3819893</v>
      </c>
      <c r="I25" s="53">
        <f t="shared" si="4"/>
        <v>2081766</v>
      </c>
      <c r="J25" s="53">
        <f t="shared" si="4"/>
        <v>9870574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9870574</v>
      </c>
      <c r="X25" s="53">
        <f t="shared" si="4"/>
        <v>6412500</v>
      </c>
      <c r="Y25" s="53">
        <f t="shared" si="4"/>
        <v>3458074</v>
      </c>
      <c r="Z25" s="54">
        <f>+IF(X25&lt;&gt;0,+(Y25/X25)*100,0)</f>
        <v>53.92707992202729</v>
      </c>
      <c r="AA25" s="55">
        <f>+AA5+AA9+AA15+AA19+AA24</f>
        <v>25850000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25850000</v>
      </c>
      <c r="F28" s="21">
        <v>25850000</v>
      </c>
      <c r="G28" s="21">
        <v>3968915</v>
      </c>
      <c r="H28" s="21">
        <v>3819893</v>
      </c>
      <c r="I28" s="21">
        <v>2081766</v>
      </c>
      <c r="J28" s="21">
        <v>9870574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9870574</v>
      </c>
      <c r="X28" s="21"/>
      <c r="Y28" s="21">
        <v>9870574</v>
      </c>
      <c r="Z28" s="6"/>
      <c r="AA28" s="19">
        <v>25850000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25850000</v>
      </c>
      <c r="F32" s="27">
        <f t="shared" si="5"/>
        <v>25850000</v>
      </c>
      <c r="G32" s="27">
        <f t="shared" si="5"/>
        <v>3968915</v>
      </c>
      <c r="H32" s="27">
        <f t="shared" si="5"/>
        <v>3819893</v>
      </c>
      <c r="I32" s="27">
        <f t="shared" si="5"/>
        <v>2081766</v>
      </c>
      <c r="J32" s="27">
        <f t="shared" si="5"/>
        <v>9870574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9870574</v>
      </c>
      <c r="X32" s="27">
        <f t="shared" si="5"/>
        <v>0</v>
      </c>
      <c r="Y32" s="27">
        <f t="shared" si="5"/>
        <v>9870574</v>
      </c>
      <c r="Z32" s="13">
        <f>+IF(X32&lt;&gt;0,+(Y32/X32)*100,0)</f>
        <v>0</v>
      </c>
      <c r="AA32" s="31">
        <f>SUM(AA28:AA31)</f>
        <v>25850000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60" t="s">
        <v>63</v>
      </c>
      <c r="B35" s="3"/>
      <c r="C35" s="19"/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25850000</v>
      </c>
      <c r="F36" s="64">
        <f t="shared" si="6"/>
        <v>25850000</v>
      </c>
      <c r="G36" s="64">
        <f t="shared" si="6"/>
        <v>3968915</v>
      </c>
      <c r="H36" s="64">
        <f t="shared" si="6"/>
        <v>3819893</v>
      </c>
      <c r="I36" s="64">
        <f t="shared" si="6"/>
        <v>2081766</v>
      </c>
      <c r="J36" s="64">
        <f t="shared" si="6"/>
        <v>9870574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9870574</v>
      </c>
      <c r="X36" s="64">
        <f t="shared" si="6"/>
        <v>0</v>
      </c>
      <c r="Y36" s="64">
        <f t="shared" si="6"/>
        <v>9870574</v>
      </c>
      <c r="Z36" s="65">
        <f>+IF(X36&lt;&gt;0,+(Y36/X36)*100,0)</f>
        <v>0</v>
      </c>
      <c r="AA36" s="66">
        <f>SUM(AA32:AA35)</f>
        <v>25850000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" t="s">
        <v>72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ht="24.75" customHeight="1">
      <c r="A2" s="33" t="s">
        <v>1</v>
      </c>
      <c r="B2" s="1" t="s">
        <v>93</v>
      </c>
      <c r="C2" s="34" t="s">
        <v>2</v>
      </c>
      <c r="D2" s="34" t="s">
        <v>3</v>
      </c>
      <c r="E2" s="35" t="s">
        <v>4</v>
      </c>
      <c r="F2" s="36"/>
      <c r="G2" s="37"/>
      <c r="H2" s="37"/>
      <c r="I2" s="37"/>
      <c r="J2" s="37"/>
      <c r="K2" s="37"/>
      <c r="L2" s="37"/>
      <c r="M2" s="36"/>
      <c r="N2" s="37"/>
      <c r="O2" s="37"/>
      <c r="P2" s="37"/>
      <c r="Q2" s="37"/>
      <c r="R2" s="37"/>
      <c r="S2" s="37"/>
      <c r="T2" s="36"/>
      <c r="U2" s="37"/>
      <c r="V2" s="37"/>
      <c r="W2" s="37"/>
      <c r="X2" s="37"/>
      <c r="Y2" s="37"/>
      <c r="Z2" s="37"/>
      <c r="AA2" s="38"/>
    </row>
    <row r="3" spans="1:27" ht="24.75" customHeight="1">
      <c r="A3" s="39" t="s">
        <v>5</v>
      </c>
      <c r="B3" s="40"/>
      <c r="C3" s="41" t="s">
        <v>6</v>
      </c>
      <c r="D3" s="41" t="s">
        <v>6</v>
      </c>
      <c r="E3" s="42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3" t="s">
        <v>12</v>
      </c>
      <c r="K3" s="43" t="s">
        <v>13</v>
      </c>
      <c r="L3" s="43" t="s">
        <v>14</v>
      </c>
      <c r="M3" s="43" t="s">
        <v>15</v>
      </c>
      <c r="N3" s="43" t="s">
        <v>16</v>
      </c>
      <c r="O3" s="43" t="s">
        <v>17</v>
      </c>
      <c r="P3" s="43" t="s">
        <v>18</v>
      </c>
      <c r="Q3" s="43" t="s">
        <v>19</v>
      </c>
      <c r="R3" s="43" t="s">
        <v>20</v>
      </c>
      <c r="S3" s="43" t="s">
        <v>21</v>
      </c>
      <c r="T3" s="43" t="s">
        <v>22</v>
      </c>
      <c r="U3" s="43" t="s">
        <v>23</v>
      </c>
      <c r="V3" s="43" t="s">
        <v>24</v>
      </c>
      <c r="W3" s="43" t="s">
        <v>25</v>
      </c>
      <c r="X3" s="43" t="s">
        <v>26</v>
      </c>
      <c r="Y3" s="43" t="s">
        <v>27</v>
      </c>
      <c r="Z3" s="43" t="s">
        <v>28</v>
      </c>
      <c r="AA3" s="44" t="s">
        <v>29</v>
      </c>
    </row>
    <row r="4" spans="1:27" ht="13.5">
      <c r="A4" s="45" t="s">
        <v>30</v>
      </c>
      <c r="B4" s="3"/>
      <c r="C4" s="46"/>
      <c r="D4" s="46"/>
      <c r="E4" s="47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50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5298500</v>
      </c>
      <c r="F5" s="18">
        <f t="shared" si="0"/>
        <v>5298500</v>
      </c>
      <c r="G5" s="18">
        <f t="shared" si="0"/>
        <v>1008739</v>
      </c>
      <c r="H5" s="18">
        <f t="shared" si="0"/>
        <v>194734</v>
      </c>
      <c r="I5" s="18">
        <f t="shared" si="0"/>
        <v>670898</v>
      </c>
      <c r="J5" s="18">
        <f t="shared" si="0"/>
        <v>1874371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1874371</v>
      </c>
      <c r="X5" s="18">
        <f t="shared" si="0"/>
        <v>1324749</v>
      </c>
      <c r="Y5" s="18">
        <f t="shared" si="0"/>
        <v>549622</v>
      </c>
      <c r="Z5" s="4">
        <f>+IF(X5&lt;&gt;0,+(Y5/X5)*100,0)</f>
        <v>41.488765041528616</v>
      </c>
      <c r="AA5" s="16">
        <f>SUM(AA6:AA8)</f>
        <v>5298500</v>
      </c>
    </row>
    <row r="6" spans="1:27" ht="13.5">
      <c r="A6" s="5" t="s">
        <v>32</v>
      </c>
      <c r="B6" s="3"/>
      <c r="C6" s="19"/>
      <c r="D6" s="19"/>
      <c r="E6" s="20">
        <v>500000</v>
      </c>
      <c r="F6" s="21">
        <v>500000</v>
      </c>
      <c r="G6" s="21">
        <v>57497</v>
      </c>
      <c r="H6" s="21"/>
      <c r="I6" s="21">
        <v>92723</v>
      </c>
      <c r="J6" s="21">
        <v>150220</v>
      </c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>
        <v>150220</v>
      </c>
      <c r="X6" s="21">
        <v>126000</v>
      </c>
      <c r="Y6" s="21">
        <v>24220</v>
      </c>
      <c r="Z6" s="6">
        <v>19.22</v>
      </c>
      <c r="AA6" s="28">
        <v>500000</v>
      </c>
    </row>
    <row r="7" spans="1:27" ht="13.5">
      <c r="A7" s="5" t="s">
        <v>33</v>
      </c>
      <c r="B7" s="3"/>
      <c r="C7" s="22"/>
      <c r="D7" s="22"/>
      <c r="E7" s="23">
        <v>3798500</v>
      </c>
      <c r="F7" s="24">
        <v>3798500</v>
      </c>
      <c r="G7" s="24">
        <v>1151</v>
      </c>
      <c r="H7" s="24"/>
      <c r="I7" s="24">
        <v>16755</v>
      </c>
      <c r="J7" s="24">
        <v>17906</v>
      </c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>
        <v>17906</v>
      </c>
      <c r="X7" s="24">
        <v>949749</v>
      </c>
      <c r="Y7" s="24">
        <v>-931843</v>
      </c>
      <c r="Z7" s="7">
        <v>-98.11</v>
      </c>
      <c r="AA7" s="29">
        <v>3798500</v>
      </c>
    </row>
    <row r="8" spans="1:27" ht="13.5">
      <c r="A8" s="5" t="s">
        <v>34</v>
      </c>
      <c r="B8" s="3"/>
      <c r="C8" s="19"/>
      <c r="D8" s="19"/>
      <c r="E8" s="20">
        <v>1000000</v>
      </c>
      <c r="F8" s="21">
        <v>1000000</v>
      </c>
      <c r="G8" s="21">
        <v>950091</v>
      </c>
      <c r="H8" s="21">
        <v>194734</v>
      </c>
      <c r="I8" s="21">
        <v>561420</v>
      </c>
      <c r="J8" s="21">
        <v>1706245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1706245</v>
      </c>
      <c r="X8" s="21">
        <v>249000</v>
      </c>
      <c r="Y8" s="21">
        <v>1457245</v>
      </c>
      <c r="Z8" s="6">
        <v>585.24</v>
      </c>
      <c r="AA8" s="28">
        <v>1000000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20340000</v>
      </c>
      <c r="F9" s="18">
        <f t="shared" si="1"/>
        <v>20340000</v>
      </c>
      <c r="G9" s="18">
        <f t="shared" si="1"/>
        <v>365644</v>
      </c>
      <c r="H9" s="18">
        <f t="shared" si="1"/>
        <v>0</v>
      </c>
      <c r="I9" s="18">
        <f t="shared" si="1"/>
        <v>700896</v>
      </c>
      <c r="J9" s="18">
        <f t="shared" si="1"/>
        <v>1066540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1066540</v>
      </c>
      <c r="X9" s="18">
        <f t="shared" si="1"/>
        <v>1959999</v>
      </c>
      <c r="Y9" s="18">
        <f t="shared" si="1"/>
        <v>-893459</v>
      </c>
      <c r="Z9" s="4">
        <f>+IF(X9&lt;&gt;0,+(Y9/X9)*100,0)</f>
        <v>-45.58466611462556</v>
      </c>
      <c r="AA9" s="30">
        <f>SUM(AA10:AA14)</f>
        <v>20340000</v>
      </c>
    </row>
    <row r="10" spans="1:27" ht="13.5">
      <c r="A10" s="5" t="s">
        <v>36</v>
      </c>
      <c r="B10" s="3"/>
      <c r="C10" s="19"/>
      <c r="D10" s="19"/>
      <c r="E10" s="20">
        <v>17700000</v>
      </c>
      <c r="F10" s="21">
        <v>17700000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1299999</v>
      </c>
      <c r="Y10" s="21">
        <v>-1299999</v>
      </c>
      <c r="Z10" s="6">
        <v>-100</v>
      </c>
      <c r="AA10" s="28">
        <v>17700000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>
        <v>359674</v>
      </c>
      <c r="H11" s="21"/>
      <c r="I11" s="21">
        <v>700896</v>
      </c>
      <c r="J11" s="21">
        <v>1060570</v>
      </c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>
        <v>1060570</v>
      </c>
      <c r="X11" s="21"/>
      <c r="Y11" s="21">
        <v>1060570</v>
      </c>
      <c r="Z11" s="6"/>
      <c r="AA11" s="28"/>
    </row>
    <row r="12" spans="1:27" ht="13.5">
      <c r="A12" s="5" t="s">
        <v>38</v>
      </c>
      <c r="B12" s="3"/>
      <c r="C12" s="19"/>
      <c r="D12" s="19"/>
      <c r="E12" s="20">
        <v>2640000</v>
      </c>
      <c r="F12" s="21">
        <v>2640000</v>
      </c>
      <c r="G12" s="21">
        <v>5970</v>
      </c>
      <c r="H12" s="21"/>
      <c r="I12" s="21"/>
      <c r="J12" s="21">
        <v>5970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5970</v>
      </c>
      <c r="X12" s="21">
        <v>660000</v>
      </c>
      <c r="Y12" s="21">
        <v>-654030</v>
      </c>
      <c r="Z12" s="6">
        <v>-99.1</v>
      </c>
      <c r="AA12" s="28">
        <v>2640000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40500000</v>
      </c>
      <c r="F15" s="18">
        <f t="shared" si="2"/>
        <v>40500000</v>
      </c>
      <c r="G15" s="18">
        <f t="shared" si="2"/>
        <v>6136101</v>
      </c>
      <c r="H15" s="18">
        <f t="shared" si="2"/>
        <v>2765524</v>
      </c>
      <c r="I15" s="18">
        <f t="shared" si="2"/>
        <v>3817590</v>
      </c>
      <c r="J15" s="18">
        <f t="shared" si="2"/>
        <v>12719215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12719215</v>
      </c>
      <c r="X15" s="18">
        <f t="shared" si="2"/>
        <v>10125000</v>
      </c>
      <c r="Y15" s="18">
        <f t="shared" si="2"/>
        <v>2594215</v>
      </c>
      <c r="Z15" s="4">
        <f>+IF(X15&lt;&gt;0,+(Y15/X15)*100,0)</f>
        <v>25.621876543209876</v>
      </c>
      <c r="AA15" s="30">
        <f>SUM(AA16:AA18)</f>
        <v>40500000</v>
      </c>
    </row>
    <row r="16" spans="1:27" ht="13.5">
      <c r="A16" s="5" t="s">
        <v>42</v>
      </c>
      <c r="B16" s="3"/>
      <c r="C16" s="19"/>
      <c r="D16" s="19"/>
      <c r="E16" s="20">
        <v>100000</v>
      </c>
      <c r="F16" s="21">
        <v>100000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>
        <v>24000</v>
      </c>
      <c r="Y16" s="21">
        <v>-24000</v>
      </c>
      <c r="Z16" s="6">
        <v>-100</v>
      </c>
      <c r="AA16" s="28">
        <v>100000</v>
      </c>
    </row>
    <row r="17" spans="1:27" ht="13.5">
      <c r="A17" s="5" t="s">
        <v>43</v>
      </c>
      <c r="B17" s="3"/>
      <c r="C17" s="19"/>
      <c r="D17" s="19"/>
      <c r="E17" s="20">
        <v>40400000</v>
      </c>
      <c r="F17" s="21">
        <v>40400000</v>
      </c>
      <c r="G17" s="21">
        <v>6136101</v>
      </c>
      <c r="H17" s="21">
        <v>2765524</v>
      </c>
      <c r="I17" s="21">
        <v>3817590</v>
      </c>
      <c r="J17" s="21">
        <v>12719215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>
        <v>12719215</v>
      </c>
      <c r="X17" s="21">
        <v>10101000</v>
      </c>
      <c r="Y17" s="21">
        <v>2618215</v>
      </c>
      <c r="Z17" s="6">
        <v>25.92</v>
      </c>
      <c r="AA17" s="28">
        <v>40400000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1800000</v>
      </c>
      <c r="F19" s="18">
        <f t="shared" si="3"/>
        <v>1800000</v>
      </c>
      <c r="G19" s="18">
        <f t="shared" si="3"/>
        <v>288402</v>
      </c>
      <c r="H19" s="18">
        <f t="shared" si="3"/>
        <v>0</v>
      </c>
      <c r="I19" s="18">
        <f t="shared" si="3"/>
        <v>0</v>
      </c>
      <c r="J19" s="18">
        <f t="shared" si="3"/>
        <v>288402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288402</v>
      </c>
      <c r="X19" s="18">
        <f t="shared" si="3"/>
        <v>150000</v>
      </c>
      <c r="Y19" s="18">
        <f t="shared" si="3"/>
        <v>138402</v>
      </c>
      <c r="Z19" s="4">
        <f>+IF(X19&lt;&gt;0,+(Y19/X19)*100,0)</f>
        <v>92.268</v>
      </c>
      <c r="AA19" s="30">
        <f>SUM(AA20:AA23)</f>
        <v>1800000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1800000</v>
      </c>
      <c r="F21" s="21">
        <v>1800000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150000</v>
      </c>
      <c r="Y21" s="21">
        <v>-150000</v>
      </c>
      <c r="Z21" s="6">
        <v>-100</v>
      </c>
      <c r="AA21" s="28">
        <v>1800000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>
        <v>288402</v>
      </c>
      <c r="H23" s="21"/>
      <c r="I23" s="21"/>
      <c r="J23" s="21">
        <v>288402</v>
      </c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>
        <v>288402</v>
      </c>
      <c r="X23" s="21"/>
      <c r="Y23" s="21">
        <v>288402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1">
        <f aca="true" t="shared" si="4" ref="C25:Y25">+C5+C9+C15+C19+C24</f>
        <v>0</v>
      </c>
      <c r="D25" s="51">
        <f>+D5+D9+D15+D19+D24</f>
        <v>0</v>
      </c>
      <c r="E25" s="52">
        <f t="shared" si="4"/>
        <v>67938500</v>
      </c>
      <c r="F25" s="53">
        <f t="shared" si="4"/>
        <v>67938500</v>
      </c>
      <c r="G25" s="53">
        <f t="shared" si="4"/>
        <v>7798886</v>
      </c>
      <c r="H25" s="53">
        <f t="shared" si="4"/>
        <v>2960258</v>
      </c>
      <c r="I25" s="53">
        <f t="shared" si="4"/>
        <v>5189384</v>
      </c>
      <c r="J25" s="53">
        <f t="shared" si="4"/>
        <v>15948528</v>
      </c>
      <c r="K25" s="53">
        <f t="shared" si="4"/>
        <v>0</v>
      </c>
      <c r="L25" s="53">
        <f t="shared" si="4"/>
        <v>0</v>
      </c>
      <c r="M25" s="53">
        <f t="shared" si="4"/>
        <v>0</v>
      </c>
      <c r="N25" s="53">
        <f t="shared" si="4"/>
        <v>0</v>
      </c>
      <c r="O25" s="53">
        <f t="shared" si="4"/>
        <v>0</v>
      </c>
      <c r="P25" s="53">
        <f t="shared" si="4"/>
        <v>0</v>
      </c>
      <c r="Q25" s="53">
        <f t="shared" si="4"/>
        <v>0</v>
      </c>
      <c r="R25" s="53">
        <f t="shared" si="4"/>
        <v>0</v>
      </c>
      <c r="S25" s="53">
        <f t="shared" si="4"/>
        <v>0</v>
      </c>
      <c r="T25" s="53">
        <f t="shared" si="4"/>
        <v>0</v>
      </c>
      <c r="U25" s="53">
        <f t="shared" si="4"/>
        <v>0</v>
      </c>
      <c r="V25" s="53">
        <f t="shared" si="4"/>
        <v>0</v>
      </c>
      <c r="W25" s="53">
        <f t="shared" si="4"/>
        <v>15948528</v>
      </c>
      <c r="X25" s="53">
        <f t="shared" si="4"/>
        <v>13559748</v>
      </c>
      <c r="Y25" s="53">
        <f t="shared" si="4"/>
        <v>2388780</v>
      </c>
      <c r="Z25" s="54">
        <f>+IF(X25&lt;&gt;0,+(Y25/X25)*100,0)</f>
        <v>17.616699071398674</v>
      </c>
      <c r="AA25" s="55">
        <f>+AA5+AA9+AA15+AA19+AA24</f>
        <v>67938500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6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7" t="s">
        <v>54</v>
      </c>
      <c r="B28" s="3"/>
      <c r="C28" s="19"/>
      <c r="D28" s="19"/>
      <c r="E28" s="20">
        <v>53961000</v>
      </c>
      <c r="F28" s="21">
        <v>53961000</v>
      </c>
      <c r="G28" s="21">
        <v>7445866</v>
      </c>
      <c r="H28" s="21">
        <v>2960258</v>
      </c>
      <c r="I28" s="21">
        <v>5079906</v>
      </c>
      <c r="J28" s="21">
        <v>15486030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>
        <v>15486030</v>
      </c>
      <c r="X28" s="21"/>
      <c r="Y28" s="21">
        <v>15486030</v>
      </c>
      <c r="Z28" s="6"/>
      <c r="AA28" s="19">
        <v>53961000</v>
      </c>
    </row>
    <row r="29" spans="1:27" ht="13.5">
      <c r="A29" s="57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7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8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9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53961000</v>
      </c>
      <c r="F32" s="27">
        <f t="shared" si="5"/>
        <v>53961000</v>
      </c>
      <c r="G32" s="27">
        <f t="shared" si="5"/>
        <v>7445866</v>
      </c>
      <c r="H32" s="27">
        <f t="shared" si="5"/>
        <v>2960258</v>
      </c>
      <c r="I32" s="27">
        <f t="shared" si="5"/>
        <v>5079906</v>
      </c>
      <c r="J32" s="27">
        <f t="shared" si="5"/>
        <v>15486030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15486030</v>
      </c>
      <c r="X32" s="27">
        <f t="shared" si="5"/>
        <v>0</v>
      </c>
      <c r="Y32" s="27">
        <f t="shared" si="5"/>
        <v>15486030</v>
      </c>
      <c r="Z32" s="13">
        <f>+IF(X32&lt;&gt;0,+(Y32/X32)*100,0)</f>
        <v>0</v>
      </c>
      <c r="AA32" s="31">
        <f>SUM(AA28:AA31)</f>
        <v>53961000</v>
      </c>
    </row>
    <row r="33" spans="1:27" ht="13.5">
      <c r="A33" s="60" t="s">
        <v>59</v>
      </c>
      <c r="B33" s="3" t="s">
        <v>60</v>
      </c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60" t="s">
        <v>61</v>
      </c>
      <c r="B34" s="3" t="s">
        <v>62</v>
      </c>
      <c r="C34" s="19"/>
      <c r="D34" s="19"/>
      <c r="E34" s="20">
        <v>11799500</v>
      </c>
      <c r="F34" s="21">
        <v>11799500</v>
      </c>
      <c r="G34" s="21">
        <v>288402</v>
      </c>
      <c r="H34" s="21"/>
      <c r="I34" s="21"/>
      <c r="J34" s="21">
        <v>288402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288402</v>
      </c>
      <c r="X34" s="21"/>
      <c r="Y34" s="21">
        <v>288402</v>
      </c>
      <c r="Z34" s="6"/>
      <c r="AA34" s="28">
        <v>11799500</v>
      </c>
    </row>
    <row r="35" spans="1:27" ht="13.5">
      <c r="A35" s="60" t="s">
        <v>63</v>
      </c>
      <c r="B35" s="3"/>
      <c r="C35" s="19"/>
      <c r="D35" s="19"/>
      <c r="E35" s="20">
        <v>2178000</v>
      </c>
      <c r="F35" s="21">
        <v>2178000</v>
      </c>
      <c r="G35" s="21">
        <v>64618</v>
      </c>
      <c r="H35" s="21"/>
      <c r="I35" s="21">
        <v>109478</v>
      </c>
      <c r="J35" s="21">
        <v>174096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>
        <v>174096</v>
      </c>
      <c r="X35" s="21"/>
      <c r="Y35" s="21">
        <v>174096</v>
      </c>
      <c r="Z35" s="6"/>
      <c r="AA35" s="28">
        <v>2178000</v>
      </c>
    </row>
    <row r="36" spans="1:27" ht="13.5">
      <c r="A36" s="61" t="s">
        <v>64</v>
      </c>
      <c r="B36" s="10"/>
      <c r="C36" s="62">
        <f aca="true" t="shared" si="6" ref="C36:Y36">SUM(C32:C35)</f>
        <v>0</v>
      </c>
      <c r="D36" s="62">
        <f>SUM(D32:D35)</f>
        <v>0</v>
      </c>
      <c r="E36" s="63">
        <f t="shared" si="6"/>
        <v>67938500</v>
      </c>
      <c r="F36" s="64">
        <f t="shared" si="6"/>
        <v>67938500</v>
      </c>
      <c r="G36" s="64">
        <f t="shared" si="6"/>
        <v>7798886</v>
      </c>
      <c r="H36" s="64">
        <f t="shared" si="6"/>
        <v>2960258</v>
      </c>
      <c r="I36" s="64">
        <f t="shared" si="6"/>
        <v>5189384</v>
      </c>
      <c r="J36" s="64">
        <f t="shared" si="6"/>
        <v>15948528</v>
      </c>
      <c r="K36" s="64">
        <f t="shared" si="6"/>
        <v>0</v>
      </c>
      <c r="L36" s="64">
        <f t="shared" si="6"/>
        <v>0</v>
      </c>
      <c r="M36" s="64">
        <f t="shared" si="6"/>
        <v>0</v>
      </c>
      <c r="N36" s="64">
        <f t="shared" si="6"/>
        <v>0</v>
      </c>
      <c r="O36" s="64">
        <f t="shared" si="6"/>
        <v>0</v>
      </c>
      <c r="P36" s="64">
        <f t="shared" si="6"/>
        <v>0</v>
      </c>
      <c r="Q36" s="64">
        <f t="shared" si="6"/>
        <v>0</v>
      </c>
      <c r="R36" s="64">
        <f t="shared" si="6"/>
        <v>0</v>
      </c>
      <c r="S36" s="64">
        <f t="shared" si="6"/>
        <v>0</v>
      </c>
      <c r="T36" s="64">
        <f t="shared" si="6"/>
        <v>0</v>
      </c>
      <c r="U36" s="64">
        <f t="shared" si="6"/>
        <v>0</v>
      </c>
      <c r="V36" s="64">
        <f t="shared" si="6"/>
        <v>0</v>
      </c>
      <c r="W36" s="64">
        <f t="shared" si="6"/>
        <v>15948528</v>
      </c>
      <c r="X36" s="64">
        <f t="shared" si="6"/>
        <v>0</v>
      </c>
      <c r="Y36" s="64">
        <f t="shared" si="6"/>
        <v>15948528</v>
      </c>
      <c r="Z36" s="65">
        <f>+IF(X36&lt;&gt;0,+(Y36/X36)*100,0)</f>
        <v>0</v>
      </c>
      <c r="AA36" s="66">
        <f>SUM(AA32:AA35)</f>
        <v>67938500</v>
      </c>
    </row>
    <row r="37" spans="1:27" ht="13.5">
      <c r="A37" s="14" t="s">
        <v>89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</row>
    <row r="38" spans="1:27" ht="13.5">
      <c r="A38" s="68" t="s">
        <v>90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</row>
    <row r="39" spans="1:27" ht="13.5">
      <c r="A39" s="15" t="s">
        <v>91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</row>
    <row r="40" spans="1:27" ht="13.5">
      <c r="A40" s="15" t="s">
        <v>92</v>
      </c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</row>
    <row r="41" spans="1:27" ht="13.5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</row>
    <row r="42" spans="1:27" ht="13.5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</row>
    <row r="43" spans="1:27" ht="13.5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</row>
    <row r="44" spans="1:27" ht="13.5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</row>
    <row r="45" spans="1:27" ht="13.5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2014-11-17T10:17:58Z</dcterms:created>
  <dcterms:modified xsi:type="dcterms:W3CDTF">2014-11-17T10:17:58Z</dcterms:modified>
  <cp:category/>
  <cp:version/>
  <cp:contentType/>
  <cp:contentStatus/>
</cp:coreProperties>
</file>