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'DC45'!$A$1:$AA$45</definedName>
    <definedName name="_xlnm.Print_Area" localSheetId="10">'DC6'!$A$1:$AA$45</definedName>
    <definedName name="_xlnm.Print_Area" localSheetId="19">'DC7'!$A$1:$AA$45</definedName>
    <definedName name="_xlnm.Print_Area" localSheetId="26">'DC8'!$A$1:$AA$45</definedName>
    <definedName name="_xlnm.Print_Area" localSheetId="31">'DC9'!$A$1:$AA$45</definedName>
    <definedName name="_xlnm.Print_Area" localSheetId="4">'NC061'!$A$1:$AA$45</definedName>
    <definedName name="_xlnm.Print_Area" localSheetId="5">'NC062'!$A$1:$AA$45</definedName>
    <definedName name="_xlnm.Print_Area" localSheetId="6">'NC064'!$A$1:$AA$45</definedName>
    <definedName name="_xlnm.Print_Area" localSheetId="7">'NC065'!$A$1:$AA$45</definedName>
    <definedName name="_xlnm.Print_Area" localSheetId="8">'NC066'!$A$1:$AA$45</definedName>
    <definedName name="_xlnm.Print_Area" localSheetId="9">'NC067'!$A$1:$AA$45</definedName>
    <definedName name="_xlnm.Print_Area" localSheetId="11">'NC071'!$A$1:$AA$45</definedName>
    <definedName name="_xlnm.Print_Area" localSheetId="12">'NC072'!$A$1:$AA$45</definedName>
    <definedName name="_xlnm.Print_Area" localSheetId="13">'NC073'!$A$1:$AA$45</definedName>
    <definedName name="_xlnm.Print_Area" localSheetId="14">'NC074'!$A$1:$AA$45</definedName>
    <definedName name="_xlnm.Print_Area" localSheetId="15">'NC075'!$A$1:$AA$45</definedName>
    <definedName name="_xlnm.Print_Area" localSheetId="16">'NC076'!$A$1:$AA$45</definedName>
    <definedName name="_xlnm.Print_Area" localSheetId="17">'NC077'!$A$1:$AA$45</definedName>
    <definedName name="_xlnm.Print_Area" localSheetId="18">'NC078'!$A$1:$AA$45</definedName>
    <definedName name="_xlnm.Print_Area" localSheetId="20">'NC081'!$A$1:$AA$45</definedName>
    <definedName name="_xlnm.Print_Area" localSheetId="21">'NC082'!$A$1:$AA$45</definedName>
    <definedName name="_xlnm.Print_Area" localSheetId="22">'NC083'!$A$1:$AA$45</definedName>
    <definedName name="_xlnm.Print_Area" localSheetId="23">'NC084'!$A$1:$AA$45</definedName>
    <definedName name="_xlnm.Print_Area" localSheetId="24">'NC085'!$A$1:$AA$45</definedName>
    <definedName name="_xlnm.Print_Area" localSheetId="25">'NC086'!$A$1:$AA$45</definedName>
    <definedName name="_xlnm.Print_Area" localSheetId="27">'NC091'!$A$1:$AA$45</definedName>
    <definedName name="_xlnm.Print_Area" localSheetId="28">'NC092'!$A$1:$AA$45</definedName>
    <definedName name="_xlnm.Print_Area" localSheetId="29">'NC093'!$A$1:$AA$45</definedName>
    <definedName name="_xlnm.Print_Area" localSheetId="30">'NC094'!$A$1:$AA$45</definedName>
    <definedName name="_xlnm.Print_Area" localSheetId="0">'NC451'!$A$1:$AA$45</definedName>
    <definedName name="_xlnm.Print_Area" localSheetId="1">'NC452'!$A$1:$AA$45</definedName>
    <definedName name="_xlnm.Print_Area" localSheetId="2">'NC453'!$A$1:$AA$45</definedName>
    <definedName name="_xlnm.Print_Area" localSheetId="32">'Summary'!$A$1:$AA$45</definedName>
  </definedNames>
  <calcPr calcMode="manual" fullCalcOnLoad="1"/>
</workbook>
</file>

<file path=xl/sharedStrings.xml><?xml version="1.0" encoding="utf-8"?>
<sst xmlns="http://schemas.openxmlformats.org/spreadsheetml/2006/main" count="2343" uniqueCount="103">
  <si>
    <t>Northern Cape: Joe Morolong(NC451)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</si>
  <si>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</si>
  <si>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</si>
  <si>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</si>
  <si>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</si>
  <si>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</si>
  <si>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</si>
  <si>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</si>
  <si>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</si>
  <si>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</si>
  <si>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</si>
  <si>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</si>
  <si>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</si>
  <si>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</si>
  <si>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</si>
  <si>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</si>
  <si>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</si>
  <si>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</si>
  <si>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</si>
  <si>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</si>
  <si>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</si>
  <si>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</si>
  <si>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</si>
  <si>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</si>
  <si>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</si>
  <si>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</si>
  <si>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</si>
  <si>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</si>
  <si>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</si>
  <si>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</si>
  <si>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</si>
  <si>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</si>
  <si>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</si>
  <si>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</si>
  <si>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</si>
  <si>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</si>
  <si>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</si>
  <si>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</si>
  <si>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</si>
  <si>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</si>
  <si>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</si>
  <si>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</si>
  <si>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</si>
  <si>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</si>
  <si>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</si>
  <si>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</si>
  <si>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</si>
  <si>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</si>
  <si>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</si>
  <si>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</si>
  <si>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</si>
  <si>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</si>
  <si>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</si>
  <si>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</si>
  <si>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</si>
  <si>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</si>
  <si>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</si>
  <si>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</si>
  <si>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</si>
  <si>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</si>
  <si>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</si>
  <si>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</si>
  <si>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</si>
  <si>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</si>
  <si>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</si>
  <si>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Northern Cape: Ga-Segonyana(NC452) - Table C5 Quarterly Budget Statement - Capital Expenditure by Standard Classification and Funding for 1st Quarter ended 30 September 2014 (Figures Finalised as at 2014/10/30)</t>
  </si>
  <si>
    <t>Northern Cape: Gamagara(NC453) - Table C5 Quarterly Budget Statement - Capital Expenditure by Standard Classification and Funding for 1st Quarter ended 30 September 2014 (Figures Finalised as at 2014/10/30)</t>
  </si>
  <si>
    <t>Northern Cape: John Taolo Gaetsewe(DC45) - Table C5 Quarterly Budget Statement - Capital Expenditure by Standard Classification and Funding for 1st Quarter ended 30 September 2014 (Figures Finalised as at 2014/10/30)</t>
  </si>
  <si>
    <t>Northern Cape: Richtersveld(NC061) - Table C5 Quarterly Budget Statement - Capital Expenditure by Standard Classification and Funding for 1st Quarter ended 30 September 2014 (Figures Finalised as at 2014/10/30)</t>
  </si>
  <si>
    <t>Northern Cape: Nama Khoi(NC062) - Table C5 Quarterly Budget Statement - Capital Expenditure by Standard Classification and Funding for 1st Quarter ended 30 September 2014 (Figures Finalised as at 2014/10/30)</t>
  </si>
  <si>
    <t>Northern Cape: Kamiesberg(NC064) - Table C5 Quarterly Budget Statement - Capital Expenditure by Standard Classification and Funding for 1st Quarter ended 30 September 2014 (Figures Finalised as at 2014/10/30)</t>
  </si>
  <si>
    <t>Northern Cape: Hantam(NC065) - Table C5 Quarterly Budget Statement - Capital Expenditure by Standard Classification and Funding for 1st Quarter ended 30 September 2014 (Figures Finalised as at 2014/10/30)</t>
  </si>
  <si>
    <t>Northern Cape: Karoo Hoogland(NC066) - Table C5 Quarterly Budget Statement - Capital Expenditure by Standard Classification and Funding for 1st Quarter ended 30 September 2014 (Figures Finalised as at 2014/10/30)</t>
  </si>
  <si>
    <t>Northern Cape: Khai-Ma(NC067) - Table C5 Quarterly Budget Statement - Capital Expenditure by Standard Classification and Funding for 1st Quarter ended 30 September 2014 (Figures Finalised as at 2014/10/30)</t>
  </si>
  <si>
    <t>Northern Cape: Namakwa(DC6) - Table C5 Quarterly Budget Statement - Capital Expenditure by Standard Classification and Funding for 1st Quarter ended 30 September 2014 (Figures Finalised as at 2014/10/30)</t>
  </si>
  <si>
    <t>Northern Cape: Ubuntu(NC071) - Table C5 Quarterly Budget Statement - Capital Expenditure by Standard Classification and Funding for 1st Quarter ended 30 September 2014 (Figures Finalised as at 2014/10/30)</t>
  </si>
  <si>
    <t>Northern Cape: Umsobomvu(NC072) - Table C5 Quarterly Budget Statement - Capital Expenditure by Standard Classification and Funding for 1st Quarter ended 30 September 2014 (Figures Finalised as at 2014/10/30)</t>
  </si>
  <si>
    <t>Northern Cape: Emthanjeni(NC073) - Table C5 Quarterly Budget Statement - Capital Expenditure by Standard Classification and Funding for 1st Quarter ended 30 September 2014 (Figures Finalised as at 2014/10/30)</t>
  </si>
  <si>
    <t>Northern Cape: Kareeberg(NC074) - Table C5 Quarterly Budget Statement - Capital Expenditure by Standard Classification and Funding for 1st Quarter ended 30 September 2014 (Figures Finalised as at 2014/10/30)</t>
  </si>
  <si>
    <t>Northern Cape: Renosterberg(NC075) - Table C5 Quarterly Budget Statement - Capital Expenditure by Standard Classification and Funding for 1st Quarter ended 30 September 2014 (Figures Finalised as at 2014/10/30)</t>
  </si>
  <si>
    <t>Northern Cape: Thembelihle(NC076) - Table C5 Quarterly Budget Statement - Capital Expenditure by Standard Classification and Funding for 1st Quarter ended 30 September 2014 (Figures Finalised as at 2014/10/30)</t>
  </si>
  <si>
    <t>Northern Cape: Siyathemba(NC077) - Table C5 Quarterly Budget Statement - Capital Expenditure by Standard Classification and Funding for 1st Quarter ended 30 September 2014 (Figures Finalised as at 2014/10/30)</t>
  </si>
  <si>
    <t>Northern Cape: Siyancuma(NC078) - Table C5 Quarterly Budget Statement - Capital Expenditure by Standard Classification and Funding for 1st Quarter ended 30 September 2014 (Figures Finalised as at 2014/10/30)</t>
  </si>
  <si>
    <t>Northern Cape: Pixley Ka Seme (Nc)(DC7) - Table C5 Quarterly Budget Statement - Capital Expenditure by Standard Classification and Funding for 1st Quarter ended 30 September 2014 (Figures Finalised as at 2014/10/30)</t>
  </si>
  <si>
    <t>Northern Cape: Mier(NC081) - Table C5 Quarterly Budget Statement - Capital Expenditure by Standard Classification and Funding for 1st Quarter ended 30 September 2014 (Figures Finalised as at 2014/10/30)</t>
  </si>
  <si>
    <t>Northern Cape: !Kai! Garib(NC082) - Table C5 Quarterly Budget Statement - Capital Expenditure by Standard Classification and Funding for 1st Quarter ended 30 September 2014 (Figures Finalised as at 2014/10/30)</t>
  </si>
  <si>
    <t>Northern Cape: //Khara Hais(NC083) - Table C5 Quarterly Budget Statement - Capital Expenditure by Standard Classification and Funding for 1st Quarter ended 30 September 2014 (Figures Finalised as at 2014/10/30)</t>
  </si>
  <si>
    <t>Northern Cape: !Kheis(NC084) - Table C5 Quarterly Budget Statement - Capital Expenditure by Standard Classification and Funding for 1st Quarter ended 30 September 2014 (Figures Finalised as at 2014/10/30)</t>
  </si>
  <si>
    <t>Northern Cape: Tsantsabane(NC085) - Table C5 Quarterly Budget Statement - Capital Expenditure by Standard Classification and Funding for 1st Quarter ended 30 September 2014 (Figures Finalised as at 2014/10/30)</t>
  </si>
  <si>
    <t>Northern Cape: Kgatelopele(NC086) - Table C5 Quarterly Budget Statement - Capital Expenditure by Standard Classification and Funding for 1st Quarter ended 30 September 2014 (Figures Finalised as at 2014/10/30)</t>
  </si>
  <si>
    <t>Northern Cape: Z F Mgcawu(DC8) - Table C5 Quarterly Budget Statement - Capital Expenditure by Standard Classification and Funding for 1st Quarter ended 30 September 2014 (Figures Finalised as at 2014/10/30)</t>
  </si>
  <si>
    <t>Northern Cape: Sol Plaatje(NC091) - Table C5 Quarterly Budget Statement - Capital Expenditure by Standard Classification and Funding for 1st Quarter ended 30 September 2014 (Figures Finalised as at 2014/10/30)</t>
  </si>
  <si>
    <t>Northern Cape: Dikgatlong(NC092) - Table C5 Quarterly Budget Statement - Capital Expenditure by Standard Classification and Funding for 1st Quarter ended 30 September 2014 (Figures Finalised as at 2014/10/30)</t>
  </si>
  <si>
    <t>Northern Cape: Magareng(NC093) - Table C5 Quarterly Budget Statement - Capital Expenditure by Standard Classification and Funding for 1st Quarter ended 30 September 2014 (Figures Finalised as at 2014/10/30)</t>
  </si>
  <si>
    <t>Northern Cape: Phokwane(NC094) - Table C5 Quarterly Budget Statement - Capital Expenditure by Standard Classification and Funding for 1st Quarter ended 30 September 2014 (Figures Finalised as at 2014/10/30)</t>
  </si>
  <si>
    <t>Northern Cape: Frances Baard(DC9)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</si>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</sst>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1624397</v>
      </c>
      <c r="D5" s="16">
        <f>SUM(D6:D8)</f>
        <v>0</v>
      </c>
      <c r="E5" s="17">
        <f t="shared" si="0"/>
        <v>1957549</v>
      </c>
      <c r="F5" s="18">
        <f t="shared" si="0"/>
        <v>1957549</v>
      </c>
      <c r="G5" s="18">
        <f t="shared" si="0"/>
        <v>0</v>
      </c>
      <c r="H5" s="18">
        <f t="shared" si="0"/>
        <v>194984</v>
      </c>
      <c r="I5" s="18">
        <f t="shared" si="0"/>
        <v>0</v>
      </c>
      <c r="J5" s="18">
        <f t="shared" si="0"/>
        <v>194984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194984</v>
      </c>
      <c r="X5" s="18">
        <f t="shared" si="0"/>
        <v>1192000</v>
      </c>
      <c r="Y5" s="18">
        <f t="shared" si="0"/>
        <v>-997016</v>
      </c>
      <c r="Z5" s="4">
        <f>+IF(X5&lt;&gt;0,+(Y5/X5)*100,0)</f>
        <v>-83.64228187919464</v>
      </c>
      <c r="AA5" s="16">
        <f>SUM(AA6:AA8)</f>
        <v>1957549</v>
      </c>
    </row>
    <row r="6" spans="1:27" ht="13.5">
      <c r="A6" s="5" t="s">
        <v>32</v>
      </c>
      <c r="B6" s="3"/>
      <c r="C6" s="19">
        <v>842281</v>
      </c>
      <c r="D6" s="19"/>
      <c r="E6" s="20">
        <v>622000</v>
      </c>
      <c r="F6" s="21">
        <v>622000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622000</v>
      </c>
      <c r="Y6" s="21">
        <v>-622000</v>
      </c>
      <c r="Z6" s="6">
        <v>-100</v>
      </c>
      <c r="AA6" s="28">
        <v>622000</v>
      </c>
    </row>
    <row r="7" spans="1:27" ht="13.5">
      <c r="A7" s="5" t="s">
        <v>33</v>
      </c>
      <c r="B7" s="3"/>
      <c r="C7" s="22">
        <v>454626</v>
      </c>
      <c r="D7" s="22"/>
      <c r="E7" s="23">
        <v>230549</v>
      </c>
      <c r="F7" s="24">
        <v>230549</v>
      </c>
      <c r="G7" s="24"/>
      <c r="H7" s="24">
        <v>9510</v>
      </c>
      <c r="I7" s="24"/>
      <c r="J7" s="24">
        <v>9510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9510</v>
      </c>
      <c r="X7" s="24">
        <v>20000</v>
      </c>
      <c r="Y7" s="24">
        <v>-10490</v>
      </c>
      <c r="Z7" s="7">
        <v>-52.45</v>
      </c>
      <c r="AA7" s="29">
        <v>230549</v>
      </c>
    </row>
    <row r="8" spans="1:27" ht="13.5">
      <c r="A8" s="5" t="s">
        <v>34</v>
      </c>
      <c r="B8" s="3"/>
      <c r="C8" s="19">
        <v>327490</v>
      </c>
      <c r="D8" s="19"/>
      <c r="E8" s="20">
        <v>1105000</v>
      </c>
      <c r="F8" s="21">
        <v>1105000</v>
      </c>
      <c r="G8" s="21"/>
      <c r="H8" s="21">
        <v>185474</v>
      </c>
      <c r="I8" s="21"/>
      <c r="J8" s="21">
        <v>185474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185474</v>
      </c>
      <c r="X8" s="21">
        <v>550000</v>
      </c>
      <c r="Y8" s="21">
        <v>-364526</v>
      </c>
      <c r="Z8" s="6">
        <v>-66.28</v>
      </c>
      <c r="AA8" s="28">
        <v>1105000</v>
      </c>
    </row>
    <row r="9" spans="1:27" ht="13.5">
      <c r="A9" s="2" t="s">
        <v>35</v>
      </c>
      <c r="B9" s="3"/>
      <c r="C9" s="16">
        <f aca="true" t="shared" si="1" ref="C9:Y9">SUM(C10:C14)</f>
        <v>2124838</v>
      </c>
      <c r="D9" s="16">
        <f>SUM(D10:D14)</f>
        <v>0</v>
      </c>
      <c r="E9" s="17">
        <f t="shared" si="1"/>
        <v>21091520</v>
      </c>
      <c r="F9" s="18">
        <f t="shared" si="1"/>
        <v>21091520</v>
      </c>
      <c r="G9" s="18">
        <f t="shared" si="1"/>
        <v>6835</v>
      </c>
      <c r="H9" s="18">
        <f t="shared" si="1"/>
        <v>217062</v>
      </c>
      <c r="I9" s="18">
        <f t="shared" si="1"/>
        <v>1333128</v>
      </c>
      <c r="J9" s="18">
        <f t="shared" si="1"/>
        <v>1557025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1557025</v>
      </c>
      <c r="X9" s="18">
        <f t="shared" si="1"/>
        <v>4198667</v>
      </c>
      <c r="Y9" s="18">
        <f t="shared" si="1"/>
        <v>-2641642</v>
      </c>
      <c r="Z9" s="4">
        <f>+IF(X9&lt;&gt;0,+(Y9/X9)*100,0)</f>
        <v>-62.916206500777506</v>
      </c>
      <c r="AA9" s="30">
        <f>SUM(AA10:AA14)</f>
        <v>21091520</v>
      </c>
    </row>
    <row r="10" spans="1:27" ht="13.5">
      <c r="A10" s="5" t="s">
        <v>36</v>
      </c>
      <c r="B10" s="3"/>
      <c r="C10" s="19">
        <v>2124838</v>
      </c>
      <c r="D10" s="19"/>
      <c r="E10" s="20">
        <v>12532820</v>
      </c>
      <c r="F10" s="21">
        <v>12532820</v>
      </c>
      <c r="G10" s="21">
        <v>6835</v>
      </c>
      <c r="H10" s="21">
        <v>217062</v>
      </c>
      <c r="I10" s="21">
        <v>1333128</v>
      </c>
      <c r="J10" s="21">
        <v>1557025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1557025</v>
      </c>
      <c r="X10" s="21">
        <v>2058917</v>
      </c>
      <c r="Y10" s="21">
        <v>-501892</v>
      </c>
      <c r="Z10" s="6">
        <v>-24.38</v>
      </c>
      <c r="AA10" s="28">
        <v>12532820</v>
      </c>
    </row>
    <row r="11" spans="1:27" ht="13.5">
      <c r="A11" s="5" t="s">
        <v>37</v>
      </c>
      <c r="B11" s="3"/>
      <c r="C11" s="19"/>
      <c r="D11" s="19"/>
      <c r="E11" s="20">
        <v>8558700</v>
      </c>
      <c r="F11" s="21">
        <v>8558700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2139750</v>
      </c>
      <c r="Y11" s="21">
        <v>-2139750</v>
      </c>
      <c r="Z11" s="6">
        <v>-100</v>
      </c>
      <c r="AA11" s="28">
        <v>8558700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24614350</v>
      </c>
      <c r="D15" s="16">
        <f>SUM(D16:D18)</f>
        <v>0</v>
      </c>
      <c r="E15" s="17">
        <f t="shared" si="2"/>
        <v>19687514</v>
      </c>
      <c r="F15" s="18">
        <f t="shared" si="2"/>
        <v>19687514</v>
      </c>
      <c r="G15" s="18">
        <f t="shared" si="2"/>
        <v>1800840</v>
      </c>
      <c r="H15" s="18">
        <f t="shared" si="2"/>
        <v>6159780</v>
      </c>
      <c r="I15" s="18">
        <f t="shared" si="2"/>
        <v>2232047</v>
      </c>
      <c r="J15" s="18">
        <f t="shared" si="2"/>
        <v>10192667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10192667</v>
      </c>
      <c r="X15" s="18">
        <f t="shared" si="2"/>
        <v>4197000</v>
      </c>
      <c r="Y15" s="18">
        <f t="shared" si="2"/>
        <v>5995667</v>
      </c>
      <c r="Z15" s="4">
        <f>+IF(X15&lt;&gt;0,+(Y15/X15)*100,0)</f>
        <v>142.8560162020491</v>
      </c>
      <c r="AA15" s="30">
        <f>SUM(AA16:AA18)</f>
        <v>19687514</v>
      </c>
    </row>
    <row r="16" spans="1:27" ht="13.5">
      <c r="A16" s="5" t="s">
        <v>42</v>
      </c>
      <c r="B16" s="3"/>
      <c r="C16" s="19">
        <v>160288</v>
      </c>
      <c r="D16" s="19"/>
      <c r="E16" s="20">
        <v>2900000</v>
      </c>
      <c r="F16" s="21">
        <v>2900000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2900000</v>
      </c>
    </row>
    <row r="17" spans="1:27" ht="13.5">
      <c r="A17" s="5" t="s">
        <v>43</v>
      </c>
      <c r="B17" s="3"/>
      <c r="C17" s="19">
        <v>24454062</v>
      </c>
      <c r="D17" s="19"/>
      <c r="E17" s="20">
        <v>16787514</v>
      </c>
      <c r="F17" s="21">
        <v>16787514</v>
      </c>
      <c r="G17" s="21">
        <v>1800840</v>
      </c>
      <c r="H17" s="21">
        <v>6159780</v>
      </c>
      <c r="I17" s="21">
        <v>2232047</v>
      </c>
      <c r="J17" s="21">
        <v>10192667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10192667</v>
      </c>
      <c r="X17" s="21">
        <v>4197000</v>
      </c>
      <c r="Y17" s="21">
        <v>5995667</v>
      </c>
      <c r="Z17" s="6">
        <v>142.86</v>
      </c>
      <c r="AA17" s="28">
        <v>16787514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79483903</v>
      </c>
      <c r="D19" s="16">
        <f>SUM(D20:D23)</f>
        <v>0</v>
      </c>
      <c r="E19" s="17">
        <f t="shared" si="3"/>
        <v>90358886</v>
      </c>
      <c r="F19" s="18">
        <f t="shared" si="3"/>
        <v>90358886</v>
      </c>
      <c r="G19" s="18">
        <f t="shared" si="3"/>
        <v>1778824</v>
      </c>
      <c r="H19" s="18">
        <f t="shared" si="3"/>
        <v>7334421</v>
      </c>
      <c r="I19" s="18">
        <f t="shared" si="3"/>
        <v>4773349</v>
      </c>
      <c r="J19" s="18">
        <f t="shared" si="3"/>
        <v>13886594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13886594</v>
      </c>
      <c r="X19" s="18">
        <f t="shared" si="3"/>
        <v>22589751</v>
      </c>
      <c r="Y19" s="18">
        <f t="shared" si="3"/>
        <v>-8703157</v>
      </c>
      <c r="Z19" s="4">
        <f>+IF(X19&lt;&gt;0,+(Y19/X19)*100,0)</f>
        <v>-38.52701607910596</v>
      </c>
      <c r="AA19" s="30">
        <f>SUM(AA20:AA23)</f>
        <v>90358886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66992397</v>
      </c>
      <c r="D21" s="19"/>
      <c r="E21" s="20">
        <v>75358886</v>
      </c>
      <c r="F21" s="21">
        <v>75358886</v>
      </c>
      <c r="G21" s="21">
        <v>1778824</v>
      </c>
      <c r="H21" s="21">
        <v>4827340</v>
      </c>
      <c r="I21" s="21">
        <v>1856499</v>
      </c>
      <c r="J21" s="21">
        <v>8462663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8462663</v>
      </c>
      <c r="X21" s="21">
        <v>18839751</v>
      </c>
      <c r="Y21" s="21">
        <v>-10377088</v>
      </c>
      <c r="Z21" s="6">
        <v>-55.08</v>
      </c>
      <c r="AA21" s="28">
        <v>75358886</v>
      </c>
    </row>
    <row r="22" spans="1:27" ht="13.5">
      <c r="A22" s="5" t="s">
        <v>48</v>
      </c>
      <c r="B22" s="3"/>
      <c r="C22" s="22">
        <v>12491506</v>
      </c>
      <c r="D22" s="22"/>
      <c r="E22" s="23">
        <v>15000000</v>
      </c>
      <c r="F22" s="24">
        <v>15000000</v>
      </c>
      <c r="G22" s="24"/>
      <c r="H22" s="24">
        <v>2507081</v>
      </c>
      <c r="I22" s="24">
        <v>2916850</v>
      </c>
      <c r="J22" s="24">
        <v>5423931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5423931</v>
      </c>
      <c r="X22" s="24">
        <v>3750000</v>
      </c>
      <c r="Y22" s="24">
        <v>1673931</v>
      </c>
      <c r="Z22" s="7">
        <v>44.64</v>
      </c>
      <c r="AA22" s="29">
        <v>15000000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107847488</v>
      </c>
      <c r="D25" s="51">
        <f>+D5+D9+D15+D19+D24</f>
        <v>0</v>
      </c>
      <c r="E25" s="52">
        <f t="shared" si="4"/>
        <v>133095469</v>
      </c>
      <c r="F25" s="53">
        <f t="shared" si="4"/>
        <v>133095469</v>
      </c>
      <c r="G25" s="53">
        <f t="shared" si="4"/>
        <v>3586499</v>
      </c>
      <c r="H25" s="53">
        <f t="shared" si="4"/>
        <v>13906247</v>
      </c>
      <c r="I25" s="53">
        <f t="shared" si="4"/>
        <v>8338524</v>
      </c>
      <c r="J25" s="53">
        <f t="shared" si="4"/>
        <v>25831270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25831270</v>
      </c>
      <c r="X25" s="53">
        <f t="shared" si="4"/>
        <v>32177418</v>
      </c>
      <c r="Y25" s="53">
        <f t="shared" si="4"/>
        <v>-6346148</v>
      </c>
      <c r="Z25" s="54">
        <f>+IF(X25&lt;&gt;0,+(Y25/X25)*100,0)</f>
        <v>-19.72236554219484</v>
      </c>
      <c r="AA25" s="55">
        <f>+AA5+AA9+AA15+AA19+AA24</f>
        <v>133095469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96050581</v>
      </c>
      <c r="D28" s="19"/>
      <c r="E28" s="20">
        <v>104205100</v>
      </c>
      <c r="F28" s="21">
        <v>104205100</v>
      </c>
      <c r="G28" s="21">
        <v>3586499</v>
      </c>
      <c r="H28" s="21">
        <v>11342731</v>
      </c>
      <c r="I28" s="21">
        <v>7005396</v>
      </c>
      <c r="J28" s="21">
        <v>21934626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21934626</v>
      </c>
      <c r="X28" s="21"/>
      <c r="Y28" s="21">
        <v>21934626</v>
      </c>
      <c r="Z28" s="6"/>
      <c r="AA28" s="19">
        <v>104205100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96050581</v>
      </c>
      <c r="D32" s="25">
        <f>SUM(D28:D31)</f>
        <v>0</v>
      </c>
      <c r="E32" s="26">
        <f t="shared" si="5"/>
        <v>104205100</v>
      </c>
      <c r="F32" s="27">
        <f t="shared" si="5"/>
        <v>104205100</v>
      </c>
      <c r="G32" s="27">
        <f t="shared" si="5"/>
        <v>3586499</v>
      </c>
      <c r="H32" s="27">
        <f t="shared" si="5"/>
        <v>11342731</v>
      </c>
      <c r="I32" s="27">
        <f t="shared" si="5"/>
        <v>7005396</v>
      </c>
      <c r="J32" s="27">
        <f t="shared" si="5"/>
        <v>21934626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21934626</v>
      </c>
      <c r="X32" s="27">
        <f t="shared" si="5"/>
        <v>0</v>
      </c>
      <c r="Y32" s="27">
        <f t="shared" si="5"/>
        <v>21934626</v>
      </c>
      <c r="Z32" s="13">
        <f>+IF(X32&lt;&gt;0,+(Y32/X32)*100,0)</f>
        <v>0</v>
      </c>
      <c r="AA32" s="31">
        <f>SUM(AA28:AA31)</f>
        <v>104205100</v>
      </c>
    </row>
    <row r="33" spans="1:27" ht="13.5">
      <c r="A33" s="60" t="s">
        <v>59</v>
      </c>
      <c r="B33" s="3" t="s">
        <v>60</v>
      </c>
      <c r="C33" s="19">
        <v>8157294</v>
      </c>
      <c r="D33" s="19"/>
      <c r="E33" s="20"/>
      <c r="F33" s="21"/>
      <c r="G33" s="21"/>
      <c r="H33" s="21">
        <v>2160980</v>
      </c>
      <c r="I33" s="21"/>
      <c r="J33" s="21">
        <v>2160980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2160980</v>
      </c>
      <c r="X33" s="21"/>
      <c r="Y33" s="21">
        <v>2160980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3639613</v>
      </c>
      <c r="D35" s="19"/>
      <c r="E35" s="20">
        <v>28890369</v>
      </c>
      <c r="F35" s="21">
        <v>28890369</v>
      </c>
      <c r="G35" s="21"/>
      <c r="H35" s="21">
        <v>402536</v>
      </c>
      <c r="I35" s="21">
        <v>1333128</v>
      </c>
      <c r="J35" s="21">
        <v>1735664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1735664</v>
      </c>
      <c r="X35" s="21"/>
      <c r="Y35" s="21">
        <v>1735664</v>
      </c>
      <c r="Z35" s="6"/>
      <c r="AA35" s="28">
        <v>28890369</v>
      </c>
    </row>
    <row r="36" spans="1:27" ht="13.5">
      <c r="A36" s="61" t="s">
        <v>64</v>
      </c>
      <c r="B36" s="10"/>
      <c r="C36" s="62">
        <f aca="true" t="shared" si="6" ref="C36:Y36">SUM(C32:C35)</f>
        <v>107847488</v>
      </c>
      <c r="D36" s="62">
        <f>SUM(D32:D35)</f>
        <v>0</v>
      </c>
      <c r="E36" s="63">
        <f t="shared" si="6"/>
        <v>133095469</v>
      </c>
      <c r="F36" s="64">
        <f t="shared" si="6"/>
        <v>133095469</v>
      </c>
      <c r="G36" s="64">
        <f t="shared" si="6"/>
        <v>3586499</v>
      </c>
      <c r="H36" s="64">
        <f t="shared" si="6"/>
        <v>13906247</v>
      </c>
      <c r="I36" s="64">
        <f t="shared" si="6"/>
        <v>8338524</v>
      </c>
      <c r="J36" s="64">
        <f t="shared" si="6"/>
        <v>25831270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25831270</v>
      </c>
      <c r="X36" s="64">
        <f t="shared" si="6"/>
        <v>0</v>
      </c>
      <c r="Y36" s="64">
        <f t="shared" si="6"/>
        <v>25831270</v>
      </c>
      <c r="Z36" s="65">
        <f>+IF(X36&lt;&gt;0,+(Y36/X36)*100,0)</f>
        <v>0</v>
      </c>
      <c r="AA36" s="66">
        <f>SUM(AA32:AA35)</f>
        <v>133095469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240082</v>
      </c>
      <c r="D5" s="16">
        <f>SUM(D6:D8)</f>
        <v>0</v>
      </c>
      <c r="E5" s="17">
        <f t="shared" si="0"/>
        <v>60000</v>
      </c>
      <c r="F5" s="18">
        <f t="shared" si="0"/>
        <v>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60000</v>
      </c>
    </row>
    <row r="6" spans="1:27" ht="13.5">
      <c r="A6" s="5" t="s">
        <v>32</v>
      </c>
      <c r="B6" s="3"/>
      <c r="C6" s="19">
        <v>240082</v>
      </c>
      <c r="D6" s="19"/>
      <c r="E6" s="20">
        <v>60000</v>
      </c>
      <c r="F6" s="21">
        <v>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60000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3523545</v>
      </c>
      <c r="D9" s="16">
        <f>SUM(D10:D14)</f>
        <v>0</v>
      </c>
      <c r="E9" s="17">
        <f t="shared" si="1"/>
        <v>4397070</v>
      </c>
      <c r="F9" s="18">
        <f t="shared" si="1"/>
        <v>4397070</v>
      </c>
      <c r="G9" s="18">
        <f t="shared" si="1"/>
        <v>0</v>
      </c>
      <c r="H9" s="18">
        <f t="shared" si="1"/>
        <v>2804200</v>
      </c>
      <c r="I9" s="18">
        <f t="shared" si="1"/>
        <v>0</v>
      </c>
      <c r="J9" s="18">
        <f t="shared" si="1"/>
        <v>2804200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2804200</v>
      </c>
      <c r="X9" s="18">
        <f t="shared" si="1"/>
        <v>0</v>
      </c>
      <c r="Y9" s="18">
        <f t="shared" si="1"/>
        <v>2804200</v>
      </c>
      <c r="Z9" s="4">
        <f>+IF(X9&lt;&gt;0,+(Y9/X9)*100,0)</f>
        <v>0</v>
      </c>
      <c r="AA9" s="30">
        <f>SUM(AA10:AA14)</f>
        <v>4397070</v>
      </c>
    </row>
    <row r="10" spans="1:27" ht="13.5">
      <c r="A10" s="5" t="s">
        <v>36</v>
      </c>
      <c r="B10" s="3"/>
      <c r="C10" s="19">
        <v>3523545</v>
      </c>
      <c r="D10" s="19"/>
      <c r="E10" s="20">
        <v>4397070</v>
      </c>
      <c r="F10" s="21">
        <v>4397070</v>
      </c>
      <c r="G10" s="21"/>
      <c r="H10" s="21">
        <v>2804200</v>
      </c>
      <c r="I10" s="21"/>
      <c r="J10" s="21">
        <v>2804200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2804200</v>
      </c>
      <c r="X10" s="21"/>
      <c r="Y10" s="21">
        <v>2804200</v>
      </c>
      <c r="Z10" s="6"/>
      <c r="AA10" s="28">
        <v>4397070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1278045</v>
      </c>
      <c r="D15" s="16">
        <f>SUM(D16:D18)</f>
        <v>0</v>
      </c>
      <c r="E15" s="17">
        <f t="shared" si="2"/>
        <v>8698580</v>
      </c>
      <c r="F15" s="18">
        <f t="shared" si="2"/>
        <v>8698580</v>
      </c>
      <c r="G15" s="18">
        <f t="shared" si="2"/>
        <v>0</v>
      </c>
      <c r="H15" s="18">
        <f t="shared" si="2"/>
        <v>449561</v>
      </c>
      <c r="I15" s="18">
        <f t="shared" si="2"/>
        <v>119803</v>
      </c>
      <c r="J15" s="18">
        <f t="shared" si="2"/>
        <v>569364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569364</v>
      </c>
      <c r="X15" s="18">
        <f t="shared" si="2"/>
        <v>2174646</v>
      </c>
      <c r="Y15" s="18">
        <f t="shared" si="2"/>
        <v>-1605282</v>
      </c>
      <c r="Z15" s="4">
        <f>+IF(X15&lt;&gt;0,+(Y15/X15)*100,0)</f>
        <v>-73.81808349496883</v>
      </c>
      <c r="AA15" s="30">
        <f>SUM(AA16:AA18)</f>
        <v>8698580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1278045</v>
      </c>
      <c r="D17" s="19"/>
      <c r="E17" s="20">
        <v>8698580</v>
      </c>
      <c r="F17" s="21">
        <v>8698580</v>
      </c>
      <c r="G17" s="21"/>
      <c r="H17" s="21">
        <v>449561</v>
      </c>
      <c r="I17" s="21">
        <v>119803</v>
      </c>
      <c r="J17" s="21">
        <v>569364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569364</v>
      </c>
      <c r="X17" s="21">
        <v>2174646</v>
      </c>
      <c r="Y17" s="21">
        <v>-1605282</v>
      </c>
      <c r="Z17" s="6">
        <v>-73.82</v>
      </c>
      <c r="AA17" s="28">
        <v>8698580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6590583</v>
      </c>
      <c r="D19" s="16">
        <f>SUM(D20:D23)</f>
        <v>0</v>
      </c>
      <c r="E19" s="17">
        <f t="shared" si="3"/>
        <v>6831790</v>
      </c>
      <c r="F19" s="18">
        <f t="shared" si="3"/>
        <v>6831790</v>
      </c>
      <c r="G19" s="18">
        <f t="shared" si="3"/>
        <v>0</v>
      </c>
      <c r="H19" s="18">
        <f t="shared" si="3"/>
        <v>989815</v>
      </c>
      <c r="I19" s="18">
        <f t="shared" si="3"/>
        <v>1579661</v>
      </c>
      <c r="J19" s="18">
        <f t="shared" si="3"/>
        <v>2569476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2569476</v>
      </c>
      <c r="X19" s="18">
        <f t="shared" si="3"/>
        <v>797949</v>
      </c>
      <c r="Y19" s="18">
        <f t="shared" si="3"/>
        <v>1771527</v>
      </c>
      <c r="Z19" s="4">
        <f>+IF(X19&lt;&gt;0,+(Y19/X19)*100,0)</f>
        <v>222.0100532740814</v>
      </c>
      <c r="AA19" s="30">
        <f>SUM(AA20:AA23)</f>
        <v>6831790</v>
      </c>
    </row>
    <row r="20" spans="1:27" ht="13.5">
      <c r="A20" s="5" t="s">
        <v>46</v>
      </c>
      <c r="B20" s="3"/>
      <c r="C20" s="19">
        <v>1300797</v>
      </c>
      <c r="D20" s="19"/>
      <c r="E20" s="20">
        <v>3000000</v>
      </c>
      <c r="F20" s="21">
        <v>3000000</v>
      </c>
      <c r="G20" s="21"/>
      <c r="H20" s="21">
        <v>470</v>
      </c>
      <c r="I20" s="21">
        <v>692809</v>
      </c>
      <c r="J20" s="21">
        <v>693279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693279</v>
      </c>
      <c r="X20" s="21"/>
      <c r="Y20" s="21">
        <v>693279</v>
      </c>
      <c r="Z20" s="6"/>
      <c r="AA20" s="28">
        <v>3000000</v>
      </c>
    </row>
    <row r="21" spans="1:27" ht="13.5">
      <c r="A21" s="5" t="s">
        <v>47</v>
      </c>
      <c r="B21" s="3"/>
      <c r="C21" s="19">
        <v>1224435</v>
      </c>
      <c r="D21" s="19"/>
      <c r="E21" s="20">
        <v>880330</v>
      </c>
      <c r="F21" s="21">
        <v>880330</v>
      </c>
      <c r="G21" s="21"/>
      <c r="H21" s="21">
        <v>280715</v>
      </c>
      <c r="I21" s="21">
        <v>251638</v>
      </c>
      <c r="J21" s="21">
        <v>532353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532353</v>
      </c>
      <c r="X21" s="21">
        <v>220083</v>
      </c>
      <c r="Y21" s="21">
        <v>312270</v>
      </c>
      <c r="Z21" s="6">
        <v>141.89</v>
      </c>
      <c r="AA21" s="28">
        <v>880330</v>
      </c>
    </row>
    <row r="22" spans="1:27" ht="13.5">
      <c r="A22" s="5" t="s">
        <v>48</v>
      </c>
      <c r="B22" s="3"/>
      <c r="C22" s="22">
        <v>2968593</v>
      </c>
      <c r="D22" s="22"/>
      <c r="E22" s="23">
        <v>2951460</v>
      </c>
      <c r="F22" s="24">
        <v>2951460</v>
      </c>
      <c r="G22" s="24"/>
      <c r="H22" s="24">
        <v>708630</v>
      </c>
      <c r="I22" s="24">
        <v>635214</v>
      </c>
      <c r="J22" s="24">
        <v>1343844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1343844</v>
      </c>
      <c r="X22" s="24">
        <v>577866</v>
      </c>
      <c r="Y22" s="24">
        <v>765978</v>
      </c>
      <c r="Z22" s="7">
        <v>132.55</v>
      </c>
      <c r="AA22" s="29">
        <v>2951460</v>
      </c>
    </row>
    <row r="23" spans="1:27" ht="13.5">
      <c r="A23" s="5" t="s">
        <v>49</v>
      </c>
      <c r="B23" s="3"/>
      <c r="C23" s="19">
        <v>1096758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11632255</v>
      </c>
      <c r="D25" s="51">
        <f>+D5+D9+D15+D19+D24</f>
        <v>0</v>
      </c>
      <c r="E25" s="52">
        <f t="shared" si="4"/>
        <v>19987440</v>
      </c>
      <c r="F25" s="53">
        <f t="shared" si="4"/>
        <v>19987440</v>
      </c>
      <c r="G25" s="53">
        <f t="shared" si="4"/>
        <v>0</v>
      </c>
      <c r="H25" s="53">
        <f t="shared" si="4"/>
        <v>4243576</v>
      </c>
      <c r="I25" s="53">
        <f t="shared" si="4"/>
        <v>1699464</v>
      </c>
      <c r="J25" s="53">
        <f t="shared" si="4"/>
        <v>5943040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5943040</v>
      </c>
      <c r="X25" s="53">
        <f t="shared" si="4"/>
        <v>2972595</v>
      </c>
      <c r="Y25" s="53">
        <f t="shared" si="4"/>
        <v>2970445</v>
      </c>
      <c r="Z25" s="54">
        <f>+IF(X25&lt;&gt;0,+(Y25/X25)*100,0)</f>
        <v>99.92767262274208</v>
      </c>
      <c r="AA25" s="55">
        <f>+AA5+AA9+AA15+AA19+AA24</f>
        <v>19987440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3363247</v>
      </c>
      <c r="D28" s="19"/>
      <c r="E28" s="20">
        <v>15154440</v>
      </c>
      <c r="F28" s="21">
        <v>15154440</v>
      </c>
      <c r="G28" s="21"/>
      <c r="H28" s="21">
        <v>3157470</v>
      </c>
      <c r="I28" s="21">
        <v>725892</v>
      </c>
      <c r="J28" s="21">
        <v>3883362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3883362</v>
      </c>
      <c r="X28" s="21"/>
      <c r="Y28" s="21">
        <v>3883362</v>
      </c>
      <c r="Z28" s="6"/>
      <c r="AA28" s="19">
        <v>15154440</v>
      </c>
    </row>
    <row r="29" spans="1:27" ht="13.5">
      <c r="A29" s="57" t="s">
        <v>55</v>
      </c>
      <c r="B29" s="3"/>
      <c r="C29" s="19">
        <v>6956327</v>
      </c>
      <c r="D29" s="19"/>
      <c r="E29" s="20">
        <v>4543000</v>
      </c>
      <c r="F29" s="21">
        <v>4543000</v>
      </c>
      <c r="G29" s="21"/>
      <c r="H29" s="21">
        <v>1086106</v>
      </c>
      <c r="I29" s="21">
        <v>973572</v>
      </c>
      <c r="J29" s="21">
        <v>2059678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2059678</v>
      </c>
      <c r="X29" s="21"/>
      <c r="Y29" s="21">
        <v>2059678</v>
      </c>
      <c r="Z29" s="6"/>
      <c r="AA29" s="28">
        <v>4543000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200000</v>
      </c>
      <c r="F31" s="21">
        <v>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200000</v>
      </c>
    </row>
    <row r="32" spans="1:27" ht="13.5">
      <c r="A32" s="59" t="s">
        <v>58</v>
      </c>
      <c r="B32" s="3"/>
      <c r="C32" s="25">
        <f aca="true" t="shared" si="5" ref="C32:Y32">SUM(C28:C31)</f>
        <v>10319574</v>
      </c>
      <c r="D32" s="25">
        <f>SUM(D28:D31)</f>
        <v>0</v>
      </c>
      <c r="E32" s="26">
        <f t="shared" si="5"/>
        <v>19897440</v>
      </c>
      <c r="F32" s="27">
        <f t="shared" si="5"/>
        <v>19897440</v>
      </c>
      <c r="G32" s="27">
        <f t="shared" si="5"/>
        <v>0</v>
      </c>
      <c r="H32" s="27">
        <f t="shared" si="5"/>
        <v>4243576</v>
      </c>
      <c r="I32" s="27">
        <f t="shared" si="5"/>
        <v>1699464</v>
      </c>
      <c r="J32" s="27">
        <f t="shared" si="5"/>
        <v>5943040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5943040</v>
      </c>
      <c r="X32" s="27">
        <f t="shared" si="5"/>
        <v>0</v>
      </c>
      <c r="Y32" s="27">
        <f t="shared" si="5"/>
        <v>5943040</v>
      </c>
      <c r="Z32" s="13">
        <f>+IF(X32&lt;&gt;0,+(Y32/X32)*100,0)</f>
        <v>0</v>
      </c>
      <c r="AA32" s="31">
        <f>SUM(AA28:AA31)</f>
        <v>19897440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1312681</v>
      </c>
      <c r="D35" s="19"/>
      <c r="E35" s="20">
        <v>90000</v>
      </c>
      <c r="F35" s="21">
        <v>90000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90000</v>
      </c>
    </row>
    <row r="36" spans="1:27" ht="13.5">
      <c r="A36" s="61" t="s">
        <v>64</v>
      </c>
      <c r="B36" s="10"/>
      <c r="C36" s="62">
        <f aca="true" t="shared" si="6" ref="C36:Y36">SUM(C32:C35)</f>
        <v>11632255</v>
      </c>
      <c r="D36" s="62">
        <f>SUM(D32:D35)</f>
        <v>0</v>
      </c>
      <c r="E36" s="63">
        <f t="shared" si="6"/>
        <v>19987440</v>
      </c>
      <c r="F36" s="64">
        <f t="shared" si="6"/>
        <v>19987440</v>
      </c>
      <c r="G36" s="64">
        <f t="shared" si="6"/>
        <v>0</v>
      </c>
      <c r="H36" s="64">
        <f t="shared" si="6"/>
        <v>4243576</v>
      </c>
      <c r="I36" s="64">
        <f t="shared" si="6"/>
        <v>1699464</v>
      </c>
      <c r="J36" s="64">
        <f t="shared" si="6"/>
        <v>5943040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5943040</v>
      </c>
      <c r="X36" s="64">
        <f t="shared" si="6"/>
        <v>0</v>
      </c>
      <c r="Y36" s="64">
        <f t="shared" si="6"/>
        <v>5943040</v>
      </c>
      <c r="Z36" s="65">
        <f>+IF(X36&lt;&gt;0,+(Y36/X36)*100,0)</f>
        <v>0</v>
      </c>
      <c r="AA36" s="66">
        <f>SUM(AA32:AA35)</f>
        <v>19987440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2590983</v>
      </c>
      <c r="D5" s="16">
        <f>SUM(D6:D8)</f>
        <v>0</v>
      </c>
      <c r="E5" s="17">
        <f t="shared" si="0"/>
        <v>242500</v>
      </c>
      <c r="F5" s="18">
        <f t="shared" si="0"/>
        <v>242500</v>
      </c>
      <c r="G5" s="18">
        <f t="shared" si="0"/>
        <v>0</v>
      </c>
      <c r="H5" s="18">
        <f t="shared" si="0"/>
        <v>0</v>
      </c>
      <c r="I5" s="18">
        <f t="shared" si="0"/>
        <v>4704</v>
      </c>
      <c r="J5" s="18">
        <f t="shared" si="0"/>
        <v>4704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4704</v>
      </c>
      <c r="X5" s="18">
        <f t="shared" si="0"/>
        <v>60624</v>
      </c>
      <c r="Y5" s="18">
        <f t="shared" si="0"/>
        <v>-55920</v>
      </c>
      <c r="Z5" s="4">
        <f>+IF(X5&lt;&gt;0,+(Y5/X5)*100,0)</f>
        <v>-92.24069675376089</v>
      </c>
      <c r="AA5" s="16">
        <f>SUM(AA6:AA8)</f>
        <v>242500</v>
      </c>
    </row>
    <row r="6" spans="1:27" ht="13.5">
      <c r="A6" s="5" t="s">
        <v>32</v>
      </c>
      <c r="B6" s="3"/>
      <c r="C6" s="19">
        <v>48761</v>
      </c>
      <c r="D6" s="19"/>
      <c r="E6" s="20">
        <v>78000</v>
      </c>
      <c r="F6" s="21">
        <v>78000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19500</v>
      </c>
      <c r="Y6" s="21">
        <v>-19500</v>
      </c>
      <c r="Z6" s="6">
        <v>-100</v>
      </c>
      <c r="AA6" s="28">
        <v>78000</v>
      </c>
    </row>
    <row r="7" spans="1:27" ht="13.5">
      <c r="A7" s="5" t="s">
        <v>33</v>
      </c>
      <c r="B7" s="3"/>
      <c r="C7" s="22">
        <v>90285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2451937</v>
      </c>
      <c r="D8" s="19"/>
      <c r="E8" s="20">
        <v>164500</v>
      </c>
      <c r="F8" s="21">
        <v>164500</v>
      </c>
      <c r="G8" s="21"/>
      <c r="H8" s="21"/>
      <c r="I8" s="21">
        <v>4704</v>
      </c>
      <c r="J8" s="21">
        <v>4704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4704</v>
      </c>
      <c r="X8" s="21">
        <v>41124</v>
      </c>
      <c r="Y8" s="21">
        <v>-36420</v>
      </c>
      <c r="Z8" s="6">
        <v>-88.56</v>
      </c>
      <c r="AA8" s="28">
        <v>164500</v>
      </c>
    </row>
    <row r="9" spans="1:27" ht="13.5">
      <c r="A9" s="2" t="s">
        <v>35</v>
      </c>
      <c r="B9" s="3"/>
      <c r="C9" s="16">
        <f aca="true" t="shared" si="1" ref="C9:Y9">SUM(C10:C14)</f>
        <v>973096</v>
      </c>
      <c r="D9" s="16">
        <f>SUM(D10:D14)</f>
        <v>0</v>
      </c>
      <c r="E9" s="17">
        <f t="shared" si="1"/>
        <v>445000</v>
      </c>
      <c r="F9" s="18">
        <f t="shared" si="1"/>
        <v>445000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111249</v>
      </c>
      <c r="Y9" s="18">
        <f t="shared" si="1"/>
        <v>-111249</v>
      </c>
      <c r="Z9" s="4">
        <f>+IF(X9&lt;&gt;0,+(Y9/X9)*100,0)</f>
        <v>-100</v>
      </c>
      <c r="AA9" s="30">
        <f>SUM(AA10:AA14)</f>
        <v>445000</v>
      </c>
    </row>
    <row r="10" spans="1:27" ht="13.5">
      <c r="A10" s="5" t="s">
        <v>36</v>
      </c>
      <c r="B10" s="3"/>
      <c r="C10" s="19"/>
      <c r="D10" s="19"/>
      <c r="E10" s="20">
        <v>45000</v>
      </c>
      <c r="F10" s="21">
        <v>45000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11250</v>
      </c>
      <c r="Y10" s="21">
        <v>-11250</v>
      </c>
      <c r="Z10" s="6">
        <v>-100</v>
      </c>
      <c r="AA10" s="28">
        <v>45000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973096</v>
      </c>
      <c r="D12" s="19"/>
      <c r="E12" s="20">
        <v>400000</v>
      </c>
      <c r="F12" s="21">
        <v>400000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99999</v>
      </c>
      <c r="Y12" s="21">
        <v>-99999</v>
      </c>
      <c r="Z12" s="6">
        <v>-100</v>
      </c>
      <c r="AA12" s="28">
        <v>400000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390268</v>
      </c>
      <c r="D15" s="16">
        <f>SUM(D16:D18)</f>
        <v>0</v>
      </c>
      <c r="E15" s="17">
        <f t="shared" si="2"/>
        <v>466500</v>
      </c>
      <c r="F15" s="18">
        <f t="shared" si="2"/>
        <v>466500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8124</v>
      </c>
      <c r="Y15" s="18">
        <f t="shared" si="2"/>
        <v>-8124</v>
      </c>
      <c r="Z15" s="4">
        <f>+IF(X15&lt;&gt;0,+(Y15/X15)*100,0)</f>
        <v>-100</v>
      </c>
      <c r="AA15" s="30">
        <f>SUM(AA16:AA18)</f>
        <v>466500</v>
      </c>
    </row>
    <row r="16" spans="1:27" ht="13.5">
      <c r="A16" s="5" t="s">
        <v>42</v>
      </c>
      <c r="B16" s="3"/>
      <c r="C16" s="19">
        <v>390268</v>
      </c>
      <c r="D16" s="19"/>
      <c r="E16" s="20">
        <v>466500</v>
      </c>
      <c r="F16" s="21">
        <v>466500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8124</v>
      </c>
      <c r="Y16" s="21">
        <v>-8124</v>
      </c>
      <c r="Z16" s="6">
        <v>-100</v>
      </c>
      <c r="AA16" s="28">
        <v>466500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3954347</v>
      </c>
      <c r="D25" s="51">
        <f>+D5+D9+D15+D19+D24</f>
        <v>0</v>
      </c>
      <c r="E25" s="52">
        <f t="shared" si="4"/>
        <v>1154000</v>
      </c>
      <c r="F25" s="53">
        <f t="shared" si="4"/>
        <v>1154000</v>
      </c>
      <c r="G25" s="53">
        <f t="shared" si="4"/>
        <v>0</v>
      </c>
      <c r="H25" s="53">
        <f t="shared" si="4"/>
        <v>0</v>
      </c>
      <c r="I25" s="53">
        <f t="shared" si="4"/>
        <v>4704</v>
      </c>
      <c r="J25" s="53">
        <f t="shared" si="4"/>
        <v>4704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4704</v>
      </c>
      <c r="X25" s="53">
        <f t="shared" si="4"/>
        <v>179997</v>
      </c>
      <c r="Y25" s="53">
        <f t="shared" si="4"/>
        <v>-175293</v>
      </c>
      <c r="Z25" s="54">
        <f>+IF(X25&lt;&gt;0,+(Y25/X25)*100,0)</f>
        <v>-97.38662311038517</v>
      </c>
      <c r="AA25" s="55">
        <f>+AA5+AA9+AA15+AA19+AA24</f>
        <v>1154000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390268</v>
      </c>
      <c r="D28" s="19"/>
      <c r="E28" s="20">
        <v>434000</v>
      </c>
      <c r="F28" s="21">
        <v>434000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434000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>
        <v>400000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12500</v>
      </c>
      <c r="F31" s="21">
        <v>12500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12500</v>
      </c>
    </row>
    <row r="32" spans="1:27" ht="13.5">
      <c r="A32" s="59" t="s">
        <v>58</v>
      </c>
      <c r="B32" s="3"/>
      <c r="C32" s="25">
        <f aca="true" t="shared" si="5" ref="C32:Y32">SUM(C28:C31)</f>
        <v>390268</v>
      </c>
      <c r="D32" s="25">
        <f>SUM(D28:D31)</f>
        <v>0</v>
      </c>
      <c r="E32" s="26">
        <f t="shared" si="5"/>
        <v>846500</v>
      </c>
      <c r="F32" s="27">
        <f t="shared" si="5"/>
        <v>846500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846500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3564079</v>
      </c>
      <c r="D35" s="19"/>
      <c r="E35" s="20">
        <v>307500</v>
      </c>
      <c r="F35" s="21">
        <v>307500</v>
      </c>
      <c r="G35" s="21"/>
      <c r="H35" s="21"/>
      <c r="I35" s="21">
        <v>4704</v>
      </c>
      <c r="J35" s="21">
        <v>4704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4704</v>
      </c>
      <c r="X35" s="21"/>
      <c r="Y35" s="21">
        <v>4704</v>
      </c>
      <c r="Z35" s="6"/>
      <c r="AA35" s="28">
        <v>307500</v>
      </c>
    </row>
    <row r="36" spans="1:27" ht="13.5">
      <c r="A36" s="61" t="s">
        <v>64</v>
      </c>
      <c r="B36" s="10"/>
      <c r="C36" s="62">
        <f aca="true" t="shared" si="6" ref="C36:Y36">SUM(C32:C35)</f>
        <v>3954347</v>
      </c>
      <c r="D36" s="62">
        <f>SUM(D32:D35)</f>
        <v>0</v>
      </c>
      <c r="E36" s="63">
        <f t="shared" si="6"/>
        <v>1154000</v>
      </c>
      <c r="F36" s="64">
        <f t="shared" si="6"/>
        <v>1154000</v>
      </c>
      <c r="G36" s="64">
        <f t="shared" si="6"/>
        <v>0</v>
      </c>
      <c r="H36" s="64">
        <f t="shared" si="6"/>
        <v>0</v>
      </c>
      <c r="I36" s="64">
        <f t="shared" si="6"/>
        <v>4704</v>
      </c>
      <c r="J36" s="64">
        <f t="shared" si="6"/>
        <v>4704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4704</v>
      </c>
      <c r="X36" s="64">
        <f t="shared" si="6"/>
        <v>0</v>
      </c>
      <c r="Y36" s="64">
        <f t="shared" si="6"/>
        <v>4704</v>
      </c>
      <c r="Z36" s="65">
        <f>+IF(X36&lt;&gt;0,+(Y36/X36)*100,0)</f>
        <v>0</v>
      </c>
      <c r="AA36" s="66">
        <f>SUM(AA32:AA35)</f>
        <v>1154000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9655000</v>
      </c>
      <c r="F15" s="18">
        <f t="shared" si="2"/>
        <v>9655000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2000000</v>
      </c>
      <c r="Y15" s="18">
        <f t="shared" si="2"/>
        <v>-2000000</v>
      </c>
      <c r="Z15" s="4">
        <f>+IF(X15&lt;&gt;0,+(Y15/X15)*100,0)</f>
        <v>-100</v>
      </c>
      <c r="AA15" s="30">
        <f>SUM(AA16:AA18)</f>
        <v>9655000</v>
      </c>
    </row>
    <row r="16" spans="1:27" ht="13.5">
      <c r="A16" s="5" t="s">
        <v>42</v>
      </c>
      <c r="B16" s="3"/>
      <c r="C16" s="19"/>
      <c r="D16" s="19"/>
      <c r="E16" s="20">
        <v>9655000</v>
      </c>
      <c r="F16" s="21">
        <v>9655000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2000000</v>
      </c>
      <c r="Y16" s="21">
        <v>-2000000</v>
      </c>
      <c r="Z16" s="6">
        <v>-100</v>
      </c>
      <c r="AA16" s="28">
        <v>9655000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</v>
      </c>
      <c r="F19" s="18">
        <f t="shared" si="3"/>
        <v>1500000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1330000</v>
      </c>
      <c r="Y19" s="18">
        <f t="shared" si="3"/>
        <v>-1330000</v>
      </c>
      <c r="Z19" s="4">
        <f>+IF(X19&lt;&gt;0,+(Y19/X19)*100,0)</f>
        <v>-100</v>
      </c>
      <c r="AA19" s="30">
        <f>SUM(AA20:AA23)</f>
        <v>1500000</v>
      </c>
    </row>
    <row r="20" spans="1:27" ht="13.5">
      <c r="A20" s="5" t="s">
        <v>46</v>
      </c>
      <c r="B20" s="3"/>
      <c r="C20" s="19"/>
      <c r="D20" s="19"/>
      <c r="E20" s="20">
        <v>1500000</v>
      </c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</v>
      </c>
      <c r="Y20" s="21">
        <v>-500000</v>
      </c>
      <c r="Z20" s="6">
        <v>-100</v>
      </c>
      <c r="AA20" s="28">
        <v>1500000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830000</v>
      </c>
      <c r="Y21" s="21">
        <v>-830000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200000</v>
      </c>
      <c r="Y24" s="18">
        <v>-200000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11155000</v>
      </c>
      <c r="F25" s="53">
        <f t="shared" si="4"/>
        <v>11155000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3530000</v>
      </c>
      <c r="Y25" s="53">
        <f t="shared" si="4"/>
        <v>-3530000</v>
      </c>
      <c r="Z25" s="54">
        <f>+IF(X25&lt;&gt;0,+(Y25/X25)*100,0)</f>
        <v>-100</v>
      </c>
      <c r="AA25" s="55">
        <f>+AA5+AA9+AA15+AA19+AA24</f>
        <v>11155000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11155000</v>
      </c>
      <c r="F28" s="21">
        <v>11155000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11155000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11155000</v>
      </c>
      <c r="F32" s="27">
        <f t="shared" si="5"/>
        <v>11155000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11155000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11155000</v>
      </c>
      <c r="F36" s="64">
        <f t="shared" si="6"/>
        <v>11155000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11155000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1550000</v>
      </c>
      <c r="F5" s="18">
        <f t="shared" si="0"/>
        <v>1550000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1550000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1550000</v>
      </c>
      <c r="F7" s="24">
        <v>1550000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6000000</v>
      </c>
      <c r="F15" s="18">
        <f t="shared" si="2"/>
        <v>6000000</v>
      </c>
      <c r="G15" s="18">
        <f t="shared" si="2"/>
        <v>604095</v>
      </c>
      <c r="H15" s="18">
        <f t="shared" si="2"/>
        <v>107815</v>
      </c>
      <c r="I15" s="18">
        <f t="shared" si="2"/>
        <v>97159</v>
      </c>
      <c r="J15" s="18">
        <f t="shared" si="2"/>
        <v>809069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809069</v>
      </c>
      <c r="X15" s="18">
        <f t="shared" si="2"/>
        <v>0</v>
      </c>
      <c r="Y15" s="18">
        <f t="shared" si="2"/>
        <v>809069</v>
      </c>
      <c r="Z15" s="4">
        <f>+IF(X15&lt;&gt;0,+(Y15/X15)*100,0)</f>
        <v>0</v>
      </c>
      <c r="AA15" s="30">
        <f>SUM(AA16:AA18)</f>
        <v>6000000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6000000</v>
      </c>
      <c r="F17" s="21">
        <v>6000000</v>
      </c>
      <c r="G17" s="21">
        <v>604095</v>
      </c>
      <c r="H17" s="21">
        <v>107815</v>
      </c>
      <c r="I17" s="21">
        <v>97159</v>
      </c>
      <c r="J17" s="21">
        <v>809069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809069</v>
      </c>
      <c r="X17" s="21"/>
      <c r="Y17" s="21">
        <v>809069</v>
      </c>
      <c r="Z17" s="6"/>
      <c r="AA17" s="28">
        <v>6000000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33000000</v>
      </c>
      <c r="F19" s="18">
        <f t="shared" si="3"/>
        <v>33000000</v>
      </c>
      <c r="G19" s="18">
        <f t="shared" si="3"/>
        <v>0</v>
      </c>
      <c r="H19" s="18">
        <f t="shared" si="3"/>
        <v>768179</v>
      </c>
      <c r="I19" s="18">
        <f t="shared" si="3"/>
        <v>1240362</v>
      </c>
      <c r="J19" s="18">
        <f t="shared" si="3"/>
        <v>2008541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2008541</v>
      </c>
      <c r="X19" s="18">
        <f t="shared" si="3"/>
        <v>8250000</v>
      </c>
      <c r="Y19" s="18">
        <f t="shared" si="3"/>
        <v>-6241459</v>
      </c>
      <c r="Z19" s="4">
        <f>+IF(X19&lt;&gt;0,+(Y19/X19)*100,0)</f>
        <v>-75.65404848484847</v>
      </c>
      <c r="AA19" s="30">
        <f>SUM(AA20:AA23)</f>
        <v>33000000</v>
      </c>
    </row>
    <row r="20" spans="1:27" ht="13.5">
      <c r="A20" s="5" t="s">
        <v>46</v>
      </c>
      <c r="B20" s="3"/>
      <c r="C20" s="19"/>
      <c r="D20" s="19"/>
      <c r="E20" s="20">
        <v>1500000</v>
      </c>
      <c r="F20" s="21">
        <v>1500000</v>
      </c>
      <c r="G20" s="21"/>
      <c r="H20" s="21"/>
      <c r="I20" s="21">
        <v>1230602</v>
      </c>
      <c r="J20" s="21">
        <v>1230602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1230602</v>
      </c>
      <c r="X20" s="21">
        <v>375000</v>
      </c>
      <c r="Y20" s="21">
        <v>855602</v>
      </c>
      <c r="Z20" s="6">
        <v>228.16</v>
      </c>
      <c r="AA20" s="28">
        <v>1500000</v>
      </c>
    </row>
    <row r="21" spans="1:27" ht="13.5">
      <c r="A21" s="5" t="s">
        <v>47</v>
      </c>
      <c r="B21" s="3"/>
      <c r="C21" s="19"/>
      <c r="D21" s="19"/>
      <c r="E21" s="20">
        <v>31500000</v>
      </c>
      <c r="F21" s="21">
        <v>31500000</v>
      </c>
      <c r="G21" s="21"/>
      <c r="H21" s="21">
        <v>768179</v>
      </c>
      <c r="I21" s="21">
        <v>9760</v>
      </c>
      <c r="J21" s="21">
        <v>777939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777939</v>
      </c>
      <c r="X21" s="21">
        <v>7875000</v>
      </c>
      <c r="Y21" s="21">
        <v>-7097061</v>
      </c>
      <c r="Z21" s="6">
        <v>-90.12</v>
      </c>
      <c r="AA21" s="28">
        <v>31500000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40550000</v>
      </c>
      <c r="F25" s="53">
        <f t="shared" si="4"/>
        <v>40550000</v>
      </c>
      <c r="G25" s="53">
        <f t="shared" si="4"/>
        <v>604095</v>
      </c>
      <c r="H25" s="53">
        <f t="shared" si="4"/>
        <v>875994</v>
      </c>
      <c r="I25" s="53">
        <f t="shared" si="4"/>
        <v>1337521</v>
      </c>
      <c r="J25" s="53">
        <f t="shared" si="4"/>
        <v>2817610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2817610</v>
      </c>
      <c r="X25" s="53">
        <f t="shared" si="4"/>
        <v>8250000</v>
      </c>
      <c r="Y25" s="53">
        <f t="shared" si="4"/>
        <v>-5432390</v>
      </c>
      <c r="Z25" s="54">
        <f>+IF(X25&lt;&gt;0,+(Y25/X25)*100,0)</f>
        <v>-65.84715151515151</v>
      </c>
      <c r="AA25" s="55">
        <f>+AA5+AA9+AA15+AA19+AA24</f>
        <v>40550000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39000000</v>
      </c>
      <c r="F28" s="21">
        <v>39000000</v>
      </c>
      <c r="G28" s="21">
        <v>604095</v>
      </c>
      <c r="H28" s="21">
        <v>875994</v>
      </c>
      <c r="I28" s="21">
        <v>1337521</v>
      </c>
      <c r="J28" s="21">
        <v>2817610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2817610</v>
      </c>
      <c r="X28" s="21"/>
      <c r="Y28" s="21">
        <v>2817610</v>
      </c>
      <c r="Z28" s="6"/>
      <c r="AA28" s="19">
        <v>39000000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39000000</v>
      </c>
      <c r="F32" s="27">
        <f t="shared" si="5"/>
        <v>39000000</v>
      </c>
      <c r="G32" s="27">
        <f t="shared" si="5"/>
        <v>604095</v>
      </c>
      <c r="H32" s="27">
        <f t="shared" si="5"/>
        <v>875994</v>
      </c>
      <c r="I32" s="27">
        <f t="shared" si="5"/>
        <v>1337521</v>
      </c>
      <c r="J32" s="27">
        <f t="shared" si="5"/>
        <v>2817610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2817610</v>
      </c>
      <c r="X32" s="27">
        <f t="shared" si="5"/>
        <v>0</v>
      </c>
      <c r="Y32" s="27">
        <f t="shared" si="5"/>
        <v>2817610</v>
      </c>
      <c r="Z32" s="13">
        <f>+IF(X32&lt;&gt;0,+(Y32/X32)*100,0)</f>
        <v>0</v>
      </c>
      <c r="AA32" s="31">
        <f>SUM(AA28:AA31)</f>
        <v>39000000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1550000</v>
      </c>
      <c r="F35" s="21">
        <v>1550000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1550000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40550000</v>
      </c>
      <c r="F36" s="64">
        <f t="shared" si="6"/>
        <v>40550000</v>
      </c>
      <c r="G36" s="64">
        <f t="shared" si="6"/>
        <v>604095</v>
      </c>
      <c r="H36" s="64">
        <f t="shared" si="6"/>
        <v>875994</v>
      </c>
      <c r="I36" s="64">
        <f t="shared" si="6"/>
        <v>1337521</v>
      </c>
      <c r="J36" s="64">
        <f t="shared" si="6"/>
        <v>2817610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2817610</v>
      </c>
      <c r="X36" s="64">
        <f t="shared" si="6"/>
        <v>0</v>
      </c>
      <c r="Y36" s="64">
        <f t="shared" si="6"/>
        <v>2817610</v>
      </c>
      <c r="Z36" s="65">
        <f>+IF(X36&lt;&gt;0,+(Y36/X36)*100,0)</f>
        <v>0</v>
      </c>
      <c r="AA36" s="66">
        <f>SUM(AA32:AA35)</f>
        <v>40550000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784939</v>
      </c>
      <c r="D5" s="16">
        <f>SUM(D6:D8)</f>
        <v>0</v>
      </c>
      <c r="E5" s="17">
        <f t="shared" si="0"/>
        <v>1839600</v>
      </c>
      <c r="F5" s="18">
        <f t="shared" si="0"/>
        <v>1839600</v>
      </c>
      <c r="G5" s="18">
        <f t="shared" si="0"/>
        <v>43151</v>
      </c>
      <c r="H5" s="18">
        <f t="shared" si="0"/>
        <v>58774</v>
      </c>
      <c r="I5" s="18">
        <f t="shared" si="0"/>
        <v>950</v>
      </c>
      <c r="J5" s="18">
        <f t="shared" si="0"/>
        <v>102875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102875</v>
      </c>
      <c r="X5" s="18">
        <f t="shared" si="0"/>
        <v>585107</v>
      </c>
      <c r="Y5" s="18">
        <f t="shared" si="0"/>
        <v>-482232</v>
      </c>
      <c r="Z5" s="4">
        <f>+IF(X5&lt;&gt;0,+(Y5/X5)*100,0)</f>
        <v>-82.41774581401351</v>
      </c>
      <c r="AA5" s="16">
        <f>SUM(AA6:AA8)</f>
        <v>1839600</v>
      </c>
    </row>
    <row r="6" spans="1:27" ht="13.5">
      <c r="A6" s="5" t="s">
        <v>32</v>
      </c>
      <c r="B6" s="3"/>
      <c r="C6" s="19">
        <v>585487</v>
      </c>
      <c r="D6" s="19"/>
      <c r="E6" s="20">
        <v>153100</v>
      </c>
      <c r="F6" s="21">
        <v>153100</v>
      </c>
      <c r="G6" s="21">
        <v>14779</v>
      </c>
      <c r="H6" s="21"/>
      <c r="I6" s="21">
        <v>950</v>
      </c>
      <c r="J6" s="21">
        <v>15729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15729</v>
      </c>
      <c r="X6" s="21">
        <v>70500</v>
      </c>
      <c r="Y6" s="21">
        <v>-54771</v>
      </c>
      <c r="Z6" s="6">
        <v>-77.69</v>
      </c>
      <c r="AA6" s="28">
        <v>153100</v>
      </c>
    </row>
    <row r="7" spans="1:27" ht="13.5">
      <c r="A7" s="5" t="s">
        <v>33</v>
      </c>
      <c r="B7" s="3"/>
      <c r="C7" s="22">
        <v>79331</v>
      </c>
      <c r="D7" s="22"/>
      <c r="E7" s="23">
        <v>1316500</v>
      </c>
      <c r="F7" s="24">
        <v>1316500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514607</v>
      </c>
      <c r="Y7" s="24">
        <v>-514607</v>
      </c>
      <c r="Z7" s="7">
        <v>-100</v>
      </c>
      <c r="AA7" s="29">
        <v>1316500</v>
      </c>
    </row>
    <row r="8" spans="1:27" ht="13.5">
      <c r="A8" s="5" t="s">
        <v>34</v>
      </c>
      <c r="B8" s="3"/>
      <c r="C8" s="19">
        <v>120121</v>
      </c>
      <c r="D8" s="19"/>
      <c r="E8" s="20">
        <v>370000</v>
      </c>
      <c r="F8" s="21">
        <v>370000</v>
      </c>
      <c r="G8" s="21">
        <v>28372</v>
      </c>
      <c r="H8" s="21">
        <v>58774</v>
      </c>
      <c r="I8" s="21"/>
      <c r="J8" s="21">
        <v>87146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87146</v>
      </c>
      <c r="X8" s="21"/>
      <c r="Y8" s="21">
        <v>87146</v>
      </c>
      <c r="Z8" s="6"/>
      <c r="AA8" s="28">
        <v>370000</v>
      </c>
    </row>
    <row r="9" spans="1:27" ht="13.5">
      <c r="A9" s="2" t="s">
        <v>35</v>
      </c>
      <c r="B9" s="3"/>
      <c r="C9" s="16">
        <f aca="true" t="shared" si="1" ref="C9:Y9">SUM(C10:C14)</f>
        <v>776672</v>
      </c>
      <c r="D9" s="16">
        <f>SUM(D10:D14)</f>
        <v>0</v>
      </c>
      <c r="E9" s="17">
        <f t="shared" si="1"/>
        <v>631400</v>
      </c>
      <c r="F9" s="18">
        <f t="shared" si="1"/>
        <v>631400</v>
      </c>
      <c r="G9" s="18">
        <f t="shared" si="1"/>
        <v>87500</v>
      </c>
      <c r="H9" s="18">
        <f t="shared" si="1"/>
        <v>0</v>
      </c>
      <c r="I9" s="18">
        <f t="shared" si="1"/>
        <v>0</v>
      </c>
      <c r="J9" s="18">
        <f t="shared" si="1"/>
        <v>87500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87500</v>
      </c>
      <c r="X9" s="18">
        <f t="shared" si="1"/>
        <v>217590</v>
      </c>
      <c r="Y9" s="18">
        <f t="shared" si="1"/>
        <v>-130090</v>
      </c>
      <c r="Z9" s="4">
        <f>+IF(X9&lt;&gt;0,+(Y9/X9)*100,0)</f>
        <v>-59.7867549060159</v>
      </c>
      <c r="AA9" s="30">
        <f>SUM(AA10:AA14)</f>
        <v>631400</v>
      </c>
    </row>
    <row r="10" spans="1:27" ht="13.5">
      <c r="A10" s="5" t="s">
        <v>36</v>
      </c>
      <c r="B10" s="3"/>
      <c r="C10" s="19">
        <v>62903</v>
      </c>
      <c r="D10" s="19"/>
      <c r="E10" s="20">
        <v>295000</v>
      </c>
      <c r="F10" s="21">
        <v>295000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73500</v>
      </c>
      <c r="Y10" s="21">
        <v>-73500</v>
      </c>
      <c r="Z10" s="6">
        <v>-100</v>
      </c>
      <c r="AA10" s="28">
        <v>295000</v>
      </c>
    </row>
    <row r="11" spans="1:27" ht="13.5">
      <c r="A11" s="5" t="s">
        <v>37</v>
      </c>
      <c r="B11" s="3"/>
      <c r="C11" s="19"/>
      <c r="D11" s="19"/>
      <c r="E11" s="20">
        <v>251400</v>
      </c>
      <c r="F11" s="21">
        <v>251400</v>
      </c>
      <c r="G11" s="21">
        <v>87500</v>
      </c>
      <c r="H11" s="21"/>
      <c r="I11" s="21"/>
      <c r="J11" s="21">
        <v>87500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87500</v>
      </c>
      <c r="X11" s="21">
        <v>122850</v>
      </c>
      <c r="Y11" s="21">
        <v>-35350</v>
      </c>
      <c r="Z11" s="6">
        <v>-28.77</v>
      </c>
      <c r="AA11" s="28">
        <v>251400</v>
      </c>
    </row>
    <row r="12" spans="1:27" ht="13.5">
      <c r="A12" s="5" t="s">
        <v>38</v>
      </c>
      <c r="B12" s="3"/>
      <c r="C12" s="19"/>
      <c r="D12" s="19"/>
      <c r="E12" s="20">
        <v>85000</v>
      </c>
      <c r="F12" s="21">
        <v>85000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21240</v>
      </c>
      <c r="Y12" s="21">
        <v>-21240</v>
      </c>
      <c r="Z12" s="6">
        <v>-100</v>
      </c>
      <c r="AA12" s="28">
        <v>85000</v>
      </c>
    </row>
    <row r="13" spans="1:27" ht="13.5">
      <c r="A13" s="5" t="s">
        <v>39</v>
      </c>
      <c r="B13" s="3"/>
      <c r="C13" s="19">
        <v>713769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15900958</v>
      </c>
      <c r="D15" s="16">
        <f>SUM(D16:D18)</f>
        <v>0</v>
      </c>
      <c r="E15" s="17">
        <f t="shared" si="2"/>
        <v>14728000</v>
      </c>
      <c r="F15" s="18">
        <f t="shared" si="2"/>
        <v>14728000</v>
      </c>
      <c r="G15" s="18">
        <f t="shared" si="2"/>
        <v>685774</v>
      </c>
      <c r="H15" s="18">
        <f t="shared" si="2"/>
        <v>502711</v>
      </c>
      <c r="I15" s="18">
        <f t="shared" si="2"/>
        <v>1967075</v>
      </c>
      <c r="J15" s="18">
        <f t="shared" si="2"/>
        <v>3155560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3155560</v>
      </c>
      <c r="X15" s="18">
        <f t="shared" si="2"/>
        <v>2982175</v>
      </c>
      <c r="Y15" s="18">
        <f t="shared" si="2"/>
        <v>173385</v>
      </c>
      <c r="Z15" s="4">
        <f>+IF(X15&lt;&gt;0,+(Y15/X15)*100,0)</f>
        <v>5.814045118076572</v>
      </c>
      <c r="AA15" s="30">
        <f>SUM(AA16:AA18)</f>
        <v>14728000</v>
      </c>
    </row>
    <row r="16" spans="1:27" ht="13.5">
      <c r="A16" s="5" t="s">
        <v>42</v>
      </c>
      <c r="B16" s="3"/>
      <c r="C16" s="19">
        <v>499643</v>
      </c>
      <c r="D16" s="19"/>
      <c r="E16" s="20">
        <v>12000</v>
      </c>
      <c r="F16" s="21">
        <v>12000</v>
      </c>
      <c r="G16" s="21">
        <v>2970</v>
      </c>
      <c r="H16" s="21"/>
      <c r="I16" s="21"/>
      <c r="J16" s="21">
        <v>2970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2970</v>
      </c>
      <c r="X16" s="21">
        <v>3000</v>
      </c>
      <c r="Y16" s="21">
        <v>-30</v>
      </c>
      <c r="Z16" s="6">
        <v>-1</v>
      </c>
      <c r="AA16" s="28">
        <v>12000</v>
      </c>
    </row>
    <row r="17" spans="1:27" ht="13.5">
      <c r="A17" s="5" t="s">
        <v>43</v>
      </c>
      <c r="B17" s="3"/>
      <c r="C17" s="19">
        <v>15401315</v>
      </c>
      <c r="D17" s="19"/>
      <c r="E17" s="20">
        <v>14716000</v>
      </c>
      <c r="F17" s="21">
        <v>14716000</v>
      </c>
      <c r="G17" s="21">
        <v>682804</v>
      </c>
      <c r="H17" s="21">
        <v>502711</v>
      </c>
      <c r="I17" s="21">
        <v>1967075</v>
      </c>
      <c r="J17" s="21">
        <v>3152590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3152590</v>
      </c>
      <c r="X17" s="21">
        <v>2979175</v>
      </c>
      <c r="Y17" s="21">
        <v>173415</v>
      </c>
      <c r="Z17" s="6">
        <v>5.82</v>
      </c>
      <c r="AA17" s="28">
        <v>14716000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3994880</v>
      </c>
      <c r="D19" s="16">
        <f>SUM(D20:D23)</f>
        <v>0</v>
      </c>
      <c r="E19" s="17">
        <f t="shared" si="3"/>
        <v>23390000</v>
      </c>
      <c r="F19" s="18">
        <f t="shared" si="3"/>
        <v>23390000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10330958</v>
      </c>
      <c r="Y19" s="18">
        <f t="shared" si="3"/>
        <v>-10330958</v>
      </c>
      <c r="Z19" s="4">
        <f>+IF(X19&lt;&gt;0,+(Y19/X19)*100,0)</f>
        <v>-100</v>
      </c>
      <c r="AA19" s="30">
        <f>SUM(AA20:AA23)</f>
        <v>23390000</v>
      </c>
    </row>
    <row r="20" spans="1:27" ht="13.5">
      <c r="A20" s="5" t="s">
        <v>46</v>
      </c>
      <c r="B20" s="3"/>
      <c r="C20" s="19">
        <v>2313621</v>
      </c>
      <c r="D20" s="19"/>
      <c r="E20" s="20">
        <v>1300000</v>
      </c>
      <c r="F20" s="21">
        <v>1300000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1063026</v>
      </c>
      <c r="Y20" s="21">
        <v>-1063026</v>
      </c>
      <c r="Z20" s="6">
        <v>-100</v>
      </c>
      <c r="AA20" s="28">
        <v>1300000</v>
      </c>
    </row>
    <row r="21" spans="1:27" ht="13.5">
      <c r="A21" s="5" t="s">
        <v>47</v>
      </c>
      <c r="B21" s="3"/>
      <c r="C21" s="19">
        <v>1681259</v>
      </c>
      <c r="D21" s="19"/>
      <c r="E21" s="20">
        <v>17110000</v>
      </c>
      <c r="F21" s="21">
        <v>17110000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4317932</v>
      </c>
      <c r="Y21" s="21">
        <v>-4317932</v>
      </c>
      <c r="Z21" s="6">
        <v>-100</v>
      </c>
      <c r="AA21" s="28">
        <v>17110000</v>
      </c>
    </row>
    <row r="22" spans="1:27" ht="13.5">
      <c r="A22" s="5" t="s">
        <v>48</v>
      </c>
      <c r="B22" s="3"/>
      <c r="C22" s="22"/>
      <c r="D22" s="22"/>
      <c r="E22" s="23">
        <v>3180000</v>
      </c>
      <c r="F22" s="24">
        <v>3180000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3180000</v>
      </c>
      <c r="Y22" s="24">
        <v>-3180000</v>
      </c>
      <c r="Z22" s="7">
        <v>-100</v>
      </c>
      <c r="AA22" s="29">
        <v>3180000</v>
      </c>
    </row>
    <row r="23" spans="1:27" ht="13.5">
      <c r="A23" s="5" t="s">
        <v>49</v>
      </c>
      <c r="B23" s="3"/>
      <c r="C23" s="19"/>
      <c r="D23" s="19"/>
      <c r="E23" s="20">
        <v>1800000</v>
      </c>
      <c r="F23" s="21">
        <v>1800000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1770000</v>
      </c>
      <c r="Y23" s="21">
        <v>-1770000</v>
      </c>
      <c r="Z23" s="6">
        <v>-100</v>
      </c>
      <c r="AA23" s="28">
        <v>1800000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21457449</v>
      </c>
      <c r="D25" s="51">
        <f>+D5+D9+D15+D19+D24</f>
        <v>0</v>
      </c>
      <c r="E25" s="52">
        <f t="shared" si="4"/>
        <v>40589000</v>
      </c>
      <c r="F25" s="53">
        <f t="shared" si="4"/>
        <v>40589000</v>
      </c>
      <c r="G25" s="53">
        <f t="shared" si="4"/>
        <v>816425</v>
      </c>
      <c r="H25" s="53">
        <f t="shared" si="4"/>
        <v>561485</v>
      </c>
      <c r="I25" s="53">
        <f t="shared" si="4"/>
        <v>1968025</v>
      </c>
      <c r="J25" s="53">
        <f t="shared" si="4"/>
        <v>3345935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3345935</v>
      </c>
      <c r="X25" s="53">
        <f t="shared" si="4"/>
        <v>14115830</v>
      </c>
      <c r="Y25" s="53">
        <f t="shared" si="4"/>
        <v>-10769895</v>
      </c>
      <c r="Z25" s="54">
        <f>+IF(X25&lt;&gt;0,+(Y25/X25)*100,0)</f>
        <v>-76.29657625516884</v>
      </c>
      <c r="AA25" s="55">
        <f>+AA5+AA9+AA15+AA19+AA24</f>
        <v>40589000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15313058</v>
      </c>
      <c r="D28" s="19"/>
      <c r="E28" s="20">
        <v>28448000</v>
      </c>
      <c r="F28" s="21">
        <v>28448000</v>
      </c>
      <c r="G28" s="21">
        <v>661226</v>
      </c>
      <c r="H28" s="21">
        <v>494211</v>
      </c>
      <c r="I28" s="21">
        <v>1932242</v>
      </c>
      <c r="J28" s="21">
        <v>3087679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3087679</v>
      </c>
      <c r="X28" s="21"/>
      <c r="Y28" s="21">
        <v>3087679</v>
      </c>
      <c r="Z28" s="6"/>
      <c r="AA28" s="19">
        <v>28448000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15313058</v>
      </c>
      <c r="D32" s="25">
        <f>SUM(D28:D31)</f>
        <v>0</v>
      </c>
      <c r="E32" s="26">
        <f t="shared" si="5"/>
        <v>28448000</v>
      </c>
      <c r="F32" s="27">
        <f t="shared" si="5"/>
        <v>28448000</v>
      </c>
      <c r="G32" s="27">
        <f t="shared" si="5"/>
        <v>661226</v>
      </c>
      <c r="H32" s="27">
        <f t="shared" si="5"/>
        <v>494211</v>
      </c>
      <c r="I32" s="27">
        <f t="shared" si="5"/>
        <v>1932242</v>
      </c>
      <c r="J32" s="27">
        <f t="shared" si="5"/>
        <v>3087679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3087679</v>
      </c>
      <c r="X32" s="27">
        <f t="shared" si="5"/>
        <v>0</v>
      </c>
      <c r="Y32" s="27">
        <f t="shared" si="5"/>
        <v>3087679</v>
      </c>
      <c r="Z32" s="13">
        <f>+IF(X32&lt;&gt;0,+(Y32/X32)*100,0)</f>
        <v>0</v>
      </c>
      <c r="AA32" s="31">
        <f>SUM(AA28:AA31)</f>
        <v>28448000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6000000</v>
      </c>
      <c r="F34" s="21">
        <v>6000000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6000000</v>
      </c>
    </row>
    <row r="35" spans="1:27" ht="13.5">
      <c r="A35" s="60" t="s">
        <v>63</v>
      </c>
      <c r="B35" s="3"/>
      <c r="C35" s="19">
        <v>6144391</v>
      </c>
      <c r="D35" s="19"/>
      <c r="E35" s="20">
        <v>6141000</v>
      </c>
      <c r="F35" s="21">
        <v>6141000</v>
      </c>
      <c r="G35" s="21">
        <v>155199</v>
      </c>
      <c r="H35" s="21">
        <v>67274</v>
      </c>
      <c r="I35" s="21">
        <v>35783</v>
      </c>
      <c r="J35" s="21">
        <v>258256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258256</v>
      </c>
      <c r="X35" s="21"/>
      <c r="Y35" s="21">
        <v>258256</v>
      </c>
      <c r="Z35" s="6"/>
      <c r="AA35" s="28">
        <v>6141000</v>
      </c>
    </row>
    <row r="36" spans="1:27" ht="13.5">
      <c r="A36" s="61" t="s">
        <v>64</v>
      </c>
      <c r="B36" s="10"/>
      <c r="C36" s="62">
        <f aca="true" t="shared" si="6" ref="C36:Y36">SUM(C32:C35)</f>
        <v>21457449</v>
      </c>
      <c r="D36" s="62">
        <f>SUM(D32:D35)</f>
        <v>0</v>
      </c>
      <c r="E36" s="63">
        <f t="shared" si="6"/>
        <v>40589000</v>
      </c>
      <c r="F36" s="64">
        <f t="shared" si="6"/>
        <v>40589000</v>
      </c>
      <c r="G36" s="64">
        <f t="shared" si="6"/>
        <v>816425</v>
      </c>
      <c r="H36" s="64">
        <f t="shared" si="6"/>
        <v>561485</v>
      </c>
      <c r="I36" s="64">
        <f t="shared" si="6"/>
        <v>1968025</v>
      </c>
      <c r="J36" s="64">
        <f t="shared" si="6"/>
        <v>3345935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3345935</v>
      </c>
      <c r="X36" s="64">
        <f t="shared" si="6"/>
        <v>0</v>
      </c>
      <c r="Y36" s="64">
        <f t="shared" si="6"/>
        <v>3345935</v>
      </c>
      <c r="Z36" s="65">
        <f>+IF(X36&lt;&gt;0,+(Y36/X36)*100,0)</f>
        <v>0</v>
      </c>
      <c r="AA36" s="66">
        <f>SUM(AA32:AA35)</f>
        <v>40589000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269260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981</v>
      </c>
      <c r="H5" s="18">
        <f t="shared" si="0"/>
        <v>0</v>
      </c>
      <c r="I5" s="18">
        <f t="shared" si="0"/>
        <v>0</v>
      </c>
      <c r="J5" s="18">
        <f t="shared" si="0"/>
        <v>981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981</v>
      </c>
      <c r="X5" s="18">
        <f t="shared" si="0"/>
        <v>0</v>
      </c>
      <c r="Y5" s="18">
        <f t="shared" si="0"/>
        <v>981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13095</v>
      </c>
      <c r="D6" s="19"/>
      <c r="E6" s="20"/>
      <c r="F6" s="21"/>
      <c r="G6" s="21">
        <v>657</v>
      </c>
      <c r="H6" s="21"/>
      <c r="I6" s="21"/>
      <c r="J6" s="21">
        <v>657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657</v>
      </c>
      <c r="X6" s="21"/>
      <c r="Y6" s="21">
        <v>657</v>
      </c>
      <c r="Z6" s="6"/>
      <c r="AA6" s="28"/>
    </row>
    <row r="7" spans="1:27" ht="13.5">
      <c r="A7" s="5" t="s">
        <v>33</v>
      </c>
      <c r="B7" s="3"/>
      <c r="C7" s="22">
        <v>233895</v>
      </c>
      <c r="D7" s="22"/>
      <c r="E7" s="23"/>
      <c r="F7" s="24"/>
      <c r="G7" s="24">
        <v>150</v>
      </c>
      <c r="H7" s="24"/>
      <c r="I7" s="24"/>
      <c r="J7" s="24">
        <v>150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150</v>
      </c>
      <c r="X7" s="24"/>
      <c r="Y7" s="24">
        <v>150</v>
      </c>
      <c r="Z7" s="7"/>
      <c r="AA7" s="29"/>
    </row>
    <row r="8" spans="1:27" ht="13.5">
      <c r="A8" s="5" t="s">
        <v>34</v>
      </c>
      <c r="B8" s="3"/>
      <c r="C8" s="19">
        <v>22270</v>
      </c>
      <c r="D8" s="19"/>
      <c r="E8" s="20"/>
      <c r="F8" s="21"/>
      <c r="G8" s="21">
        <v>174</v>
      </c>
      <c r="H8" s="21"/>
      <c r="I8" s="21"/>
      <c r="J8" s="21">
        <v>174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174</v>
      </c>
      <c r="X8" s="21"/>
      <c r="Y8" s="21">
        <v>174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3427466</v>
      </c>
      <c r="D9" s="16">
        <f>SUM(D10:D14)</f>
        <v>0</v>
      </c>
      <c r="E9" s="17">
        <f t="shared" si="1"/>
        <v>3848000</v>
      </c>
      <c r="F9" s="18">
        <f t="shared" si="1"/>
        <v>3848000</v>
      </c>
      <c r="G9" s="18">
        <f t="shared" si="1"/>
        <v>0</v>
      </c>
      <c r="H9" s="18">
        <f t="shared" si="1"/>
        <v>0</v>
      </c>
      <c r="I9" s="18">
        <f t="shared" si="1"/>
        <v>1324492</v>
      </c>
      <c r="J9" s="18">
        <f t="shared" si="1"/>
        <v>1324492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1324492</v>
      </c>
      <c r="X9" s="18">
        <f t="shared" si="1"/>
        <v>0</v>
      </c>
      <c r="Y9" s="18">
        <f t="shared" si="1"/>
        <v>1324492</v>
      </c>
      <c r="Z9" s="4">
        <f>+IF(X9&lt;&gt;0,+(Y9/X9)*100,0)</f>
        <v>0</v>
      </c>
      <c r="AA9" s="30">
        <f>SUM(AA10:AA14)</f>
        <v>3848000</v>
      </c>
    </row>
    <row r="10" spans="1:27" ht="13.5">
      <c r="A10" s="5" t="s">
        <v>36</v>
      </c>
      <c r="B10" s="3"/>
      <c r="C10" s="19">
        <v>24361</v>
      </c>
      <c r="D10" s="19"/>
      <c r="E10" s="20">
        <v>800000</v>
      </c>
      <c r="F10" s="21">
        <v>800000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800000</v>
      </c>
    </row>
    <row r="11" spans="1:27" ht="13.5">
      <c r="A11" s="5" t="s">
        <v>37</v>
      </c>
      <c r="B11" s="3"/>
      <c r="C11" s="19">
        <v>3403105</v>
      </c>
      <c r="D11" s="19"/>
      <c r="E11" s="20">
        <v>3048000</v>
      </c>
      <c r="F11" s="21">
        <v>3048000</v>
      </c>
      <c r="G11" s="21"/>
      <c r="H11" s="21"/>
      <c r="I11" s="21">
        <v>1324492</v>
      </c>
      <c r="J11" s="21">
        <v>1324492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1324492</v>
      </c>
      <c r="X11" s="21"/>
      <c r="Y11" s="21">
        <v>1324492</v>
      </c>
      <c r="Z11" s="6"/>
      <c r="AA11" s="28">
        <v>3048000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3962834</v>
      </c>
      <c r="D15" s="16">
        <f>SUM(D16:D18)</f>
        <v>0</v>
      </c>
      <c r="E15" s="17">
        <f t="shared" si="2"/>
        <v>2750000</v>
      </c>
      <c r="F15" s="18">
        <f t="shared" si="2"/>
        <v>2750000</v>
      </c>
      <c r="G15" s="18">
        <f t="shared" si="2"/>
        <v>0</v>
      </c>
      <c r="H15" s="18">
        <f t="shared" si="2"/>
        <v>1190</v>
      </c>
      <c r="I15" s="18">
        <f t="shared" si="2"/>
        <v>1976202</v>
      </c>
      <c r="J15" s="18">
        <f t="shared" si="2"/>
        <v>1977392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1977392</v>
      </c>
      <c r="X15" s="18">
        <f t="shared" si="2"/>
        <v>2150000</v>
      </c>
      <c r="Y15" s="18">
        <f t="shared" si="2"/>
        <v>-172608</v>
      </c>
      <c r="Z15" s="4">
        <f>+IF(X15&lt;&gt;0,+(Y15/X15)*100,0)</f>
        <v>-8.028279069767443</v>
      </c>
      <c r="AA15" s="30">
        <f>SUM(AA16:AA18)</f>
        <v>2750000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3962834</v>
      </c>
      <c r="D17" s="19"/>
      <c r="E17" s="20">
        <v>2750000</v>
      </c>
      <c r="F17" s="21">
        <v>2750000</v>
      </c>
      <c r="G17" s="21"/>
      <c r="H17" s="21">
        <v>1190</v>
      </c>
      <c r="I17" s="21">
        <v>1976202</v>
      </c>
      <c r="J17" s="21">
        <v>1977392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1977392</v>
      </c>
      <c r="X17" s="21">
        <v>2150000</v>
      </c>
      <c r="Y17" s="21">
        <v>-172608</v>
      </c>
      <c r="Z17" s="6">
        <v>-8.03</v>
      </c>
      <c r="AA17" s="28">
        <v>2750000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1604</v>
      </c>
      <c r="D19" s="16">
        <f>SUM(D20:D23)</f>
        <v>0</v>
      </c>
      <c r="E19" s="17">
        <f t="shared" si="3"/>
        <v>13250000</v>
      </c>
      <c r="F19" s="18">
        <f t="shared" si="3"/>
        <v>13250000</v>
      </c>
      <c r="G19" s="18">
        <f t="shared" si="3"/>
        <v>174</v>
      </c>
      <c r="H19" s="18">
        <f t="shared" si="3"/>
        <v>0</v>
      </c>
      <c r="I19" s="18">
        <f t="shared" si="3"/>
        <v>0</v>
      </c>
      <c r="J19" s="18">
        <f t="shared" si="3"/>
        <v>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</v>
      </c>
      <c r="X19" s="18">
        <f t="shared" si="3"/>
        <v>13250000</v>
      </c>
      <c r="Y19" s="18">
        <f t="shared" si="3"/>
        <v>-13249826</v>
      </c>
      <c r="Z19" s="4">
        <f>+IF(X19&lt;&gt;0,+(Y19/X19)*100,0)</f>
        <v>-99.99868679245283</v>
      </c>
      <c r="AA19" s="30">
        <f>SUM(AA20:AA23)</f>
        <v>13250000</v>
      </c>
    </row>
    <row r="20" spans="1:27" ht="13.5">
      <c r="A20" s="5" t="s">
        <v>46</v>
      </c>
      <c r="B20" s="3"/>
      <c r="C20" s="19">
        <v>1604</v>
      </c>
      <c r="D20" s="19"/>
      <c r="E20" s="20">
        <v>500000</v>
      </c>
      <c r="F20" s="21">
        <v>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</v>
      </c>
      <c r="Y20" s="21">
        <v>-500000</v>
      </c>
      <c r="Z20" s="6">
        <v>-100</v>
      </c>
      <c r="AA20" s="28">
        <v>500000</v>
      </c>
    </row>
    <row r="21" spans="1:27" ht="13.5">
      <c r="A21" s="5" t="s">
        <v>47</v>
      </c>
      <c r="B21" s="3"/>
      <c r="C21" s="19"/>
      <c r="D21" s="19"/>
      <c r="E21" s="20">
        <v>12000000</v>
      </c>
      <c r="F21" s="21">
        <v>12000000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12000000</v>
      </c>
      <c r="Y21" s="21">
        <v>-12000000</v>
      </c>
      <c r="Z21" s="6">
        <v>-100</v>
      </c>
      <c r="AA21" s="28">
        <v>12000000</v>
      </c>
    </row>
    <row r="22" spans="1:27" ht="13.5">
      <c r="A22" s="5" t="s">
        <v>48</v>
      </c>
      <c r="B22" s="3"/>
      <c r="C22" s="22"/>
      <c r="D22" s="22"/>
      <c r="E22" s="23">
        <v>750000</v>
      </c>
      <c r="F22" s="24">
        <v>750000</v>
      </c>
      <c r="G22" s="24">
        <v>174</v>
      </c>
      <c r="H22" s="24"/>
      <c r="I22" s="24"/>
      <c r="J22" s="24">
        <v>174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174</v>
      </c>
      <c r="X22" s="24">
        <v>750000</v>
      </c>
      <c r="Y22" s="24">
        <v>-749826</v>
      </c>
      <c r="Z22" s="7">
        <v>-99.98</v>
      </c>
      <c r="AA22" s="29">
        <v>750000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7661164</v>
      </c>
      <c r="D25" s="51">
        <f>+D5+D9+D15+D19+D24</f>
        <v>0</v>
      </c>
      <c r="E25" s="52">
        <f t="shared" si="4"/>
        <v>19848000</v>
      </c>
      <c r="F25" s="53">
        <f t="shared" si="4"/>
        <v>19848000</v>
      </c>
      <c r="G25" s="53">
        <f t="shared" si="4"/>
        <v>1155</v>
      </c>
      <c r="H25" s="53">
        <f t="shared" si="4"/>
        <v>1190</v>
      </c>
      <c r="I25" s="53">
        <f t="shared" si="4"/>
        <v>3300694</v>
      </c>
      <c r="J25" s="53">
        <f t="shared" si="4"/>
        <v>3303039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3303039</v>
      </c>
      <c r="X25" s="53">
        <f t="shared" si="4"/>
        <v>15400000</v>
      </c>
      <c r="Y25" s="53">
        <f t="shared" si="4"/>
        <v>-12096961</v>
      </c>
      <c r="Z25" s="54">
        <f>+IF(X25&lt;&gt;0,+(Y25/X25)*100,0)</f>
        <v>-78.5516948051948</v>
      </c>
      <c r="AA25" s="55">
        <f>+AA5+AA9+AA15+AA19+AA24</f>
        <v>19848000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7331413</v>
      </c>
      <c r="D28" s="19"/>
      <c r="E28" s="20">
        <v>7848000</v>
      </c>
      <c r="F28" s="21">
        <v>7848000</v>
      </c>
      <c r="G28" s="21"/>
      <c r="H28" s="21">
        <v>1190</v>
      </c>
      <c r="I28" s="21">
        <v>3085380</v>
      </c>
      <c r="J28" s="21">
        <v>3086570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3086570</v>
      </c>
      <c r="X28" s="21"/>
      <c r="Y28" s="21">
        <v>3086570</v>
      </c>
      <c r="Z28" s="6"/>
      <c r="AA28" s="19">
        <v>7848000</v>
      </c>
    </row>
    <row r="29" spans="1:27" ht="13.5">
      <c r="A29" s="57" t="s">
        <v>55</v>
      </c>
      <c r="B29" s="3"/>
      <c r="C29" s="19">
        <v>26088</v>
      </c>
      <c r="D29" s="19"/>
      <c r="E29" s="20">
        <v>12000000</v>
      </c>
      <c r="F29" s="21">
        <v>12000000</v>
      </c>
      <c r="G29" s="21"/>
      <c r="H29" s="21"/>
      <c r="I29" s="21">
        <v>215314</v>
      </c>
      <c r="J29" s="21">
        <v>215314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215314</v>
      </c>
      <c r="X29" s="21"/>
      <c r="Y29" s="21">
        <v>215314</v>
      </c>
      <c r="Z29" s="6"/>
      <c r="AA29" s="28">
        <v>12000000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7357501</v>
      </c>
      <c r="D32" s="25">
        <f>SUM(D28:D31)</f>
        <v>0</v>
      </c>
      <c r="E32" s="26">
        <f t="shared" si="5"/>
        <v>19848000</v>
      </c>
      <c r="F32" s="27">
        <f t="shared" si="5"/>
        <v>19848000</v>
      </c>
      <c r="G32" s="27">
        <f t="shared" si="5"/>
        <v>0</v>
      </c>
      <c r="H32" s="27">
        <f t="shared" si="5"/>
        <v>1190</v>
      </c>
      <c r="I32" s="27">
        <f t="shared" si="5"/>
        <v>3300694</v>
      </c>
      <c r="J32" s="27">
        <f t="shared" si="5"/>
        <v>3301884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3301884</v>
      </c>
      <c r="X32" s="27">
        <f t="shared" si="5"/>
        <v>0</v>
      </c>
      <c r="Y32" s="27">
        <f t="shared" si="5"/>
        <v>3301884</v>
      </c>
      <c r="Z32" s="13">
        <f>+IF(X32&lt;&gt;0,+(Y32/X32)*100,0)</f>
        <v>0</v>
      </c>
      <c r="AA32" s="31">
        <f>SUM(AA28:AA31)</f>
        <v>19848000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303663</v>
      </c>
      <c r="D35" s="19"/>
      <c r="E35" s="20"/>
      <c r="F35" s="21"/>
      <c r="G35" s="21">
        <v>1155</v>
      </c>
      <c r="H35" s="21"/>
      <c r="I35" s="21"/>
      <c r="J35" s="21">
        <v>1155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1155</v>
      </c>
      <c r="X35" s="21"/>
      <c r="Y35" s="21">
        <v>1155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7661164</v>
      </c>
      <c r="D36" s="62">
        <f>SUM(D32:D35)</f>
        <v>0</v>
      </c>
      <c r="E36" s="63">
        <f t="shared" si="6"/>
        <v>19848000</v>
      </c>
      <c r="F36" s="64">
        <f t="shared" si="6"/>
        <v>19848000</v>
      </c>
      <c r="G36" s="64">
        <f t="shared" si="6"/>
        <v>1155</v>
      </c>
      <c r="H36" s="64">
        <f t="shared" si="6"/>
        <v>1190</v>
      </c>
      <c r="I36" s="64">
        <f t="shared" si="6"/>
        <v>3300694</v>
      </c>
      <c r="J36" s="64">
        <f t="shared" si="6"/>
        <v>3303039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3303039</v>
      </c>
      <c r="X36" s="64">
        <f t="shared" si="6"/>
        <v>0</v>
      </c>
      <c r="Y36" s="64">
        <f t="shared" si="6"/>
        <v>3303039</v>
      </c>
      <c r="Z36" s="65">
        <f>+IF(X36&lt;&gt;0,+(Y36/X36)*100,0)</f>
        <v>0</v>
      </c>
      <c r="AA36" s="66">
        <f>SUM(AA32:AA35)</f>
        <v>19848000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7741000</v>
      </c>
      <c r="F15" s="18">
        <f t="shared" si="2"/>
        <v>7741000</v>
      </c>
      <c r="G15" s="18">
        <f t="shared" si="2"/>
        <v>0</v>
      </c>
      <c r="H15" s="18">
        <f t="shared" si="2"/>
        <v>3377796</v>
      </c>
      <c r="I15" s="18">
        <f t="shared" si="2"/>
        <v>2050584</v>
      </c>
      <c r="J15" s="18">
        <f t="shared" si="2"/>
        <v>5428380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5428380</v>
      </c>
      <c r="X15" s="18">
        <f t="shared" si="2"/>
        <v>3400000</v>
      </c>
      <c r="Y15" s="18">
        <f t="shared" si="2"/>
        <v>2028380</v>
      </c>
      <c r="Z15" s="4">
        <f>+IF(X15&lt;&gt;0,+(Y15/X15)*100,0)</f>
        <v>59.658235294117645</v>
      </c>
      <c r="AA15" s="30">
        <f>SUM(AA16:AA18)</f>
        <v>7741000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7741000</v>
      </c>
      <c r="F17" s="21">
        <v>7741000</v>
      </c>
      <c r="G17" s="21"/>
      <c r="H17" s="21">
        <v>3377796</v>
      </c>
      <c r="I17" s="21">
        <v>2050584</v>
      </c>
      <c r="J17" s="21">
        <v>5428380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5428380</v>
      </c>
      <c r="X17" s="21">
        <v>3400000</v>
      </c>
      <c r="Y17" s="21">
        <v>2028380</v>
      </c>
      <c r="Z17" s="6">
        <v>59.66</v>
      </c>
      <c r="AA17" s="28">
        <v>7741000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998600</v>
      </c>
      <c r="H19" s="18">
        <f t="shared" si="3"/>
        <v>0</v>
      </c>
      <c r="I19" s="18">
        <f t="shared" si="3"/>
        <v>0</v>
      </c>
      <c r="J19" s="18">
        <f t="shared" si="3"/>
        <v>998600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998600</v>
      </c>
      <c r="X19" s="18">
        <f t="shared" si="3"/>
        <v>0</v>
      </c>
      <c r="Y19" s="18">
        <f t="shared" si="3"/>
        <v>998600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>
        <v>45337</v>
      </c>
      <c r="H20" s="21"/>
      <c r="I20" s="21"/>
      <c r="J20" s="21">
        <v>45337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45337</v>
      </c>
      <c r="X20" s="21"/>
      <c r="Y20" s="21">
        <v>45337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953263</v>
      </c>
      <c r="H21" s="21"/>
      <c r="I21" s="21"/>
      <c r="J21" s="21">
        <v>953263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953263</v>
      </c>
      <c r="X21" s="21"/>
      <c r="Y21" s="21">
        <v>953263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7741000</v>
      </c>
      <c r="F25" s="53">
        <f t="shared" si="4"/>
        <v>7741000</v>
      </c>
      <c r="G25" s="53">
        <f t="shared" si="4"/>
        <v>998600</v>
      </c>
      <c r="H25" s="53">
        <f t="shared" si="4"/>
        <v>3377796</v>
      </c>
      <c r="I25" s="53">
        <f t="shared" si="4"/>
        <v>2050584</v>
      </c>
      <c r="J25" s="53">
        <f t="shared" si="4"/>
        <v>6426980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6426980</v>
      </c>
      <c r="X25" s="53">
        <f t="shared" si="4"/>
        <v>3400000</v>
      </c>
      <c r="Y25" s="53">
        <f t="shared" si="4"/>
        <v>3026980</v>
      </c>
      <c r="Z25" s="54">
        <f>+IF(X25&lt;&gt;0,+(Y25/X25)*100,0)</f>
        <v>89.02882352941177</v>
      </c>
      <c r="AA25" s="55">
        <f>+AA5+AA9+AA15+AA19+AA24</f>
        <v>7741000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7741000</v>
      </c>
      <c r="F28" s="21">
        <v>7741000</v>
      </c>
      <c r="G28" s="21">
        <v>953263</v>
      </c>
      <c r="H28" s="21">
        <v>3377796</v>
      </c>
      <c r="I28" s="21">
        <v>2050584</v>
      </c>
      <c r="J28" s="21">
        <v>6381643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6381643</v>
      </c>
      <c r="X28" s="21"/>
      <c r="Y28" s="21">
        <v>6381643</v>
      </c>
      <c r="Z28" s="6"/>
      <c r="AA28" s="19">
        <v>7741000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7741000</v>
      </c>
      <c r="F32" s="27">
        <f t="shared" si="5"/>
        <v>7741000</v>
      </c>
      <c r="G32" s="27">
        <f t="shared" si="5"/>
        <v>953263</v>
      </c>
      <c r="H32" s="27">
        <f t="shared" si="5"/>
        <v>3377796</v>
      </c>
      <c r="I32" s="27">
        <f t="shared" si="5"/>
        <v>2050584</v>
      </c>
      <c r="J32" s="27">
        <f t="shared" si="5"/>
        <v>6381643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6381643</v>
      </c>
      <c r="X32" s="27">
        <f t="shared" si="5"/>
        <v>0</v>
      </c>
      <c r="Y32" s="27">
        <f t="shared" si="5"/>
        <v>6381643</v>
      </c>
      <c r="Z32" s="13">
        <f>+IF(X32&lt;&gt;0,+(Y32/X32)*100,0)</f>
        <v>0</v>
      </c>
      <c r="AA32" s="31">
        <f>SUM(AA28:AA31)</f>
        <v>7741000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45337</v>
      </c>
      <c r="H35" s="21"/>
      <c r="I35" s="21"/>
      <c r="J35" s="21">
        <v>45337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45337</v>
      </c>
      <c r="X35" s="21"/>
      <c r="Y35" s="21">
        <v>45337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7741000</v>
      </c>
      <c r="F36" s="64">
        <f t="shared" si="6"/>
        <v>7741000</v>
      </c>
      <c r="G36" s="64">
        <f t="shared" si="6"/>
        <v>998600</v>
      </c>
      <c r="H36" s="64">
        <f t="shared" si="6"/>
        <v>3377796</v>
      </c>
      <c r="I36" s="64">
        <f t="shared" si="6"/>
        <v>2050584</v>
      </c>
      <c r="J36" s="64">
        <f t="shared" si="6"/>
        <v>6426980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6426980</v>
      </c>
      <c r="X36" s="64">
        <f t="shared" si="6"/>
        <v>0</v>
      </c>
      <c r="Y36" s="64">
        <f t="shared" si="6"/>
        <v>6426980</v>
      </c>
      <c r="Z36" s="65">
        <f>+IF(X36&lt;&gt;0,+(Y36/X36)*100,0)</f>
        <v>0</v>
      </c>
      <c r="AA36" s="66">
        <f>SUM(AA32:AA35)</f>
        <v>7741000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70000</v>
      </c>
      <c r="F5" s="18">
        <f t="shared" si="0"/>
        <v>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70000</v>
      </c>
      <c r="Y5" s="18">
        <f t="shared" si="0"/>
        <v>-70000</v>
      </c>
      <c r="Z5" s="4">
        <f>+IF(X5&lt;&gt;0,+(Y5/X5)*100,0)</f>
        <v>-100</v>
      </c>
      <c r="AA5" s="16">
        <f>SUM(AA6:AA8)</f>
        <v>70000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70000</v>
      </c>
      <c r="F7" s="24">
        <v>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70000</v>
      </c>
      <c r="Y7" s="24">
        <v>-70000</v>
      </c>
      <c r="Z7" s="7">
        <v>-100</v>
      </c>
      <c r="AA7" s="29">
        <v>70000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11068100</v>
      </c>
      <c r="F15" s="18">
        <f t="shared" si="2"/>
        <v>11068100</v>
      </c>
      <c r="G15" s="18">
        <f t="shared" si="2"/>
        <v>0</v>
      </c>
      <c r="H15" s="18">
        <f t="shared" si="2"/>
        <v>91200</v>
      </c>
      <c r="I15" s="18">
        <f t="shared" si="2"/>
        <v>986009</v>
      </c>
      <c r="J15" s="18">
        <f t="shared" si="2"/>
        <v>1077209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1077209</v>
      </c>
      <c r="X15" s="18">
        <f t="shared" si="2"/>
        <v>8761282</v>
      </c>
      <c r="Y15" s="18">
        <f t="shared" si="2"/>
        <v>-7684073</v>
      </c>
      <c r="Z15" s="4">
        <f>+IF(X15&lt;&gt;0,+(Y15/X15)*100,0)</f>
        <v>-87.70489295972895</v>
      </c>
      <c r="AA15" s="30">
        <f>SUM(AA16:AA18)</f>
        <v>11068100</v>
      </c>
    </row>
    <row r="16" spans="1:27" ht="13.5">
      <c r="A16" s="5" t="s">
        <v>42</v>
      </c>
      <c r="B16" s="3"/>
      <c r="C16" s="19"/>
      <c r="D16" s="19"/>
      <c r="E16" s="20">
        <v>10068100</v>
      </c>
      <c r="F16" s="21">
        <v>10068100</v>
      </c>
      <c r="G16" s="21"/>
      <c r="H16" s="21">
        <v>91200</v>
      </c>
      <c r="I16" s="21">
        <v>986009</v>
      </c>
      <c r="J16" s="21">
        <v>1077209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1077209</v>
      </c>
      <c r="X16" s="21">
        <v>8161282</v>
      </c>
      <c r="Y16" s="21">
        <v>-7084073</v>
      </c>
      <c r="Z16" s="6">
        <v>-86.8</v>
      </c>
      <c r="AA16" s="28">
        <v>10068100</v>
      </c>
    </row>
    <row r="17" spans="1:27" ht="13.5">
      <c r="A17" s="5" t="s">
        <v>43</v>
      </c>
      <c r="B17" s="3"/>
      <c r="C17" s="19"/>
      <c r="D17" s="19"/>
      <c r="E17" s="20">
        <v>1000000</v>
      </c>
      <c r="F17" s="21">
        <v>1000000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600000</v>
      </c>
      <c r="Y17" s="21">
        <v>-600000</v>
      </c>
      <c r="Z17" s="6">
        <v>-100</v>
      </c>
      <c r="AA17" s="28">
        <v>1000000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9950000</v>
      </c>
      <c r="F19" s="18">
        <f t="shared" si="3"/>
        <v>9950000</v>
      </c>
      <c r="G19" s="18">
        <f t="shared" si="3"/>
        <v>0</v>
      </c>
      <c r="H19" s="18">
        <f t="shared" si="3"/>
        <v>1106649</v>
      </c>
      <c r="I19" s="18">
        <f t="shared" si="3"/>
        <v>0</v>
      </c>
      <c r="J19" s="18">
        <f t="shared" si="3"/>
        <v>1106649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1106649</v>
      </c>
      <c r="X19" s="18">
        <f t="shared" si="3"/>
        <v>5325102</v>
      </c>
      <c r="Y19" s="18">
        <f t="shared" si="3"/>
        <v>-4218453</v>
      </c>
      <c r="Z19" s="4">
        <f>+IF(X19&lt;&gt;0,+(Y19/X19)*100,0)</f>
        <v>-79.21825722774888</v>
      </c>
      <c r="AA19" s="30">
        <f>SUM(AA20:AA23)</f>
        <v>9950000</v>
      </c>
    </row>
    <row r="20" spans="1:27" ht="13.5">
      <c r="A20" s="5" t="s">
        <v>46</v>
      </c>
      <c r="B20" s="3"/>
      <c r="C20" s="19"/>
      <c r="D20" s="19"/>
      <c r="E20" s="20">
        <v>4470000</v>
      </c>
      <c r="F20" s="21">
        <v>4470000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3131960</v>
      </c>
      <c r="Y20" s="21">
        <v>-3131960</v>
      </c>
      <c r="Z20" s="6">
        <v>-100</v>
      </c>
      <c r="AA20" s="28">
        <v>4470000</v>
      </c>
    </row>
    <row r="21" spans="1:27" ht="13.5">
      <c r="A21" s="5" t="s">
        <v>47</v>
      </c>
      <c r="B21" s="3"/>
      <c r="C21" s="19"/>
      <c r="D21" s="19"/>
      <c r="E21" s="20">
        <v>5399000</v>
      </c>
      <c r="F21" s="21">
        <v>5399000</v>
      </c>
      <c r="G21" s="21"/>
      <c r="H21" s="21">
        <v>1106649</v>
      </c>
      <c r="I21" s="21"/>
      <c r="J21" s="21">
        <v>1106649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1106649</v>
      </c>
      <c r="X21" s="21">
        <v>2158000</v>
      </c>
      <c r="Y21" s="21">
        <v>-1051351</v>
      </c>
      <c r="Z21" s="6">
        <v>-48.72</v>
      </c>
      <c r="AA21" s="28">
        <v>5399000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81000</v>
      </c>
      <c r="F23" s="21">
        <v>81000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35142</v>
      </c>
      <c r="Y23" s="21">
        <v>-35142</v>
      </c>
      <c r="Z23" s="6">
        <v>-100</v>
      </c>
      <c r="AA23" s="28">
        <v>81000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21088100</v>
      </c>
      <c r="F25" s="53">
        <f t="shared" si="4"/>
        <v>21088100</v>
      </c>
      <c r="G25" s="53">
        <f t="shared" si="4"/>
        <v>0</v>
      </c>
      <c r="H25" s="53">
        <f t="shared" si="4"/>
        <v>1197849</v>
      </c>
      <c r="I25" s="53">
        <f t="shared" si="4"/>
        <v>986009</v>
      </c>
      <c r="J25" s="53">
        <f t="shared" si="4"/>
        <v>2183858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2183858</v>
      </c>
      <c r="X25" s="53">
        <f t="shared" si="4"/>
        <v>14156384</v>
      </c>
      <c r="Y25" s="53">
        <f t="shared" si="4"/>
        <v>-11972526</v>
      </c>
      <c r="Z25" s="54">
        <f>+IF(X25&lt;&gt;0,+(Y25/X25)*100,0)</f>
        <v>-84.57333454644915</v>
      </c>
      <c r="AA25" s="55">
        <f>+AA5+AA9+AA15+AA19+AA24</f>
        <v>21088100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20007100</v>
      </c>
      <c r="F28" s="21">
        <v>20007100</v>
      </c>
      <c r="G28" s="21"/>
      <c r="H28" s="21">
        <v>355315</v>
      </c>
      <c r="I28" s="21">
        <v>986009</v>
      </c>
      <c r="J28" s="21">
        <v>1341324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1341324</v>
      </c>
      <c r="X28" s="21"/>
      <c r="Y28" s="21">
        <v>1341324</v>
      </c>
      <c r="Z28" s="6"/>
      <c r="AA28" s="19">
        <v>20007100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842534</v>
      </c>
      <c r="I29" s="21"/>
      <c r="J29" s="21">
        <v>842534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842534</v>
      </c>
      <c r="X29" s="21"/>
      <c r="Y29" s="21">
        <v>842534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20007100</v>
      </c>
      <c r="F32" s="27">
        <f t="shared" si="5"/>
        <v>20007100</v>
      </c>
      <c r="G32" s="27">
        <f t="shared" si="5"/>
        <v>0</v>
      </c>
      <c r="H32" s="27">
        <f t="shared" si="5"/>
        <v>1197849</v>
      </c>
      <c r="I32" s="27">
        <f t="shared" si="5"/>
        <v>986009</v>
      </c>
      <c r="J32" s="27">
        <f t="shared" si="5"/>
        <v>2183858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2183858</v>
      </c>
      <c r="X32" s="27">
        <f t="shared" si="5"/>
        <v>0</v>
      </c>
      <c r="Y32" s="27">
        <f t="shared" si="5"/>
        <v>2183858</v>
      </c>
      <c r="Z32" s="13">
        <f>+IF(X32&lt;&gt;0,+(Y32/X32)*100,0)</f>
        <v>0</v>
      </c>
      <c r="AA32" s="31">
        <f>SUM(AA28:AA31)</f>
        <v>20007100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1081000</v>
      </c>
      <c r="F35" s="21">
        <v>1081000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1081000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21088100</v>
      </c>
      <c r="F36" s="64">
        <f t="shared" si="6"/>
        <v>21088100</v>
      </c>
      <c r="G36" s="64">
        <f t="shared" si="6"/>
        <v>0</v>
      </c>
      <c r="H36" s="64">
        <f t="shared" si="6"/>
        <v>1197849</v>
      </c>
      <c r="I36" s="64">
        <f t="shared" si="6"/>
        <v>986009</v>
      </c>
      <c r="J36" s="64">
        <f t="shared" si="6"/>
        <v>2183858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2183858</v>
      </c>
      <c r="X36" s="64">
        <f t="shared" si="6"/>
        <v>0</v>
      </c>
      <c r="Y36" s="64">
        <f t="shared" si="6"/>
        <v>2183858</v>
      </c>
      <c r="Z36" s="65">
        <f>+IF(X36&lt;&gt;0,+(Y36/X36)*100,0)</f>
        <v>0</v>
      </c>
      <c r="AA36" s="66">
        <f>SUM(AA32:AA35)</f>
        <v>21088100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4373314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4373314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5000000</v>
      </c>
      <c r="F15" s="18">
        <f t="shared" si="2"/>
        <v>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1135386</v>
      </c>
      <c r="Y15" s="18">
        <f t="shared" si="2"/>
        <v>-1135386</v>
      </c>
      <c r="Z15" s="4">
        <f>+IF(X15&lt;&gt;0,+(Y15/X15)*100,0)</f>
        <v>-100</v>
      </c>
      <c r="AA15" s="30">
        <f>SUM(AA16:AA18)</f>
        <v>5000000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5000000</v>
      </c>
      <c r="F17" s="21">
        <v>5000000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1135386</v>
      </c>
      <c r="Y17" s="21">
        <v>-1135386</v>
      </c>
      <c r="Z17" s="6">
        <v>-100</v>
      </c>
      <c r="AA17" s="28">
        <v>5000000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8920000</v>
      </c>
      <c r="F19" s="18">
        <f t="shared" si="3"/>
        <v>8920000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4023363</v>
      </c>
      <c r="Y19" s="18">
        <f t="shared" si="3"/>
        <v>-4023363</v>
      </c>
      <c r="Z19" s="4">
        <f>+IF(X19&lt;&gt;0,+(Y19/X19)*100,0)</f>
        <v>-100</v>
      </c>
      <c r="AA19" s="30">
        <f>SUM(AA20:AA23)</f>
        <v>8920000</v>
      </c>
    </row>
    <row r="20" spans="1:27" ht="13.5">
      <c r="A20" s="5" t="s">
        <v>46</v>
      </c>
      <c r="B20" s="3"/>
      <c r="C20" s="19"/>
      <c r="D20" s="19"/>
      <c r="E20" s="20">
        <v>920000</v>
      </c>
      <c r="F20" s="21">
        <v>920000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1058751</v>
      </c>
      <c r="Y20" s="21">
        <v>-1058751</v>
      </c>
      <c r="Z20" s="6">
        <v>-100</v>
      </c>
      <c r="AA20" s="28">
        <v>920000</v>
      </c>
    </row>
    <row r="21" spans="1:27" ht="13.5">
      <c r="A21" s="5" t="s">
        <v>47</v>
      </c>
      <c r="B21" s="3"/>
      <c r="C21" s="19"/>
      <c r="D21" s="19"/>
      <c r="E21" s="20">
        <v>1100000</v>
      </c>
      <c r="F21" s="21">
        <v>1100000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1100000</v>
      </c>
    </row>
    <row r="22" spans="1:27" ht="13.5">
      <c r="A22" s="5" t="s">
        <v>48</v>
      </c>
      <c r="B22" s="3"/>
      <c r="C22" s="22"/>
      <c r="D22" s="22"/>
      <c r="E22" s="23">
        <v>6900000</v>
      </c>
      <c r="F22" s="24">
        <v>6900000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2964612</v>
      </c>
      <c r="Y22" s="24">
        <v>-2964612</v>
      </c>
      <c r="Z22" s="7">
        <v>-100</v>
      </c>
      <c r="AA22" s="29">
        <v>6900000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4373314</v>
      </c>
      <c r="D25" s="51">
        <f>+D5+D9+D15+D19+D24</f>
        <v>0</v>
      </c>
      <c r="E25" s="52">
        <f t="shared" si="4"/>
        <v>13920000</v>
      </c>
      <c r="F25" s="53">
        <f t="shared" si="4"/>
        <v>13920000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5158749</v>
      </c>
      <c r="Y25" s="53">
        <f t="shared" si="4"/>
        <v>-5158749</v>
      </c>
      <c r="Z25" s="54">
        <f>+IF(X25&lt;&gt;0,+(Y25/X25)*100,0)</f>
        <v>-100</v>
      </c>
      <c r="AA25" s="55">
        <f>+AA5+AA9+AA15+AA19+AA24</f>
        <v>13920000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4373314</v>
      </c>
      <c r="D28" s="19"/>
      <c r="E28" s="20">
        <v>13920000</v>
      </c>
      <c r="F28" s="21">
        <v>13920000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13920000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4373314</v>
      </c>
      <c r="D32" s="25">
        <f>SUM(D28:D31)</f>
        <v>0</v>
      </c>
      <c r="E32" s="26">
        <f t="shared" si="5"/>
        <v>13920000</v>
      </c>
      <c r="F32" s="27">
        <f t="shared" si="5"/>
        <v>13920000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13920000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4373314</v>
      </c>
      <c r="D36" s="62">
        <f>SUM(D32:D35)</f>
        <v>0</v>
      </c>
      <c r="E36" s="63">
        <f t="shared" si="6"/>
        <v>13920000</v>
      </c>
      <c r="F36" s="64">
        <f t="shared" si="6"/>
        <v>13920000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13920000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1440547</v>
      </c>
      <c r="D5" s="16">
        <f>SUM(D6:D8)</f>
        <v>0</v>
      </c>
      <c r="E5" s="17">
        <f t="shared" si="0"/>
        <v>310000</v>
      </c>
      <c r="F5" s="18">
        <f t="shared" si="0"/>
        <v>310000</v>
      </c>
      <c r="G5" s="18">
        <f t="shared" si="0"/>
        <v>1096</v>
      </c>
      <c r="H5" s="18">
        <f t="shared" si="0"/>
        <v>0</v>
      </c>
      <c r="I5" s="18">
        <f t="shared" si="0"/>
        <v>0</v>
      </c>
      <c r="J5" s="18">
        <f t="shared" si="0"/>
        <v>1096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1096</v>
      </c>
      <c r="X5" s="18">
        <f t="shared" si="0"/>
        <v>2854000</v>
      </c>
      <c r="Y5" s="18">
        <f t="shared" si="0"/>
        <v>-2852904</v>
      </c>
      <c r="Z5" s="4">
        <f>+IF(X5&lt;&gt;0,+(Y5/X5)*100,0)</f>
        <v>-99.96159775753328</v>
      </c>
      <c r="AA5" s="16">
        <f>SUM(AA6:AA8)</f>
        <v>310000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20000</v>
      </c>
      <c r="Y6" s="21">
        <v>-20000</v>
      </c>
      <c r="Z6" s="6">
        <v>-100</v>
      </c>
      <c r="AA6" s="28"/>
    </row>
    <row r="7" spans="1:27" ht="13.5">
      <c r="A7" s="5" t="s">
        <v>33</v>
      </c>
      <c r="B7" s="3"/>
      <c r="C7" s="22">
        <v>338369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2784000</v>
      </c>
      <c r="Y7" s="24">
        <v>-2784000</v>
      </c>
      <c r="Z7" s="7">
        <v>-100</v>
      </c>
      <c r="AA7" s="29"/>
    </row>
    <row r="8" spans="1:27" ht="13.5">
      <c r="A8" s="5" t="s">
        <v>34</v>
      </c>
      <c r="B8" s="3"/>
      <c r="C8" s="19">
        <v>1102178</v>
      </c>
      <c r="D8" s="19"/>
      <c r="E8" s="20">
        <v>310000</v>
      </c>
      <c r="F8" s="21">
        <v>310000</v>
      </c>
      <c r="G8" s="21">
        <v>1096</v>
      </c>
      <c r="H8" s="21"/>
      <c r="I8" s="21"/>
      <c r="J8" s="21">
        <v>1096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1096</v>
      </c>
      <c r="X8" s="21">
        <v>50000</v>
      </c>
      <c r="Y8" s="21">
        <v>-48904</v>
      </c>
      <c r="Z8" s="6">
        <v>-97.81</v>
      </c>
      <c r="AA8" s="28">
        <v>310000</v>
      </c>
    </row>
    <row r="9" spans="1:27" ht="13.5">
      <c r="A9" s="2" t="s">
        <v>35</v>
      </c>
      <c r="B9" s="3"/>
      <c r="C9" s="16">
        <f aca="true" t="shared" si="1" ref="C9:Y9">SUM(C10:C14)</f>
        <v>190331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2405</v>
      </c>
      <c r="I9" s="18">
        <f t="shared" si="1"/>
        <v>0</v>
      </c>
      <c r="J9" s="18">
        <f t="shared" si="1"/>
        <v>2405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2405</v>
      </c>
      <c r="X9" s="18">
        <f t="shared" si="1"/>
        <v>630000</v>
      </c>
      <c r="Y9" s="18">
        <f t="shared" si="1"/>
        <v>-627595</v>
      </c>
      <c r="Z9" s="4">
        <f>+IF(X9&lt;&gt;0,+(Y9/X9)*100,0)</f>
        <v>-99.61825396825397</v>
      </c>
      <c r="AA9" s="30">
        <f>SUM(AA10:AA14)</f>
        <v>400000</v>
      </c>
    </row>
    <row r="10" spans="1:27" ht="13.5">
      <c r="A10" s="5" t="s">
        <v>36</v>
      </c>
      <c r="B10" s="3"/>
      <c r="C10" s="19">
        <v>186968</v>
      </c>
      <c r="D10" s="19"/>
      <c r="E10" s="20">
        <v>400000</v>
      </c>
      <c r="F10" s="21">
        <v>400000</v>
      </c>
      <c r="G10" s="21"/>
      <c r="H10" s="21">
        <v>2405</v>
      </c>
      <c r="I10" s="21"/>
      <c r="J10" s="21">
        <v>2405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2405</v>
      </c>
      <c r="X10" s="21">
        <v>630000</v>
      </c>
      <c r="Y10" s="21">
        <v>-627595</v>
      </c>
      <c r="Z10" s="6">
        <v>-99.62</v>
      </c>
      <c r="AA10" s="28">
        <v>400000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1263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10295206</v>
      </c>
      <c r="D15" s="16">
        <f>SUM(D16:D18)</f>
        <v>0</v>
      </c>
      <c r="E15" s="17">
        <f t="shared" si="2"/>
        <v>8023000</v>
      </c>
      <c r="F15" s="18">
        <f t="shared" si="2"/>
        <v>8023000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3007000</v>
      </c>
      <c r="Y15" s="18">
        <f t="shared" si="2"/>
        <v>-3007000</v>
      </c>
      <c r="Z15" s="4">
        <f>+IF(X15&lt;&gt;0,+(Y15/X15)*100,0)</f>
        <v>-100</v>
      </c>
      <c r="AA15" s="30">
        <f>SUM(AA16:AA18)</f>
        <v>8023000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10295206</v>
      </c>
      <c r="D17" s="19"/>
      <c r="E17" s="20">
        <v>8023000</v>
      </c>
      <c r="F17" s="21">
        <v>8023000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3007000</v>
      </c>
      <c r="Y17" s="21">
        <v>-3007000</v>
      </c>
      <c r="Z17" s="6">
        <v>-100</v>
      </c>
      <c r="AA17" s="28">
        <v>8023000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10940772</v>
      </c>
      <c r="D19" s="16">
        <f>SUM(D20:D23)</f>
        <v>0</v>
      </c>
      <c r="E19" s="17">
        <f t="shared" si="3"/>
        <v>22800000</v>
      </c>
      <c r="F19" s="18">
        <f t="shared" si="3"/>
        <v>22800000</v>
      </c>
      <c r="G19" s="18">
        <f t="shared" si="3"/>
        <v>862311</v>
      </c>
      <c r="H19" s="18">
        <f t="shared" si="3"/>
        <v>0</v>
      </c>
      <c r="I19" s="18">
        <f t="shared" si="3"/>
        <v>0</v>
      </c>
      <c r="J19" s="18">
        <f t="shared" si="3"/>
        <v>862311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862311</v>
      </c>
      <c r="X19" s="18">
        <f t="shared" si="3"/>
        <v>9600000</v>
      </c>
      <c r="Y19" s="18">
        <f t="shared" si="3"/>
        <v>-8737689</v>
      </c>
      <c r="Z19" s="4">
        <f>+IF(X19&lt;&gt;0,+(Y19/X19)*100,0)</f>
        <v>-91.01759375</v>
      </c>
      <c r="AA19" s="30">
        <f>SUM(AA20:AA23)</f>
        <v>22800000</v>
      </c>
    </row>
    <row r="20" spans="1:27" ht="13.5">
      <c r="A20" s="5" t="s">
        <v>46</v>
      </c>
      <c r="B20" s="3"/>
      <c r="C20" s="19">
        <v>1430755</v>
      </c>
      <c r="D20" s="19"/>
      <c r="E20" s="20">
        <v>1500000</v>
      </c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1500000</v>
      </c>
      <c r="Y20" s="21">
        <v>-1500000</v>
      </c>
      <c r="Z20" s="6">
        <v>-100</v>
      </c>
      <c r="AA20" s="28">
        <v>1500000</v>
      </c>
    </row>
    <row r="21" spans="1:27" ht="13.5">
      <c r="A21" s="5" t="s">
        <v>47</v>
      </c>
      <c r="B21" s="3"/>
      <c r="C21" s="19">
        <v>1266874</v>
      </c>
      <c r="D21" s="19"/>
      <c r="E21" s="20">
        <v>15000000</v>
      </c>
      <c r="F21" s="21">
        <v>15000000</v>
      </c>
      <c r="G21" s="21">
        <v>862311</v>
      </c>
      <c r="H21" s="21"/>
      <c r="I21" s="21"/>
      <c r="J21" s="21">
        <v>862311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862311</v>
      </c>
      <c r="X21" s="21">
        <v>5000000</v>
      </c>
      <c r="Y21" s="21">
        <v>-4137689</v>
      </c>
      <c r="Z21" s="6">
        <v>-82.75</v>
      </c>
      <c r="AA21" s="28">
        <v>15000000</v>
      </c>
    </row>
    <row r="22" spans="1:27" ht="13.5">
      <c r="A22" s="5" t="s">
        <v>48</v>
      </c>
      <c r="B22" s="3"/>
      <c r="C22" s="22">
        <v>8243143</v>
      </c>
      <c r="D22" s="22"/>
      <c r="E22" s="23">
        <v>6300000</v>
      </c>
      <c r="F22" s="24">
        <v>6300000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3100000</v>
      </c>
      <c r="Y22" s="24">
        <v>-3100000</v>
      </c>
      <c r="Z22" s="7">
        <v>-100</v>
      </c>
      <c r="AA22" s="29">
        <v>6300000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22866856</v>
      </c>
      <c r="D25" s="51">
        <f>+D5+D9+D15+D19+D24</f>
        <v>0</v>
      </c>
      <c r="E25" s="52">
        <f t="shared" si="4"/>
        <v>31533000</v>
      </c>
      <c r="F25" s="53">
        <f t="shared" si="4"/>
        <v>31533000</v>
      </c>
      <c r="G25" s="53">
        <f t="shared" si="4"/>
        <v>863407</v>
      </c>
      <c r="H25" s="53">
        <f t="shared" si="4"/>
        <v>2405</v>
      </c>
      <c r="I25" s="53">
        <f t="shared" si="4"/>
        <v>0</v>
      </c>
      <c r="J25" s="53">
        <f t="shared" si="4"/>
        <v>865812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865812</v>
      </c>
      <c r="X25" s="53">
        <f t="shared" si="4"/>
        <v>16091000</v>
      </c>
      <c r="Y25" s="53">
        <f t="shared" si="4"/>
        <v>-15225188</v>
      </c>
      <c r="Z25" s="54">
        <f>+IF(X25&lt;&gt;0,+(Y25/X25)*100,0)</f>
        <v>-94.61927785718724</v>
      </c>
      <c r="AA25" s="55">
        <f>+AA5+AA9+AA15+AA19+AA24</f>
        <v>31533000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17417079</v>
      </c>
      <c r="D28" s="19"/>
      <c r="E28" s="20">
        <v>30823000</v>
      </c>
      <c r="F28" s="21">
        <v>30823000</v>
      </c>
      <c r="G28" s="21">
        <v>862311</v>
      </c>
      <c r="H28" s="21"/>
      <c r="I28" s="21"/>
      <c r="J28" s="21">
        <v>862311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862311</v>
      </c>
      <c r="X28" s="21"/>
      <c r="Y28" s="21">
        <v>862311</v>
      </c>
      <c r="Z28" s="6"/>
      <c r="AA28" s="19">
        <v>30823000</v>
      </c>
    </row>
    <row r="29" spans="1:27" ht="13.5">
      <c r="A29" s="57" t="s">
        <v>55</v>
      </c>
      <c r="B29" s="3"/>
      <c r="C29" s="19">
        <v>3956728</v>
      </c>
      <c r="D29" s="19"/>
      <c r="E29" s="20">
        <v>400000</v>
      </c>
      <c r="F29" s="21">
        <v>400000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>
        <v>2405</v>
      </c>
      <c r="I31" s="21"/>
      <c r="J31" s="21">
        <v>2405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2405</v>
      </c>
      <c r="X31" s="21"/>
      <c r="Y31" s="21">
        <v>2405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21373807</v>
      </c>
      <c r="D32" s="25">
        <f>SUM(D28:D31)</f>
        <v>0</v>
      </c>
      <c r="E32" s="26">
        <f t="shared" si="5"/>
        <v>31223000</v>
      </c>
      <c r="F32" s="27">
        <f t="shared" si="5"/>
        <v>31223000</v>
      </c>
      <c r="G32" s="27">
        <f t="shared" si="5"/>
        <v>862311</v>
      </c>
      <c r="H32" s="27">
        <f t="shared" si="5"/>
        <v>2405</v>
      </c>
      <c r="I32" s="27">
        <f t="shared" si="5"/>
        <v>0</v>
      </c>
      <c r="J32" s="27">
        <f t="shared" si="5"/>
        <v>864716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864716</v>
      </c>
      <c r="X32" s="27">
        <f t="shared" si="5"/>
        <v>0</v>
      </c>
      <c r="Y32" s="27">
        <f t="shared" si="5"/>
        <v>864716</v>
      </c>
      <c r="Z32" s="13">
        <f>+IF(X32&lt;&gt;0,+(Y32/X32)*100,0)</f>
        <v>0</v>
      </c>
      <c r="AA32" s="31">
        <f>SUM(AA28:AA31)</f>
        <v>31223000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1493049</v>
      </c>
      <c r="D35" s="19"/>
      <c r="E35" s="20">
        <v>310000</v>
      </c>
      <c r="F35" s="21">
        <v>310000</v>
      </c>
      <c r="G35" s="21">
        <v>1096</v>
      </c>
      <c r="H35" s="21"/>
      <c r="I35" s="21"/>
      <c r="J35" s="21">
        <v>1096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1096</v>
      </c>
      <c r="X35" s="21"/>
      <c r="Y35" s="21">
        <v>1096</v>
      </c>
      <c r="Z35" s="6"/>
      <c r="AA35" s="28">
        <v>310000</v>
      </c>
    </row>
    <row r="36" spans="1:27" ht="13.5">
      <c r="A36" s="61" t="s">
        <v>64</v>
      </c>
      <c r="B36" s="10"/>
      <c r="C36" s="62">
        <f aca="true" t="shared" si="6" ref="C36:Y36">SUM(C32:C35)</f>
        <v>22866856</v>
      </c>
      <c r="D36" s="62">
        <f>SUM(D32:D35)</f>
        <v>0</v>
      </c>
      <c r="E36" s="63">
        <f t="shared" si="6"/>
        <v>31533000</v>
      </c>
      <c r="F36" s="64">
        <f t="shared" si="6"/>
        <v>31533000</v>
      </c>
      <c r="G36" s="64">
        <f t="shared" si="6"/>
        <v>863407</v>
      </c>
      <c r="H36" s="64">
        <f t="shared" si="6"/>
        <v>2405</v>
      </c>
      <c r="I36" s="64">
        <f t="shared" si="6"/>
        <v>0</v>
      </c>
      <c r="J36" s="64">
        <f t="shared" si="6"/>
        <v>865812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865812</v>
      </c>
      <c r="X36" s="64">
        <f t="shared" si="6"/>
        <v>0</v>
      </c>
      <c r="Y36" s="64">
        <f t="shared" si="6"/>
        <v>865812</v>
      </c>
      <c r="Z36" s="65">
        <f>+IF(X36&lt;&gt;0,+(Y36/X36)*100,0)</f>
        <v>0</v>
      </c>
      <c r="AA36" s="66">
        <f>SUM(AA32:AA35)</f>
        <v>31533000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1483260</v>
      </c>
      <c r="D5" s="16">
        <f>SUM(D6:D8)</f>
        <v>0</v>
      </c>
      <c r="E5" s="17">
        <f t="shared" si="0"/>
        <v>2351000</v>
      </c>
      <c r="F5" s="18">
        <f t="shared" si="0"/>
        <v>2351000</v>
      </c>
      <c r="G5" s="18">
        <f t="shared" si="0"/>
        <v>0</v>
      </c>
      <c r="H5" s="18">
        <f t="shared" si="0"/>
        <v>5899</v>
      </c>
      <c r="I5" s="18">
        <f t="shared" si="0"/>
        <v>43601</v>
      </c>
      <c r="J5" s="18">
        <f t="shared" si="0"/>
        <v>49500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49500</v>
      </c>
      <c r="X5" s="18">
        <f t="shared" si="0"/>
        <v>220000</v>
      </c>
      <c r="Y5" s="18">
        <f t="shared" si="0"/>
        <v>-170500</v>
      </c>
      <c r="Z5" s="4">
        <f>+IF(X5&lt;&gt;0,+(Y5/X5)*100,0)</f>
        <v>-77.5</v>
      </c>
      <c r="AA5" s="16">
        <f>SUM(AA6:AA8)</f>
        <v>2351000</v>
      </c>
    </row>
    <row r="6" spans="1:27" ht="13.5">
      <c r="A6" s="5" t="s">
        <v>32</v>
      </c>
      <c r="B6" s="3"/>
      <c r="C6" s="19">
        <v>522526</v>
      </c>
      <c r="D6" s="19"/>
      <c r="E6" s="20">
        <v>1050000</v>
      </c>
      <c r="F6" s="21">
        <v>1050000</v>
      </c>
      <c r="G6" s="21"/>
      <c r="H6" s="21">
        <v>2999</v>
      </c>
      <c r="I6" s="21"/>
      <c r="J6" s="21">
        <v>2999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2999</v>
      </c>
      <c r="X6" s="21"/>
      <c r="Y6" s="21">
        <v>2999</v>
      </c>
      <c r="Z6" s="6"/>
      <c r="AA6" s="28">
        <v>1050000</v>
      </c>
    </row>
    <row r="7" spans="1:27" ht="13.5">
      <c r="A7" s="5" t="s">
        <v>33</v>
      </c>
      <c r="B7" s="3"/>
      <c r="C7" s="22">
        <v>960734</v>
      </c>
      <c r="D7" s="22"/>
      <c r="E7" s="23">
        <v>536000</v>
      </c>
      <c r="F7" s="24">
        <v>536000</v>
      </c>
      <c r="G7" s="24"/>
      <c r="H7" s="24">
        <v>2900</v>
      </c>
      <c r="I7" s="24">
        <v>5050</v>
      </c>
      <c r="J7" s="24">
        <v>7950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7950</v>
      </c>
      <c r="X7" s="24">
        <v>50000</v>
      </c>
      <c r="Y7" s="24">
        <v>-42050</v>
      </c>
      <c r="Z7" s="7">
        <v>-84.1</v>
      </c>
      <c r="AA7" s="29">
        <v>536000</v>
      </c>
    </row>
    <row r="8" spans="1:27" ht="13.5">
      <c r="A8" s="5" t="s">
        <v>34</v>
      </c>
      <c r="B8" s="3"/>
      <c r="C8" s="19"/>
      <c r="D8" s="19"/>
      <c r="E8" s="20">
        <v>765000</v>
      </c>
      <c r="F8" s="21">
        <v>765000</v>
      </c>
      <c r="G8" s="21"/>
      <c r="H8" s="21"/>
      <c r="I8" s="21">
        <v>38551</v>
      </c>
      <c r="J8" s="21">
        <v>38551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38551</v>
      </c>
      <c r="X8" s="21">
        <v>170000</v>
      </c>
      <c r="Y8" s="21">
        <v>-131449</v>
      </c>
      <c r="Z8" s="6">
        <v>-77.32</v>
      </c>
      <c r="AA8" s="28">
        <v>765000</v>
      </c>
    </row>
    <row r="9" spans="1:27" ht="13.5">
      <c r="A9" s="2" t="s">
        <v>35</v>
      </c>
      <c r="B9" s="3"/>
      <c r="C9" s="16">
        <f aca="true" t="shared" si="1" ref="C9:Y9">SUM(C10:C14)</f>
        <v>341836</v>
      </c>
      <c r="D9" s="16">
        <f>SUM(D10:D14)</f>
        <v>0</v>
      </c>
      <c r="E9" s="17">
        <f t="shared" si="1"/>
        <v>1994000</v>
      </c>
      <c r="F9" s="18">
        <f t="shared" si="1"/>
        <v>1994000</v>
      </c>
      <c r="G9" s="18">
        <f t="shared" si="1"/>
        <v>0</v>
      </c>
      <c r="H9" s="18">
        <f t="shared" si="1"/>
        <v>0</v>
      </c>
      <c r="I9" s="18">
        <f t="shared" si="1"/>
        <v>15127</v>
      </c>
      <c r="J9" s="18">
        <f t="shared" si="1"/>
        <v>15127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15127</v>
      </c>
      <c r="X9" s="18">
        <f t="shared" si="1"/>
        <v>100000</v>
      </c>
      <c r="Y9" s="18">
        <f t="shared" si="1"/>
        <v>-84873</v>
      </c>
      <c r="Z9" s="4">
        <f>+IF(X9&lt;&gt;0,+(Y9/X9)*100,0)</f>
        <v>-84.873</v>
      </c>
      <c r="AA9" s="30">
        <f>SUM(AA10:AA14)</f>
        <v>1994000</v>
      </c>
    </row>
    <row r="10" spans="1:27" ht="13.5">
      <c r="A10" s="5" t="s">
        <v>36</v>
      </c>
      <c r="B10" s="3"/>
      <c r="C10" s="19">
        <v>324436</v>
      </c>
      <c r="D10" s="19"/>
      <c r="E10" s="20">
        <v>1994000</v>
      </c>
      <c r="F10" s="21">
        <v>1994000</v>
      </c>
      <c r="G10" s="21"/>
      <c r="H10" s="21"/>
      <c r="I10" s="21">
        <v>15127</v>
      </c>
      <c r="J10" s="21">
        <v>15127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15127</v>
      </c>
      <c r="X10" s="21">
        <v>100000</v>
      </c>
      <c r="Y10" s="21">
        <v>-84873</v>
      </c>
      <c r="Z10" s="6">
        <v>-84.87</v>
      </c>
      <c r="AA10" s="28">
        <v>1994000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17400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28272698</v>
      </c>
      <c r="D15" s="16">
        <f>SUM(D16:D18)</f>
        <v>0</v>
      </c>
      <c r="E15" s="17">
        <f t="shared" si="2"/>
        <v>25722014</v>
      </c>
      <c r="F15" s="18">
        <f t="shared" si="2"/>
        <v>25722014</v>
      </c>
      <c r="G15" s="18">
        <f t="shared" si="2"/>
        <v>898612</v>
      </c>
      <c r="H15" s="18">
        <f t="shared" si="2"/>
        <v>2562864</v>
      </c>
      <c r="I15" s="18">
        <f t="shared" si="2"/>
        <v>1936492</v>
      </c>
      <c r="J15" s="18">
        <f t="shared" si="2"/>
        <v>5397968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5397968</v>
      </c>
      <c r="X15" s="18">
        <f t="shared" si="2"/>
        <v>11337000</v>
      </c>
      <c r="Y15" s="18">
        <f t="shared" si="2"/>
        <v>-5939032</v>
      </c>
      <c r="Z15" s="4">
        <f>+IF(X15&lt;&gt;0,+(Y15/X15)*100,0)</f>
        <v>-52.38627502866719</v>
      </c>
      <c r="AA15" s="30">
        <f>SUM(AA16:AA18)</f>
        <v>25722014</v>
      </c>
    </row>
    <row r="16" spans="1:27" ht="13.5">
      <c r="A16" s="5" t="s">
        <v>42</v>
      </c>
      <c r="B16" s="3"/>
      <c r="C16" s="19">
        <v>5949526</v>
      </c>
      <c r="D16" s="19"/>
      <c r="E16" s="20">
        <v>10084557</v>
      </c>
      <c r="F16" s="21">
        <v>10084557</v>
      </c>
      <c r="G16" s="21">
        <v>734462</v>
      </c>
      <c r="H16" s="21">
        <v>2727014</v>
      </c>
      <c r="I16" s="21">
        <v>337021</v>
      </c>
      <c r="J16" s="21">
        <v>3798497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3798497</v>
      </c>
      <c r="X16" s="21">
        <v>3138000</v>
      </c>
      <c r="Y16" s="21">
        <v>660497</v>
      </c>
      <c r="Z16" s="6">
        <v>21.05</v>
      </c>
      <c r="AA16" s="28">
        <v>10084557</v>
      </c>
    </row>
    <row r="17" spans="1:27" ht="13.5">
      <c r="A17" s="5" t="s">
        <v>43</v>
      </c>
      <c r="B17" s="3"/>
      <c r="C17" s="19">
        <v>22323172</v>
      </c>
      <c r="D17" s="19"/>
      <c r="E17" s="20">
        <v>15637457</v>
      </c>
      <c r="F17" s="21">
        <v>15637457</v>
      </c>
      <c r="G17" s="21">
        <v>164150</v>
      </c>
      <c r="H17" s="21">
        <v>-164150</v>
      </c>
      <c r="I17" s="21">
        <v>1599471</v>
      </c>
      <c r="J17" s="21">
        <v>1599471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1599471</v>
      </c>
      <c r="X17" s="21">
        <v>8199000</v>
      </c>
      <c r="Y17" s="21">
        <v>-6599529</v>
      </c>
      <c r="Z17" s="6">
        <v>-80.49</v>
      </c>
      <c r="AA17" s="28">
        <v>15637457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52796531</v>
      </c>
      <c r="D19" s="16">
        <f>SUM(D20:D23)</f>
        <v>0</v>
      </c>
      <c r="E19" s="17">
        <f t="shared" si="3"/>
        <v>98638162</v>
      </c>
      <c r="F19" s="18">
        <f t="shared" si="3"/>
        <v>98638162</v>
      </c>
      <c r="G19" s="18">
        <f t="shared" si="3"/>
        <v>3531413</v>
      </c>
      <c r="H19" s="18">
        <f t="shared" si="3"/>
        <v>11392784</v>
      </c>
      <c r="I19" s="18">
        <f t="shared" si="3"/>
        <v>9441500</v>
      </c>
      <c r="J19" s="18">
        <f t="shared" si="3"/>
        <v>24365697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24365697</v>
      </c>
      <c r="X19" s="18">
        <f t="shared" si="3"/>
        <v>25691000</v>
      </c>
      <c r="Y19" s="18">
        <f t="shared" si="3"/>
        <v>-1325303</v>
      </c>
      <c r="Z19" s="4">
        <f>+IF(X19&lt;&gt;0,+(Y19/X19)*100,0)</f>
        <v>-5.158627534934413</v>
      </c>
      <c r="AA19" s="30">
        <f>SUM(AA20:AA23)</f>
        <v>98638162</v>
      </c>
    </row>
    <row r="20" spans="1:27" ht="13.5">
      <c r="A20" s="5" t="s">
        <v>46</v>
      </c>
      <c r="B20" s="3"/>
      <c r="C20" s="19">
        <v>6185658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1000000</v>
      </c>
    </row>
    <row r="21" spans="1:27" ht="13.5">
      <c r="A21" s="5" t="s">
        <v>47</v>
      </c>
      <c r="B21" s="3"/>
      <c r="C21" s="19">
        <v>41948967</v>
      </c>
      <c r="D21" s="19"/>
      <c r="E21" s="20">
        <v>97638162</v>
      </c>
      <c r="F21" s="21">
        <v>97638162</v>
      </c>
      <c r="G21" s="21">
        <v>3026693</v>
      </c>
      <c r="H21" s="21">
        <v>11806690</v>
      </c>
      <c r="I21" s="21">
        <v>8988249</v>
      </c>
      <c r="J21" s="21">
        <v>23821632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23821632</v>
      </c>
      <c r="X21" s="21">
        <v>25000000</v>
      </c>
      <c r="Y21" s="21">
        <v>-1178368</v>
      </c>
      <c r="Z21" s="6">
        <v>-4.71</v>
      </c>
      <c r="AA21" s="28">
        <v>97638162</v>
      </c>
    </row>
    <row r="22" spans="1:27" ht="13.5">
      <c r="A22" s="5" t="s">
        <v>48</v>
      </c>
      <c r="B22" s="3"/>
      <c r="C22" s="22">
        <v>4661906</v>
      </c>
      <c r="D22" s="22"/>
      <c r="E22" s="23"/>
      <c r="F22" s="24"/>
      <c r="G22" s="24">
        <v>504720</v>
      </c>
      <c r="H22" s="24">
        <v>-413906</v>
      </c>
      <c r="I22" s="24">
        <v>453251</v>
      </c>
      <c r="J22" s="24">
        <v>544065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544065</v>
      </c>
      <c r="X22" s="24">
        <v>691000</v>
      </c>
      <c r="Y22" s="24">
        <v>-146935</v>
      </c>
      <c r="Z22" s="7">
        <v>-21.26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82894325</v>
      </c>
      <c r="D25" s="51">
        <f>+D5+D9+D15+D19+D24</f>
        <v>0</v>
      </c>
      <c r="E25" s="52">
        <f t="shared" si="4"/>
        <v>128705176</v>
      </c>
      <c r="F25" s="53">
        <f t="shared" si="4"/>
        <v>128705176</v>
      </c>
      <c r="G25" s="53">
        <f t="shared" si="4"/>
        <v>4430025</v>
      </c>
      <c r="H25" s="53">
        <f t="shared" si="4"/>
        <v>13961547</v>
      </c>
      <c r="I25" s="53">
        <f t="shared" si="4"/>
        <v>11436720</v>
      </c>
      <c r="J25" s="53">
        <f t="shared" si="4"/>
        <v>29828292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29828292</v>
      </c>
      <c r="X25" s="53">
        <f t="shared" si="4"/>
        <v>37348000</v>
      </c>
      <c r="Y25" s="53">
        <f t="shared" si="4"/>
        <v>-7519708</v>
      </c>
      <c r="Z25" s="54">
        <f>+IF(X25&lt;&gt;0,+(Y25/X25)*100,0)</f>
        <v>-20.134165149405593</v>
      </c>
      <c r="AA25" s="55">
        <f>+AA5+AA9+AA15+AA19+AA24</f>
        <v>128705176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80973950</v>
      </c>
      <c r="D28" s="19"/>
      <c r="E28" s="20">
        <v>96197000</v>
      </c>
      <c r="F28" s="21">
        <v>96197000</v>
      </c>
      <c r="G28" s="21">
        <v>4430025</v>
      </c>
      <c r="H28" s="21">
        <v>11058964</v>
      </c>
      <c r="I28" s="21">
        <v>11377992</v>
      </c>
      <c r="J28" s="21">
        <v>26866981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26866981</v>
      </c>
      <c r="X28" s="21"/>
      <c r="Y28" s="21">
        <v>26866981</v>
      </c>
      <c r="Z28" s="6"/>
      <c r="AA28" s="19">
        <v>96197000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80973950</v>
      </c>
      <c r="D32" s="25">
        <f>SUM(D28:D31)</f>
        <v>0</v>
      </c>
      <c r="E32" s="26">
        <f t="shared" si="5"/>
        <v>96197000</v>
      </c>
      <c r="F32" s="27">
        <f t="shared" si="5"/>
        <v>96197000</v>
      </c>
      <c r="G32" s="27">
        <f t="shared" si="5"/>
        <v>4430025</v>
      </c>
      <c r="H32" s="27">
        <f t="shared" si="5"/>
        <v>11058964</v>
      </c>
      <c r="I32" s="27">
        <f t="shared" si="5"/>
        <v>11377992</v>
      </c>
      <c r="J32" s="27">
        <f t="shared" si="5"/>
        <v>26866981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26866981</v>
      </c>
      <c r="X32" s="27">
        <f t="shared" si="5"/>
        <v>0</v>
      </c>
      <c r="Y32" s="27">
        <f t="shared" si="5"/>
        <v>26866981</v>
      </c>
      <c r="Z32" s="13">
        <f>+IF(X32&lt;&gt;0,+(Y32/X32)*100,0)</f>
        <v>0</v>
      </c>
      <c r="AA32" s="31">
        <f>SUM(AA28:AA31)</f>
        <v>96197000</v>
      </c>
    </row>
    <row r="33" spans="1:27" ht="13.5">
      <c r="A33" s="60" t="s">
        <v>59</v>
      </c>
      <c r="B33" s="3" t="s">
        <v>60</v>
      </c>
      <c r="C33" s="19"/>
      <c r="D33" s="19"/>
      <c r="E33" s="20">
        <v>20000000</v>
      </c>
      <c r="F33" s="21">
        <v>20000000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20000000</v>
      </c>
    </row>
    <row r="34" spans="1:27" ht="13.5">
      <c r="A34" s="60" t="s">
        <v>61</v>
      </c>
      <c r="B34" s="3" t="s">
        <v>62</v>
      </c>
      <c r="C34" s="19">
        <v>522526</v>
      </c>
      <c r="D34" s="19"/>
      <c r="E34" s="20">
        <v>3705000</v>
      </c>
      <c r="F34" s="21">
        <v>3705000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3705000</v>
      </c>
    </row>
    <row r="35" spans="1:27" ht="13.5">
      <c r="A35" s="60" t="s">
        <v>63</v>
      </c>
      <c r="B35" s="3"/>
      <c r="C35" s="19">
        <v>1397849</v>
      </c>
      <c r="D35" s="19"/>
      <c r="E35" s="20">
        <v>8803176</v>
      </c>
      <c r="F35" s="21">
        <v>8803176</v>
      </c>
      <c r="G35" s="21"/>
      <c r="H35" s="21">
        <v>2902583</v>
      </c>
      <c r="I35" s="21">
        <v>58728</v>
      </c>
      <c r="J35" s="21">
        <v>2961311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2961311</v>
      </c>
      <c r="X35" s="21"/>
      <c r="Y35" s="21">
        <v>2961311</v>
      </c>
      <c r="Z35" s="6"/>
      <c r="AA35" s="28">
        <v>8803176</v>
      </c>
    </row>
    <row r="36" spans="1:27" ht="13.5">
      <c r="A36" s="61" t="s">
        <v>64</v>
      </c>
      <c r="B36" s="10"/>
      <c r="C36" s="62">
        <f aca="true" t="shared" si="6" ref="C36:Y36">SUM(C32:C35)</f>
        <v>82894325</v>
      </c>
      <c r="D36" s="62">
        <f>SUM(D32:D35)</f>
        <v>0</v>
      </c>
      <c r="E36" s="63">
        <f t="shared" si="6"/>
        <v>128705176</v>
      </c>
      <c r="F36" s="64">
        <f t="shared" si="6"/>
        <v>128705176</v>
      </c>
      <c r="G36" s="64">
        <f t="shared" si="6"/>
        <v>4430025</v>
      </c>
      <c r="H36" s="64">
        <f t="shared" si="6"/>
        <v>13961547</v>
      </c>
      <c r="I36" s="64">
        <f t="shared" si="6"/>
        <v>11436720</v>
      </c>
      <c r="J36" s="64">
        <f t="shared" si="6"/>
        <v>29828292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29828292</v>
      </c>
      <c r="X36" s="64">
        <f t="shared" si="6"/>
        <v>0</v>
      </c>
      <c r="Y36" s="64">
        <f t="shared" si="6"/>
        <v>29828292</v>
      </c>
      <c r="Z36" s="65">
        <f>+IF(X36&lt;&gt;0,+(Y36/X36)*100,0)</f>
        <v>0</v>
      </c>
      <c r="AA36" s="66">
        <f>SUM(AA32:AA35)</f>
        <v>128705176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1345370</v>
      </c>
      <c r="D5" s="16">
        <f>SUM(D6:D8)</f>
        <v>0</v>
      </c>
      <c r="E5" s="17">
        <f t="shared" si="0"/>
        <v>364000</v>
      </c>
      <c r="F5" s="18">
        <f t="shared" si="0"/>
        <v>364000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91000</v>
      </c>
      <c r="Y5" s="18">
        <f t="shared" si="0"/>
        <v>-91000</v>
      </c>
      <c r="Z5" s="4">
        <f>+IF(X5&lt;&gt;0,+(Y5/X5)*100,0)</f>
        <v>-100</v>
      </c>
      <c r="AA5" s="16">
        <f>SUM(AA6:AA8)</f>
        <v>364000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1345370</v>
      </c>
      <c r="D7" s="22"/>
      <c r="E7" s="23">
        <v>364000</v>
      </c>
      <c r="F7" s="24">
        <v>364000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91000</v>
      </c>
      <c r="Y7" s="24">
        <v>-91000</v>
      </c>
      <c r="Z7" s="7">
        <v>-100</v>
      </c>
      <c r="AA7" s="29">
        <v>364000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1345370</v>
      </c>
      <c r="D25" s="51">
        <f>+D5+D9+D15+D19+D24</f>
        <v>0</v>
      </c>
      <c r="E25" s="52">
        <f t="shared" si="4"/>
        <v>364000</v>
      </c>
      <c r="F25" s="53">
        <f t="shared" si="4"/>
        <v>364000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91000</v>
      </c>
      <c r="Y25" s="53">
        <f t="shared" si="4"/>
        <v>-91000</v>
      </c>
      <c r="Z25" s="54">
        <f>+IF(X25&lt;&gt;0,+(Y25/X25)*100,0)</f>
        <v>-100</v>
      </c>
      <c r="AA25" s="55">
        <f>+AA5+AA9+AA15+AA19+AA24</f>
        <v>364000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>
        <v>1345370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364000</v>
      </c>
      <c r="F35" s="21">
        <v>364000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364000</v>
      </c>
    </row>
    <row r="36" spans="1:27" ht="13.5">
      <c r="A36" s="61" t="s">
        <v>64</v>
      </c>
      <c r="B36" s="10"/>
      <c r="C36" s="62">
        <f aca="true" t="shared" si="6" ref="C36:Y36">SUM(C32:C35)</f>
        <v>1345370</v>
      </c>
      <c r="D36" s="62">
        <f>SUM(D32:D35)</f>
        <v>0</v>
      </c>
      <c r="E36" s="63">
        <f t="shared" si="6"/>
        <v>364000</v>
      </c>
      <c r="F36" s="64">
        <f t="shared" si="6"/>
        <v>364000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364000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2206548</v>
      </c>
      <c r="Y15" s="18">
        <f t="shared" si="2"/>
        <v>-2206548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2206548</v>
      </c>
      <c r="Y17" s="21">
        <v>-2206548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9492000</v>
      </c>
      <c r="F19" s="18">
        <f t="shared" si="3"/>
        <v>9492000</v>
      </c>
      <c r="G19" s="18">
        <f t="shared" si="3"/>
        <v>451190</v>
      </c>
      <c r="H19" s="18">
        <f t="shared" si="3"/>
        <v>723872</v>
      </c>
      <c r="I19" s="18">
        <f t="shared" si="3"/>
        <v>211970</v>
      </c>
      <c r="J19" s="18">
        <f t="shared" si="3"/>
        <v>1387032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1387032</v>
      </c>
      <c r="X19" s="18">
        <f t="shared" si="3"/>
        <v>166452</v>
      </c>
      <c r="Y19" s="18">
        <f t="shared" si="3"/>
        <v>1220580</v>
      </c>
      <c r="Z19" s="4">
        <f>+IF(X19&lt;&gt;0,+(Y19/X19)*100,0)</f>
        <v>733.2924807151611</v>
      </c>
      <c r="AA19" s="30">
        <f>SUM(AA20:AA23)</f>
        <v>9492000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665810</v>
      </c>
      <c r="F21" s="21">
        <v>665810</v>
      </c>
      <c r="G21" s="21">
        <v>451190</v>
      </c>
      <c r="H21" s="21"/>
      <c r="I21" s="21"/>
      <c r="J21" s="21">
        <v>451190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451190</v>
      </c>
      <c r="X21" s="21">
        <v>166452</v>
      </c>
      <c r="Y21" s="21">
        <v>284738</v>
      </c>
      <c r="Z21" s="6">
        <v>171.06</v>
      </c>
      <c r="AA21" s="28">
        <v>665810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>
        <v>723872</v>
      </c>
      <c r="I22" s="24"/>
      <c r="J22" s="24">
        <v>723872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723872</v>
      </c>
      <c r="X22" s="24"/>
      <c r="Y22" s="24">
        <v>723872</v>
      </c>
      <c r="Z22" s="7"/>
      <c r="AA22" s="29"/>
    </row>
    <row r="23" spans="1:27" ht="13.5">
      <c r="A23" s="5" t="s">
        <v>49</v>
      </c>
      <c r="B23" s="3"/>
      <c r="C23" s="19"/>
      <c r="D23" s="19"/>
      <c r="E23" s="20">
        <v>8826190</v>
      </c>
      <c r="F23" s="21">
        <v>8826190</v>
      </c>
      <c r="G23" s="21"/>
      <c r="H23" s="21"/>
      <c r="I23" s="21">
        <v>211970</v>
      </c>
      <c r="J23" s="21">
        <v>211970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211970</v>
      </c>
      <c r="X23" s="21"/>
      <c r="Y23" s="21">
        <v>211970</v>
      </c>
      <c r="Z23" s="6"/>
      <c r="AA23" s="28">
        <v>8826190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9492000</v>
      </c>
      <c r="F25" s="53">
        <f t="shared" si="4"/>
        <v>9492000</v>
      </c>
      <c r="G25" s="53">
        <f t="shared" si="4"/>
        <v>451190</v>
      </c>
      <c r="H25" s="53">
        <f t="shared" si="4"/>
        <v>723872</v>
      </c>
      <c r="I25" s="53">
        <f t="shared" si="4"/>
        <v>211970</v>
      </c>
      <c r="J25" s="53">
        <f t="shared" si="4"/>
        <v>1387032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1387032</v>
      </c>
      <c r="X25" s="53">
        <f t="shared" si="4"/>
        <v>2373000</v>
      </c>
      <c r="Y25" s="53">
        <f t="shared" si="4"/>
        <v>-985968</v>
      </c>
      <c r="Z25" s="54">
        <f>+IF(X25&lt;&gt;0,+(Y25/X25)*100,0)</f>
        <v>-41.54943109987358</v>
      </c>
      <c r="AA25" s="55">
        <f>+AA5+AA9+AA15+AA19+AA24</f>
        <v>9492000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9492000</v>
      </c>
      <c r="F28" s="21">
        <v>9492000</v>
      </c>
      <c r="G28" s="21">
        <v>444714</v>
      </c>
      <c r="H28" s="21">
        <v>723872</v>
      </c>
      <c r="I28" s="21">
        <v>211970</v>
      </c>
      <c r="J28" s="21">
        <v>1380556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1380556</v>
      </c>
      <c r="X28" s="21"/>
      <c r="Y28" s="21">
        <v>1380556</v>
      </c>
      <c r="Z28" s="6"/>
      <c r="AA28" s="19">
        <v>9492000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9492000</v>
      </c>
      <c r="F32" s="27">
        <f t="shared" si="5"/>
        <v>9492000</v>
      </c>
      <c r="G32" s="27">
        <f t="shared" si="5"/>
        <v>444714</v>
      </c>
      <c r="H32" s="27">
        <f t="shared" si="5"/>
        <v>723872</v>
      </c>
      <c r="I32" s="27">
        <f t="shared" si="5"/>
        <v>211970</v>
      </c>
      <c r="J32" s="27">
        <f t="shared" si="5"/>
        <v>1380556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1380556</v>
      </c>
      <c r="X32" s="27">
        <f t="shared" si="5"/>
        <v>0</v>
      </c>
      <c r="Y32" s="27">
        <f t="shared" si="5"/>
        <v>1380556</v>
      </c>
      <c r="Z32" s="13">
        <f>+IF(X32&lt;&gt;0,+(Y32/X32)*100,0)</f>
        <v>0</v>
      </c>
      <c r="AA32" s="31">
        <f>SUM(AA28:AA31)</f>
        <v>9492000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6476</v>
      </c>
      <c r="H35" s="21"/>
      <c r="I35" s="21"/>
      <c r="J35" s="21">
        <v>6476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6476</v>
      </c>
      <c r="X35" s="21"/>
      <c r="Y35" s="21">
        <v>6476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9492000</v>
      </c>
      <c r="F36" s="64">
        <f t="shared" si="6"/>
        <v>9492000</v>
      </c>
      <c r="G36" s="64">
        <f t="shared" si="6"/>
        <v>451190</v>
      </c>
      <c r="H36" s="64">
        <f t="shared" si="6"/>
        <v>723872</v>
      </c>
      <c r="I36" s="64">
        <f t="shared" si="6"/>
        <v>211970</v>
      </c>
      <c r="J36" s="64">
        <f t="shared" si="6"/>
        <v>1387032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1387032</v>
      </c>
      <c r="X36" s="64">
        <f t="shared" si="6"/>
        <v>0</v>
      </c>
      <c r="Y36" s="64">
        <f t="shared" si="6"/>
        <v>1387032</v>
      </c>
      <c r="Z36" s="65">
        <f>+IF(X36&lt;&gt;0,+(Y36/X36)*100,0)</f>
        <v>0</v>
      </c>
      <c r="AA36" s="66">
        <f>SUM(AA32:AA35)</f>
        <v>9492000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1797</v>
      </c>
      <c r="H5" s="18">
        <f t="shared" si="0"/>
        <v>30154</v>
      </c>
      <c r="I5" s="18">
        <f t="shared" si="0"/>
        <v>5760</v>
      </c>
      <c r="J5" s="18">
        <f t="shared" si="0"/>
        <v>37711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37711</v>
      </c>
      <c r="X5" s="18">
        <f t="shared" si="0"/>
        <v>249999</v>
      </c>
      <c r="Y5" s="18">
        <f t="shared" si="0"/>
        <v>-212288</v>
      </c>
      <c r="Z5" s="4">
        <f>+IF(X5&lt;&gt;0,+(Y5/X5)*100,0)</f>
        <v>-84.91553966215865</v>
      </c>
      <c r="AA5" s="16">
        <f>SUM(AA6:AA8)</f>
        <v>1000000</v>
      </c>
    </row>
    <row r="6" spans="1:27" ht="13.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>
        <v>16246</v>
      </c>
      <c r="I6" s="21">
        <v>3675</v>
      </c>
      <c r="J6" s="21">
        <v>19921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19921</v>
      </c>
      <c r="X6" s="21">
        <v>62499</v>
      </c>
      <c r="Y6" s="21">
        <v>-42578</v>
      </c>
      <c r="Z6" s="6">
        <v>-68.13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625000</v>
      </c>
      <c r="F7" s="24">
        <v>625000</v>
      </c>
      <c r="G7" s="24">
        <v>1797</v>
      </c>
      <c r="H7" s="24"/>
      <c r="I7" s="24">
        <v>2085</v>
      </c>
      <c r="J7" s="24">
        <v>3882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3882</v>
      </c>
      <c r="X7" s="24">
        <v>156249</v>
      </c>
      <c r="Y7" s="24">
        <v>-152367</v>
      </c>
      <c r="Z7" s="7">
        <v>-97.52</v>
      </c>
      <c r="AA7" s="29">
        <v>625000</v>
      </c>
    </row>
    <row r="8" spans="1:27" ht="13.5">
      <c r="A8" s="5" t="s">
        <v>34</v>
      </c>
      <c r="B8" s="3"/>
      <c r="C8" s="19"/>
      <c r="D8" s="19"/>
      <c r="E8" s="20">
        <v>125000</v>
      </c>
      <c r="F8" s="21">
        <v>125000</v>
      </c>
      <c r="G8" s="21"/>
      <c r="H8" s="21">
        <v>13908</v>
      </c>
      <c r="I8" s="21"/>
      <c r="J8" s="21">
        <v>13908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13908</v>
      </c>
      <c r="X8" s="21">
        <v>31251</v>
      </c>
      <c r="Y8" s="21">
        <v>-17343</v>
      </c>
      <c r="Z8" s="6">
        <v>-55.5</v>
      </c>
      <c r="AA8" s="28">
        <v>125000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342500</v>
      </c>
      <c r="H9" s="18">
        <f t="shared" si="1"/>
        <v>275000</v>
      </c>
      <c r="I9" s="18">
        <f t="shared" si="1"/>
        <v>0</v>
      </c>
      <c r="J9" s="18">
        <f t="shared" si="1"/>
        <v>617500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617500</v>
      </c>
      <c r="X9" s="18">
        <f t="shared" si="1"/>
        <v>0</v>
      </c>
      <c r="Y9" s="18">
        <f t="shared" si="1"/>
        <v>617500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342500</v>
      </c>
      <c r="H13" s="21">
        <v>275000</v>
      </c>
      <c r="I13" s="21"/>
      <c r="J13" s="21">
        <v>617500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617500</v>
      </c>
      <c r="X13" s="21"/>
      <c r="Y13" s="21">
        <v>617500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6850956</v>
      </c>
      <c r="F15" s="18">
        <f t="shared" si="2"/>
        <v>6850956</v>
      </c>
      <c r="G15" s="18">
        <f t="shared" si="2"/>
        <v>1205770</v>
      </c>
      <c r="H15" s="18">
        <f t="shared" si="2"/>
        <v>2306133</v>
      </c>
      <c r="I15" s="18">
        <f t="shared" si="2"/>
        <v>1071013</v>
      </c>
      <c r="J15" s="18">
        <f t="shared" si="2"/>
        <v>4582916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4582916</v>
      </c>
      <c r="X15" s="18">
        <f t="shared" si="2"/>
        <v>1712739</v>
      </c>
      <c r="Y15" s="18">
        <f t="shared" si="2"/>
        <v>2870177</v>
      </c>
      <c r="Z15" s="4">
        <f>+IF(X15&lt;&gt;0,+(Y15/X15)*100,0)</f>
        <v>167.5781890877711</v>
      </c>
      <c r="AA15" s="30">
        <f>SUM(AA16:AA18)</f>
        <v>6850956</v>
      </c>
    </row>
    <row r="16" spans="1:27" ht="13.5">
      <c r="A16" s="5" t="s">
        <v>42</v>
      </c>
      <c r="B16" s="3"/>
      <c r="C16" s="19"/>
      <c r="D16" s="19"/>
      <c r="E16" s="20">
        <v>137984</v>
      </c>
      <c r="F16" s="21">
        <v>137984</v>
      </c>
      <c r="G16" s="21">
        <v>41454</v>
      </c>
      <c r="H16" s="21">
        <v>44398</v>
      </c>
      <c r="I16" s="21">
        <v>53320</v>
      </c>
      <c r="J16" s="21">
        <v>139172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139172</v>
      </c>
      <c r="X16" s="21">
        <v>34497</v>
      </c>
      <c r="Y16" s="21">
        <v>104675</v>
      </c>
      <c r="Z16" s="6">
        <v>303.43</v>
      </c>
      <c r="AA16" s="28">
        <v>137984</v>
      </c>
    </row>
    <row r="17" spans="1:27" ht="13.5">
      <c r="A17" s="5" t="s">
        <v>43</v>
      </c>
      <c r="B17" s="3"/>
      <c r="C17" s="19"/>
      <c r="D17" s="19"/>
      <c r="E17" s="20">
        <v>6712972</v>
      </c>
      <c r="F17" s="21">
        <v>6712972</v>
      </c>
      <c r="G17" s="21">
        <v>1164316</v>
      </c>
      <c r="H17" s="21">
        <v>2261735</v>
      </c>
      <c r="I17" s="21">
        <v>1017693</v>
      </c>
      <c r="J17" s="21">
        <v>4443744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4443744</v>
      </c>
      <c r="X17" s="21">
        <v>1678242</v>
      </c>
      <c r="Y17" s="21">
        <v>2765502</v>
      </c>
      <c r="Z17" s="6">
        <v>164.79</v>
      </c>
      <c r="AA17" s="28">
        <v>6712972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18701613</v>
      </c>
      <c r="F19" s="18">
        <f t="shared" si="3"/>
        <v>18701613</v>
      </c>
      <c r="G19" s="18">
        <f t="shared" si="3"/>
        <v>1348960</v>
      </c>
      <c r="H19" s="18">
        <f t="shared" si="3"/>
        <v>5466382</v>
      </c>
      <c r="I19" s="18">
        <f t="shared" si="3"/>
        <v>1030954</v>
      </c>
      <c r="J19" s="18">
        <f t="shared" si="3"/>
        <v>7846296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7846296</v>
      </c>
      <c r="X19" s="18">
        <f t="shared" si="3"/>
        <v>4675407</v>
      </c>
      <c r="Y19" s="18">
        <f t="shared" si="3"/>
        <v>3170889</v>
      </c>
      <c r="Z19" s="4">
        <f>+IF(X19&lt;&gt;0,+(Y19/X19)*100,0)</f>
        <v>67.8205982922984</v>
      </c>
      <c r="AA19" s="30">
        <f>SUM(AA20:AA23)</f>
        <v>18701613</v>
      </c>
    </row>
    <row r="20" spans="1:27" ht="13.5">
      <c r="A20" s="5" t="s">
        <v>46</v>
      </c>
      <c r="B20" s="3"/>
      <c r="C20" s="19"/>
      <c r="D20" s="19"/>
      <c r="E20" s="20">
        <v>1195158</v>
      </c>
      <c r="F20" s="21">
        <v>1195158</v>
      </c>
      <c r="G20" s="21"/>
      <c r="H20" s="21"/>
      <c r="I20" s="21">
        <v>10462</v>
      </c>
      <c r="J20" s="21">
        <v>10462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10462</v>
      </c>
      <c r="X20" s="21">
        <v>298791</v>
      </c>
      <c r="Y20" s="21">
        <v>-288329</v>
      </c>
      <c r="Z20" s="6">
        <v>-96.5</v>
      </c>
      <c r="AA20" s="28">
        <v>1195158</v>
      </c>
    </row>
    <row r="21" spans="1:27" ht="13.5">
      <c r="A21" s="5" t="s">
        <v>47</v>
      </c>
      <c r="B21" s="3"/>
      <c r="C21" s="19"/>
      <c r="D21" s="19"/>
      <c r="E21" s="20">
        <v>17164873</v>
      </c>
      <c r="F21" s="21">
        <v>17164873</v>
      </c>
      <c r="G21" s="21">
        <v>1304808</v>
      </c>
      <c r="H21" s="21">
        <v>5466382</v>
      </c>
      <c r="I21" s="21">
        <v>955310</v>
      </c>
      <c r="J21" s="21">
        <v>7726500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7726500</v>
      </c>
      <c r="X21" s="21">
        <v>4291218</v>
      </c>
      <c r="Y21" s="21">
        <v>3435282</v>
      </c>
      <c r="Z21" s="6">
        <v>80.05</v>
      </c>
      <c r="AA21" s="28">
        <v>17164873</v>
      </c>
    </row>
    <row r="22" spans="1:27" ht="13.5">
      <c r="A22" s="5" t="s">
        <v>48</v>
      </c>
      <c r="B22" s="3"/>
      <c r="C22" s="22"/>
      <c r="D22" s="22"/>
      <c r="E22" s="23">
        <v>20000</v>
      </c>
      <c r="F22" s="24">
        <v>20000</v>
      </c>
      <c r="G22" s="24"/>
      <c r="H22" s="24"/>
      <c r="I22" s="24">
        <v>453</v>
      </c>
      <c r="J22" s="24">
        <v>453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453</v>
      </c>
      <c r="X22" s="24">
        <v>5001</v>
      </c>
      <c r="Y22" s="24">
        <v>-4548</v>
      </c>
      <c r="Z22" s="7">
        <v>-90.94</v>
      </c>
      <c r="AA22" s="29">
        <v>20000</v>
      </c>
    </row>
    <row r="23" spans="1:27" ht="13.5">
      <c r="A23" s="5" t="s">
        <v>49</v>
      </c>
      <c r="B23" s="3"/>
      <c r="C23" s="19"/>
      <c r="D23" s="19"/>
      <c r="E23" s="20">
        <v>321582</v>
      </c>
      <c r="F23" s="21">
        <v>321582</v>
      </c>
      <c r="G23" s="21">
        <v>44152</v>
      </c>
      <c r="H23" s="21"/>
      <c r="I23" s="21">
        <v>64729</v>
      </c>
      <c r="J23" s="21">
        <v>108881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108881</v>
      </c>
      <c r="X23" s="21">
        <v>80397</v>
      </c>
      <c r="Y23" s="21">
        <v>28484</v>
      </c>
      <c r="Z23" s="6">
        <v>35.43</v>
      </c>
      <c r="AA23" s="28">
        <v>321582</v>
      </c>
    </row>
    <row r="24" spans="1:27" ht="13.5">
      <c r="A24" s="2" t="s">
        <v>50</v>
      </c>
      <c r="B24" s="8"/>
      <c r="C24" s="16"/>
      <c r="D24" s="16"/>
      <c r="E24" s="17">
        <v>40000</v>
      </c>
      <c r="F24" s="18">
        <v>40000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9999</v>
      </c>
      <c r="Y24" s="18">
        <v>-9999</v>
      </c>
      <c r="Z24" s="4">
        <v>-100</v>
      </c>
      <c r="AA24" s="30">
        <v>40000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26592569</v>
      </c>
      <c r="F25" s="53">
        <f t="shared" si="4"/>
        <v>26592569</v>
      </c>
      <c r="G25" s="53">
        <f t="shared" si="4"/>
        <v>2899027</v>
      </c>
      <c r="H25" s="53">
        <f t="shared" si="4"/>
        <v>8077669</v>
      </c>
      <c r="I25" s="53">
        <f t="shared" si="4"/>
        <v>2107727</v>
      </c>
      <c r="J25" s="53">
        <f t="shared" si="4"/>
        <v>13084423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13084423</v>
      </c>
      <c r="X25" s="53">
        <f t="shared" si="4"/>
        <v>6648144</v>
      </c>
      <c r="Y25" s="53">
        <f t="shared" si="4"/>
        <v>6436279</v>
      </c>
      <c r="Z25" s="54">
        <f>+IF(X25&lt;&gt;0,+(Y25/X25)*100,0)</f>
        <v>96.81317071351042</v>
      </c>
      <c r="AA25" s="55">
        <f>+AA5+AA9+AA15+AA19+AA24</f>
        <v>26592569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21178000</v>
      </c>
      <c r="F28" s="21">
        <v>21178000</v>
      </c>
      <c r="G28" s="21">
        <v>2554730</v>
      </c>
      <c r="H28" s="21">
        <v>7772515</v>
      </c>
      <c r="I28" s="21">
        <v>2091052</v>
      </c>
      <c r="J28" s="21">
        <v>12418297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12418297</v>
      </c>
      <c r="X28" s="21"/>
      <c r="Y28" s="21">
        <v>12418297</v>
      </c>
      <c r="Z28" s="6"/>
      <c r="AA28" s="19">
        <v>21178000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342500</v>
      </c>
      <c r="H29" s="21"/>
      <c r="I29" s="21"/>
      <c r="J29" s="21">
        <v>342500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342500</v>
      </c>
      <c r="X29" s="21"/>
      <c r="Y29" s="21">
        <v>342500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>
        <v>275000</v>
      </c>
      <c r="I31" s="21"/>
      <c r="J31" s="21">
        <v>275000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275000</v>
      </c>
      <c r="X31" s="21"/>
      <c r="Y31" s="21">
        <v>275000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21178000</v>
      </c>
      <c r="F32" s="27">
        <f t="shared" si="5"/>
        <v>21178000</v>
      </c>
      <c r="G32" s="27">
        <f t="shared" si="5"/>
        <v>2897230</v>
      </c>
      <c r="H32" s="27">
        <f t="shared" si="5"/>
        <v>8047515</v>
      </c>
      <c r="I32" s="27">
        <f t="shared" si="5"/>
        <v>2091052</v>
      </c>
      <c r="J32" s="27">
        <f t="shared" si="5"/>
        <v>13035797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13035797</v>
      </c>
      <c r="X32" s="27">
        <f t="shared" si="5"/>
        <v>0</v>
      </c>
      <c r="Y32" s="27">
        <f t="shared" si="5"/>
        <v>13035797</v>
      </c>
      <c r="Z32" s="13">
        <f>+IF(X32&lt;&gt;0,+(Y32/X32)*100,0)</f>
        <v>0</v>
      </c>
      <c r="AA32" s="31">
        <f>SUM(AA28:AA31)</f>
        <v>21178000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5414569</v>
      </c>
      <c r="F35" s="21">
        <v>5414569</v>
      </c>
      <c r="G35" s="21">
        <v>1797</v>
      </c>
      <c r="H35" s="21">
        <v>30154</v>
      </c>
      <c r="I35" s="21">
        <v>16675</v>
      </c>
      <c r="J35" s="21">
        <v>48626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48626</v>
      </c>
      <c r="X35" s="21"/>
      <c r="Y35" s="21">
        <v>48626</v>
      </c>
      <c r="Z35" s="6"/>
      <c r="AA35" s="28">
        <v>5414569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26592569</v>
      </c>
      <c r="F36" s="64">
        <f t="shared" si="6"/>
        <v>26592569</v>
      </c>
      <c r="G36" s="64">
        <f t="shared" si="6"/>
        <v>2899027</v>
      </c>
      <c r="H36" s="64">
        <f t="shared" si="6"/>
        <v>8077669</v>
      </c>
      <c r="I36" s="64">
        <f t="shared" si="6"/>
        <v>2107727</v>
      </c>
      <c r="J36" s="64">
        <f t="shared" si="6"/>
        <v>13084423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13084423</v>
      </c>
      <c r="X36" s="64">
        <f t="shared" si="6"/>
        <v>0</v>
      </c>
      <c r="Y36" s="64">
        <f t="shared" si="6"/>
        <v>13084423</v>
      </c>
      <c r="Z36" s="65">
        <f>+IF(X36&lt;&gt;0,+(Y36/X36)*100,0)</f>
        <v>0</v>
      </c>
      <c r="AA36" s="66">
        <f>SUM(AA32:AA35)</f>
        <v>26592569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7430284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-225</v>
      </c>
      <c r="H5" s="18">
        <f t="shared" si="0"/>
        <v>15330</v>
      </c>
      <c r="I5" s="18">
        <f t="shared" si="0"/>
        <v>28283</v>
      </c>
      <c r="J5" s="18">
        <f t="shared" si="0"/>
        <v>43388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43388</v>
      </c>
      <c r="X5" s="18">
        <f t="shared" si="0"/>
        <v>249999</v>
      </c>
      <c r="Y5" s="18">
        <f t="shared" si="0"/>
        <v>-206611</v>
      </c>
      <c r="Z5" s="4">
        <f>+IF(X5&lt;&gt;0,+(Y5/X5)*100,0)</f>
        <v>-82.64473057892232</v>
      </c>
      <c r="AA5" s="16">
        <f>SUM(AA6:AA8)</f>
        <v>1000000</v>
      </c>
    </row>
    <row r="6" spans="1:27" ht="13.5">
      <c r="A6" s="5" t="s">
        <v>32</v>
      </c>
      <c r="B6" s="3"/>
      <c r="C6" s="19">
        <v>1026625</v>
      </c>
      <c r="D6" s="19"/>
      <c r="E6" s="20">
        <v>1000000</v>
      </c>
      <c r="F6" s="21">
        <v>1000000</v>
      </c>
      <c r="G6" s="21"/>
      <c r="H6" s="21">
        <v>7874</v>
      </c>
      <c r="I6" s="21">
        <v>2088</v>
      </c>
      <c r="J6" s="21">
        <v>9962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9962</v>
      </c>
      <c r="X6" s="21">
        <v>249999</v>
      </c>
      <c r="Y6" s="21">
        <v>-240037</v>
      </c>
      <c r="Z6" s="6">
        <v>-96.02</v>
      </c>
      <c r="AA6" s="28">
        <v>1000000</v>
      </c>
    </row>
    <row r="7" spans="1:27" ht="13.5">
      <c r="A7" s="5" t="s">
        <v>33</v>
      </c>
      <c r="B7" s="3"/>
      <c r="C7" s="22">
        <v>124161</v>
      </c>
      <c r="D7" s="22"/>
      <c r="E7" s="23"/>
      <c r="F7" s="24"/>
      <c r="G7" s="24"/>
      <c r="H7" s="24"/>
      <c r="I7" s="24">
        <v>26195</v>
      </c>
      <c r="J7" s="24">
        <v>26195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26195</v>
      </c>
      <c r="X7" s="24"/>
      <c r="Y7" s="24">
        <v>26195</v>
      </c>
      <c r="Z7" s="7"/>
      <c r="AA7" s="29"/>
    </row>
    <row r="8" spans="1:27" ht="13.5">
      <c r="A8" s="5" t="s">
        <v>34</v>
      </c>
      <c r="B8" s="3"/>
      <c r="C8" s="19">
        <v>6279498</v>
      </c>
      <c r="D8" s="19"/>
      <c r="E8" s="20"/>
      <c r="F8" s="21"/>
      <c r="G8" s="21">
        <v>-225</v>
      </c>
      <c r="H8" s="21">
        <v>7456</v>
      </c>
      <c r="I8" s="21"/>
      <c r="J8" s="21">
        <v>7231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7231</v>
      </c>
      <c r="X8" s="21"/>
      <c r="Y8" s="21">
        <v>7231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10571023</v>
      </c>
      <c r="D9" s="16">
        <f>SUM(D10:D14)</f>
        <v>0</v>
      </c>
      <c r="E9" s="17">
        <f t="shared" si="1"/>
        <v>9450901</v>
      </c>
      <c r="F9" s="18">
        <f t="shared" si="1"/>
        <v>9450901</v>
      </c>
      <c r="G9" s="18">
        <f t="shared" si="1"/>
        <v>175103</v>
      </c>
      <c r="H9" s="18">
        <f t="shared" si="1"/>
        <v>51965</v>
      </c>
      <c r="I9" s="18">
        <f t="shared" si="1"/>
        <v>929389</v>
      </c>
      <c r="J9" s="18">
        <f t="shared" si="1"/>
        <v>1156457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1156457</v>
      </c>
      <c r="X9" s="18">
        <f t="shared" si="1"/>
        <v>2362725</v>
      </c>
      <c r="Y9" s="18">
        <f t="shared" si="1"/>
        <v>-1206268</v>
      </c>
      <c r="Z9" s="4">
        <f>+IF(X9&lt;&gt;0,+(Y9/X9)*100,0)</f>
        <v>-51.05410066766128</v>
      </c>
      <c r="AA9" s="30">
        <f>SUM(AA10:AA14)</f>
        <v>9450901</v>
      </c>
    </row>
    <row r="10" spans="1:27" ht="13.5">
      <c r="A10" s="5" t="s">
        <v>36</v>
      </c>
      <c r="B10" s="3"/>
      <c r="C10" s="19">
        <v>6359</v>
      </c>
      <c r="D10" s="19"/>
      <c r="E10" s="20"/>
      <c r="F10" s="21"/>
      <c r="G10" s="21"/>
      <c r="H10" s="21"/>
      <c r="I10" s="21">
        <v>7018</v>
      </c>
      <c r="J10" s="21">
        <v>7018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7018</v>
      </c>
      <c r="X10" s="21"/>
      <c r="Y10" s="21">
        <v>7018</v>
      </c>
      <c r="Z10" s="6"/>
      <c r="AA10" s="28"/>
    </row>
    <row r="11" spans="1:27" ht="13.5">
      <c r="A11" s="5" t="s">
        <v>37</v>
      </c>
      <c r="B11" s="3"/>
      <c r="C11" s="19">
        <v>10544664</v>
      </c>
      <c r="D11" s="19"/>
      <c r="E11" s="20">
        <v>9450901</v>
      </c>
      <c r="F11" s="21">
        <v>9450901</v>
      </c>
      <c r="G11" s="21">
        <v>175103</v>
      </c>
      <c r="H11" s="21">
        <v>51965</v>
      </c>
      <c r="I11" s="21">
        <v>922371</v>
      </c>
      <c r="J11" s="21">
        <v>1149439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1149439</v>
      </c>
      <c r="X11" s="21">
        <v>2362725</v>
      </c>
      <c r="Y11" s="21">
        <v>-1213286</v>
      </c>
      <c r="Z11" s="6">
        <v>-51.35</v>
      </c>
      <c r="AA11" s="28">
        <v>9450901</v>
      </c>
    </row>
    <row r="12" spans="1:27" ht="13.5">
      <c r="A12" s="5" t="s">
        <v>38</v>
      </c>
      <c r="B12" s="3"/>
      <c r="C12" s="19">
        <v>20000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28374987</v>
      </c>
      <c r="D15" s="16">
        <f>SUM(D16:D18)</f>
        <v>0</v>
      </c>
      <c r="E15" s="17">
        <f t="shared" si="2"/>
        <v>6207495</v>
      </c>
      <c r="F15" s="18">
        <f t="shared" si="2"/>
        <v>6207495</v>
      </c>
      <c r="G15" s="18">
        <f t="shared" si="2"/>
        <v>906559</v>
      </c>
      <c r="H15" s="18">
        <f t="shared" si="2"/>
        <v>217787</v>
      </c>
      <c r="I15" s="18">
        <f t="shared" si="2"/>
        <v>564800</v>
      </c>
      <c r="J15" s="18">
        <f t="shared" si="2"/>
        <v>1689146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1689146</v>
      </c>
      <c r="X15" s="18">
        <f t="shared" si="2"/>
        <v>1551873</v>
      </c>
      <c r="Y15" s="18">
        <f t="shared" si="2"/>
        <v>137273</v>
      </c>
      <c r="Z15" s="4">
        <f>+IF(X15&lt;&gt;0,+(Y15/X15)*100,0)</f>
        <v>8.845633631102546</v>
      </c>
      <c r="AA15" s="30">
        <f>SUM(AA16:AA18)</f>
        <v>6207495</v>
      </c>
    </row>
    <row r="16" spans="1:27" ht="13.5">
      <c r="A16" s="5" t="s">
        <v>42</v>
      </c>
      <c r="B16" s="3"/>
      <c r="C16" s="19">
        <v>21049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28353938</v>
      </c>
      <c r="D17" s="19"/>
      <c r="E17" s="20">
        <v>6207495</v>
      </c>
      <c r="F17" s="21">
        <v>6207495</v>
      </c>
      <c r="G17" s="21">
        <v>906559</v>
      </c>
      <c r="H17" s="21">
        <v>217787</v>
      </c>
      <c r="I17" s="21">
        <v>564800</v>
      </c>
      <c r="J17" s="21">
        <v>1689146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1689146</v>
      </c>
      <c r="X17" s="21">
        <v>1551873</v>
      </c>
      <c r="Y17" s="21">
        <v>137273</v>
      </c>
      <c r="Z17" s="6">
        <v>8.85</v>
      </c>
      <c r="AA17" s="28">
        <v>6207495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48527673</v>
      </c>
      <c r="D19" s="16">
        <f>SUM(D20:D23)</f>
        <v>0</v>
      </c>
      <c r="E19" s="17">
        <f t="shared" si="3"/>
        <v>27020562</v>
      </c>
      <c r="F19" s="18">
        <f t="shared" si="3"/>
        <v>27020562</v>
      </c>
      <c r="G19" s="18">
        <f t="shared" si="3"/>
        <v>1063364</v>
      </c>
      <c r="H19" s="18">
        <f t="shared" si="3"/>
        <v>1649095</v>
      </c>
      <c r="I19" s="18">
        <f t="shared" si="3"/>
        <v>4279902</v>
      </c>
      <c r="J19" s="18">
        <f t="shared" si="3"/>
        <v>6992361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6992361</v>
      </c>
      <c r="X19" s="18">
        <f t="shared" si="3"/>
        <v>6755139</v>
      </c>
      <c r="Y19" s="18">
        <f t="shared" si="3"/>
        <v>237222</v>
      </c>
      <c r="Z19" s="4">
        <f>+IF(X19&lt;&gt;0,+(Y19/X19)*100,0)</f>
        <v>3.511726405629847</v>
      </c>
      <c r="AA19" s="30">
        <f>SUM(AA20:AA23)</f>
        <v>27020562</v>
      </c>
    </row>
    <row r="20" spans="1:27" ht="13.5">
      <c r="A20" s="5" t="s">
        <v>46</v>
      </c>
      <c r="B20" s="3"/>
      <c r="C20" s="19">
        <v>13515768</v>
      </c>
      <c r="D20" s="19"/>
      <c r="E20" s="20">
        <v>5428743</v>
      </c>
      <c r="F20" s="21">
        <v>5428743</v>
      </c>
      <c r="G20" s="21"/>
      <c r="H20" s="21">
        <v>1154096</v>
      </c>
      <c r="I20" s="21"/>
      <c r="J20" s="21">
        <v>1154096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1154096</v>
      </c>
      <c r="X20" s="21">
        <v>1357185</v>
      </c>
      <c r="Y20" s="21">
        <v>-203089</v>
      </c>
      <c r="Z20" s="6">
        <v>-14.96</v>
      </c>
      <c r="AA20" s="28">
        <v>5428743</v>
      </c>
    </row>
    <row r="21" spans="1:27" ht="13.5">
      <c r="A21" s="5" t="s">
        <v>47</v>
      </c>
      <c r="B21" s="3"/>
      <c r="C21" s="19">
        <v>25513347</v>
      </c>
      <c r="D21" s="19"/>
      <c r="E21" s="20">
        <v>15802082</v>
      </c>
      <c r="F21" s="21">
        <v>15802082</v>
      </c>
      <c r="G21" s="21">
        <v>1063364</v>
      </c>
      <c r="H21" s="21">
        <v>494999</v>
      </c>
      <c r="I21" s="21">
        <v>2672705</v>
      </c>
      <c r="J21" s="21">
        <v>4231068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4231068</v>
      </c>
      <c r="X21" s="21">
        <v>3950520</v>
      </c>
      <c r="Y21" s="21">
        <v>280548</v>
      </c>
      <c r="Z21" s="6">
        <v>7.1</v>
      </c>
      <c r="AA21" s="28">
        <v>15802082</v>
      </c>
    </row>
    <row r="22" spans="1:27" ht="13.5">
      <c r="A22" s="5" t="s">
        <v>48</v>
      </c>
      <c r="B22" s="3"/>
      <c r="C22" s="22">
        <v>9498558</v>
      </c>
      <c r="D22" s="22"/>
      <c r="E22" s="23">
        <v>5789737</v>
      </c>
      <c r="F22" s="24">
        <v>5789737</v>
      </c>
      <c r="G22" s="24"/>
      <c r="H22" s="24"/>
      <c r="I22" s="24">
        <v>1607197</v>
      </c>
      <c r="J22" s="24">
        <v>1607197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1607197</v>
      </c>
      <c r="X22" s="24">
        <v>1447434</v>
      </c>
      <c r="Y22" s="24">
        <v>159763</v>
      </c>
      <c r="Z22" s="7">
        <v>11.04</v>
      </c>
      <c r="AA22" s="29">
        <v>5789737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94903967</v>
      </c>
      <c r="D25" s="51">
        <f>+D5+D9+D15+D19+D24</f>
        <v>0</v>
      </c>
      <c r="E25" s="52">
        <f t="shared" si="4"/>
        <v>43678958</v>
      </c>
      <c r="F25" s="53">
        <f t="shared" si="4"/>
        <v>43678958</v>
      </c>
      <c r="G25" s="53">
        <f t="shared" si="4"/>
        <v>2144801</v>
      </c>
      <c r="H25" s="53">
        <f t="shared" si="4"/>
        <v>1934177</v>
      </c>
      <c r="I25" s="53">
        <f t="shared" si="4"/>
        <v>5802374</v>
      </c>
      <c r="J25" s="53">
        <f t="shared" si="4"/>
        <v>9881352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9881352</v>
      </c>
      <c r="X25" s="53">
        <f t="shared" si="4"/>
        <v>10919736</v>
      </c>
      <c r="Y25" s="53">
        <f t="shared" si="4"/>
        <v>-1038384</v>
      </c>
      <c r="Z25" s="54">
        <f>+IF(X25&lt;&gt;0,+(Y25/X25)*100,0)</f>
        <v>-9.509240882746615</v>
      </c>
      <c r="AA25" s="55">
        <f>+AA5+AA9+AA15+AA19+AA24</f>
        <v>43678958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45651090</v>
      </c>
      <c r="D28" s="19"/>
      <c r="E28" s="20">
        <v>21881930</v>
      </c>
      <c r="F28" s="21">
        <v>21881930</v>
      </c>
      <c r="G28" s="21">
        <v>1280799</v>
      </c>
      <c r="H28" s="21">
        <v>315167</v>
      </c>
      <c r="I28" s="21">
        <v>3621939</v>
      </c>
      <c r="J28" s="21">
        <v>5217905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5217905</v>
      </c>
      <c r="X28" s="21"/>
      <c r="Y28" s="21">
        <v>5217905</v>
      </c>
      <c r="Z28" s="6"/>
      <c r="AA28" s="19">
        <v>21881930</v>
      </c>
    </row>
    <row r="29" spans="1:27" ht="13.5">
      <c r="A29" s="57" t="s">
        <v>55</v>
      </c>
      <c r="B29" s="3"/>
      <c r="C29" s="19">
        <v>6585560</v>
      </c>
      <c r="D29" s="19"/>
      <c r="E29" s="20">
        <v>626316</v>
      </c>
      <c r="F29" s="21">
        <v>626316</v>
      </c>
      <c r="G29" s="21">
        <v>85603</v>
      </c>
      <c r="H29" s="21">
        <v>51965</v>
      </c>
      <c r="I29" s="21">
        <v>2022417</v>
      </c>
      <c r="J29" s="21">
        <v>2159985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2159985</v>
      </c>
      <c r="X29" s="21"/>
      <c r="Y29" s="21">
        <v>2159985</v>
      </c>
      <c r="Z29" s="6"/>
      <c r="AA29" s="28">
        <v>626316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565417</v>
      </c>
      <c r="D31" s="19"/>
      <c r="E31" s="20"/>
      <c r="F31" s="21"/>
      <c r="G31" s="21"/>
      <c r="H31" s="21"/>
      <c r="I31" s="21">
        <v>7954</v>
      </c>
      <c r="J31" s="21">
        <v>7954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7954</v>
      </c>
      <c r="X31" s="21"/>
      <c r="Y31" s="21">
        <v>7954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52802067</v>
      </c>
      <c r="D32" s="25">
        <f>SUM(D28:D31)</f>
        <v>0</v>
      </c>
      <c r="E32" s="26">
        <f t="shared" si="5"/>
        <v>22508246</v>
      </c>
      <c r="F32" s="27">
        <f t="shared" si="5"/>
        <v>22508246</v>
      </c>
      <c r="G32" s="27">
        <f t="shared" si="5"/>
        <v>1366402</v>
      </c>
      <c r="H32" s="27">
        <f t="shared" si="5"/>
        <v>367132</v>
      </c>
      <c r="I32" s="27">
        <f t="shared" si="5"/>
        <v>5652310</v>
      </c>
      <c r="J32" s="27">
        <f t="shared" si="5"/>
        <v>7385844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7385844</v>
      </c>
      <c r="X32" s="27">
        <f t="shared" si="5"/>
        <v>0</v>
      </c>
      <c r="Y32" s="27">
        <f t="shared" si="5"/>
        <v>7385844</v>
      </c>
      <c r="Z32" s="13">
        <f>+IF(X32&lt;&gt;0,+(Y32/X32)*100,0)</f>
        <v>0</v>
      </c>
      <c r="AA32" s="31">
        <f>SUM(AA28:AA31)</f>
        <v>22508246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40728292</v>
      </c>
      <c r="D34" s="19"/>
      <c r="E34" s="20">
        <v>20170712</v>
      </c>
      <c r="F34" s="21">
        <v>20170712</v>
      </c>
      <c r="G34" s="21">
        <v>778624</v>
      </c>
      <c r="H34" s="21">
        <v>1551715</v>
      </c>
      <c r="I34" s="21">
        <v>121781</v>
      </c>
      <c r="J34" s="21">
        <v>2452120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2452120</v>
      </c>
      <c r="X34" s="21"/>
      <c r="Y34" s="21">
        <v>2452120</v>
      </c>
      <c r="Z34" s="6"/>
      <c r="AA34" s="28">
        <v>20170712</v>
      </c>
    </row>
    <row r="35" spans="1:27" ht="13.5">
      <c r="A35" s="60" t="s">
        <v>63</v>
      </c>
      <c r="B35" s="3"/>
      <c r="C35" s="19">
        <v>1373608</v>
      </c>
      <c r="D35" s="19"/>
      <c r="E35" s="20">
        <v>1000000</v>
      </c>
      <c r="F35" s="21">
        <v>1000000</v>
      </c>
      <c r="G35" s="21">
        <v>-225</v>
      </c>
      <c r="H35" s="21">
        <v>15330</v>
      </c>
      <c r="I35" s="21">
        <v>28283</v>
      </c>
      <c r="J35" s="21">
        <v>43388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43388</v>
      </c>
      <c r="X35" s="21"/>
      <c r="Y35" s="21">
        <v>43388</v>
      </c>
      <c r="Z35" s="6"/>
      <c r="AA35" s="28">
        <v>1000000</v>
      </c>
    </row>
    <row r="36" spans="1:27" ht="13.5">
      <c r="A36" s="61" t="s">
        <v>64</v>
      </c>
      <c r="B36" s="10"/>
      <c r="C36" s="62">
        <f aca="true" t="shared" si="6" ref="C36:Y36">SUM(C32:C35)</f>
        <v>94903967</v>
      </c>
      <c r="D36" s="62">
        <f>SUM(D32:D35)</f>
        <v>0</v>
      </c>
      <c r="E36" s="63">
        <f t="shared" si="6"/>
        <v>43678958</v>
      </c>
      <c r="F36" s="64">
        <f t="shared" si="6"/>
        <v>43678958</v>
      </c>
      <c r="G36" s="64">
        <f t="shared" si="6"/>
        <v>2144801</v>
      </c>
      <c r="H36" s="64">
        <f t="shared" si="6"/>
        <v>1934177</v>
      </c>
      <c r="I36" s="64">
        <f t="shared" si="6"/>
        <v>5802374</v>
      </c>
      <c r="J36" s="64">
        <f t="shared" si="6"/>
        <v>9881352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9881352</v>
      </c>
      <c r="X36" s="64">
        <f t="shared" si="6"/>
        <v>0</v>
      </c>
      <c r="Y36" s="64">
        <f t="shared" si="6"/>
        <v>9881352</v>
      </c>
      <c r="Z36" s="65">
        <f>+IF(X36&lt;&gt;0,+(Y36/X36)*100,0)</f>
        <v>0</v>
      </c>
      <c r="AA36" s="66">
        <f>SUM(AA32:AA35)</f>
        <v>43678958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52894</v>
      </c>
      <c r="H9" s="18">
        <f t="shared" si="1"/>
        <v>120543</v>
      </c>
      <c r="I9" s="18">
        <f t="shared" si="1"/>
        <v>0</v>
      </c>
      <c r="J9" s="18">
        <f t="shared" si="1"/>
        <v>173437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173437</v>
      </c>
      <c r="X9" s="18">
        <f t="shared" si="1"/>
        <v>0</v>
      </c>
      <c r="Y9" s="18">
        <f t="shared" si="1"/>
        <v>173437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52894</v>
      </c>
      <c r="H10" s="21">
        <v>120543</v>
      </c>
      <c r="I10" s="21"/>
      <c r="J10" s="21">
        <v>173437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173437</v>
      </c>
      <c r="X10" s="21"/>
      <c r="Y10" s="21">
        <v>173437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6318000</v>
      </c>
      <c r="F15" s="18">
        <f t="shared" si="2"/>
        <v>6318000</v>
      </c>
      <c r="G15" s="18">
        <f t="shared" si="2"/>
        <v>405000</v>
      </c>
      <c r="H15" s="18">
        <f t="shared" si="2"/>
        <v>1248296</v>
      </c>
      <c r="I15" s="18">
        <f t="shared" si="2"/>
        <v>1616355</v>
      </c>
      <c r="J15" s="18">
        <f t="shared" si="2"/>
        <v>3269651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3269651</v>
      </c>
      <c r="X15" s="18">
        <f t="shared" si="2"/>
        <v>0</v>
      </c>
      <c r="Y15" s="18">
        <f t="shared" si="2"/>
        <v>3269651</v>
      </c>
      <c r="Z15" s="4">
        <f>+IF(X15&lt;&gt;0,+(Y15/X15)*100,0)</f>
        <v>0</v>
      </c>
      <c r="AA15" s="30">
        <f>SUM(AA16:AA18)</f>
        <v>6318000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6318000</v>
      </c>
      <c r="F17" s="21">
        <v>6318000</v>
      </c>
      <c r="G17" s="21">
        <v>405000</v>
      </c>
      <c r="H17" s="21">
        <v>1248296</v>
      </c>
      <c r="I17" s="21">
        <v>1616355</v>
      </c>
      <c r="J17" s="21">
        <v>3269651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3269651</v>
      </c>
      <c r="X17" s="21"/>
      <c r="Y17" s="21">
        <v>3269651</v>
      </c>
      <c r="Z17" s="6"/>
      <c r="AA17" s="28">
        <v>6318000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12242000</v>
      </c>
      <c r="F19" s="18">
        <f t="shared" si="3"/>
        <v>12242000</v>
      </c>
      <c r="G19" s="18">
        <f t="shared" si="3"/>
        <v>722741</v>
      </c>
      <c r="H19" s="18">
        <f t="shared" si="3"/>
        <v>848680</v>
      </c>
      <c r="I19" s="18">
        <f t="shared" si="3"/>
        <v>150921</v>
      </c>
      <c r="J19" s="18">
        <f t="shared" si="3"/>
        <v>1722342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1722342</v>
      </c>
      <c r="X19" s="18">
        <f t="shared" si="3"/>
        <v>0</v>
      </c>
      <c r="Y19" s="18">
        <f t="shared" si="3"/>
        <v>1722342</v>
      </c>
      <c r="Z19" s="4">
        <f>+IF(X19&lt;&gt;0,+(Y19/X19)*100,0)</f>
        <v>0</v>
      </c>
      <c r="AA19" s="30">
        <f>SUM(AA20:AA23)</f>
        <v>12242000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7726000</v>
      </c>
      <c r="F21" s="21">
        <v>7726000</v>
      </c>
      <c r="G21" s="21">
        <v>722741</v>
      </c>
      <c r="H21" s="21">
        <v>460263</v>
      </c>
      <c r="I21" s="21">
        <v>150921</v>
      </c>
      <c r="J21" s="21">
        <v>1333925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1333925</v>
      </c>
      <c r="X21" s="21"/>
      <c r="Y21" s="21">
        <v>1333925</v>
      </c>
      <c r="Z21" s="6"/>
      <c r="AA21" s="28">
        <v>7726000</v>
      </c>
    </row>
    <row r="22" spans="1:27" ht="13.5">
      <c r="A22" s="5" t="s">
        <v>48</v>
      </c>
      <c r="B22" s="3"/>
      <c r="C22" s="22"/>
      <c r="D22" s="22"/>
      <c r="E22" s="23">
        <v>4516000</v>
      </c>
      <c r="F22" s="24">
        <v>4516000</v>
      </c>
      <c r="G22" s="24"/>
      <c r="H22" s="24">
        <v>388417</v>
      </c>
      <c r="I22" s="24"/>
      <c r="J22" s="24">
        <v>388417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388417</v>
      </c>
      <c r="X22" s="24"/>
      <c r="Y22" s="24">
        <v>388417</v>
      </c>
      <c r="Z22" s="7"/>
      <c r="AA22" s="29">
        <v>4516000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1000000</v>
      </c>
      <c r="F24" s="18">
        <v>1000000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19560000</v>
      </c>
      <c r="F25" s="53">
        <f t="shared" si="4"/>
        <v>19560000</v>
      </c>
      <c r="G25" s="53">
        <f t="shared" si="4"/>
        <v>1180635</v>
      </c>
      <c r="H25" s="53">
        <f t="shared" si="4"/>
        <v>2217519</v>
      </c>
      <c r="I25" s="53">
        <f t="shared" si="4"/>
        <v>1767276</v>
      </c>
      <c r="J25" s="53">
        <f t="shared" si="4"/>
        <v>5165430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5165430</v>
      </c>
      <c r="X25" s="53">
        <f t="shared" si="4"/>
        <v>0</v>
      </c>
      <c r="Y25" s="53">
        <f t="shared" si="4"/>
        <v>5165430</v>
      </c>
      <c r="Z25" s="54">
        <f>+IF(X25&lt;&gt;0,+(Y25/X25)*100,0)</f>
        <v>0</v>
      </c>
      <c r="AA25" s="55">
        <f>+AA5+AA9+AA15+AA19+AA24</f>
        <v>19560000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>
        <v>1127741</v>
      </c>
      <c r="H28" s="21">
        <v>2096976</v>
      </c>
      <c r="I28" s="21">
        <v>1767276</v>
      </c>
      <c r="J28" s="21">
        <v>4991993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4991993</v>
      </c>
      <c r="X28" s="21"/>
      <c r="Y28" s="21">
        <v>4991993</v>
      </c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19560000</v>
      </c>
      <c r="F31" s="21">
        <v>19560000</v>
      </c>
      <c r="G31" s="21">
        <v>52894</v>
      </c>
      <c r="H31" s="21">
        <v>120543</v>
      </c>
      <c r="I31" s="21"/>
      <c r="J31" s="21">
        <v>173437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173437</v>
      </c>
      <c r="X31" s="21"/>
      <c r="Y31" s="21">
        <v>173437</v>
      </c>
      <c r="Z31" s="6"/>
      <c r="AA31" s="28">
        <v>19560000</v>
      </c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19560000</v>
      </c>
      <c r="F32" s="27">
        <f t="shared" si="5"/>
        <v>19560000</v>
      </c>
      <c r="G32" s="27">
        <f t="shared" si="5"/>
        <v>1180635</v>
      </c>
      <c r="H32" s="27">
        <f t="shared" si="5"/>
        <v>2217519</v>
      </c>
      <c r="I32" s="27">
        <f t="shared" si="5"/>
        <v>1767276</v>
      </c>
      <c r="J32" s="27">
        <f t="shared" si="5"/>
        <v>5165430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5165430</v>
      </c>
      <c r="X32" s="27">
        <f t="shared" si="5"/>
        <v>0</v>
      </c>
      <c r="Y32" s="27">
        <f t="shared" si="5"/>
        <v>5165430</v>
      </c>
      <c r="Z32" s="13">
        <f>+IF(X32&lt;&gt;0,+(Y32/X32)*100,0)</f>
        <v>0</v>
      </c>
      <c r="AA32" s="31">
        <f>SUM(AA28:AA31)</f>
        <v>19560000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19560000</v>
      </c>
      <c r="F36" s="64">
        <f t="shared" si="6"/>
        <v>19560000</v>
      </c>
      <c r="G36" s="64">
        <f t="shared" si="6"/>
        <v>1180635</v>
      </c>
      <c r="H36" s="64">
        <f t="shared" si="6"/>
        <v>2217519</v>
      </c>
      <c r="I36" s="64">
        <f t="shared" si="6"/>
        <v>1767276</v>
      </c>
      <c r="J36" s="64">
        <f t="shared" si="6"/>
        <v>5165430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5165430</v>
      </c>
      <c r="X36" s="64">
        <f t="shared" si="6"/>
        <v>0</v>
      </c>
      <c r="Y36" s="64">
        <f t="shared" si="6"/>
        <v>5165430</v>
      </c>
      <c r="Z36" s="65">
        <f>+IF(X36&lt;&gt;0,+(Y36/X36)*100,0)</f>
        <v>0</v>
      </c>
      <c r="AA36" s="66">
        <f>SUM(AA32:AA35)</f>
        <v>19560000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6408000</v>
      </c>
      <c r="F5" s="18">
        <f t="shared" si="0"/>
        <v>6408000</v>
      </c>
      <c r="G5" s="18">
        <f t="shared" si="0"/>
        <v>0</v>
      </c>
      <c r="H5" s="18">
        <f t="shared" si="0"/>
        <v>8947</v>
      </c>
      <c r="I5" s="18">
        <f t="shared" si="0"/>
        <v>0</v>
      </c>
      <c r="J5" s="18">
        <f t="shared" si="0"/>
        <v>8947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8947</v>
      </c>
      <c r="X5" s="18">
        <f t="shared" si="0"/>
        <v>350000</v>
      </c>
      <c r="Y5" s="18">
        <f t="shared" si="0"/>
        <v>-341053</v>
      </c>
      <c r="Z5" s="4">
        <f>+IF(X5&lt;&gt;0,+(Y5/X5)*100,0)</f>
        <v>-97.4437142857143</v>
      </c>
      <c r="AA5" s="16">
        <f>SUM(AA6:AA8)</f>
        <v>6408000</v>
      </c>
    </row>
    <row r="6" spans="1:27" ht="13.5">
      <c r="A6" s="5" t="s">
        <v>32</v>
      </c>
      <c r="B6" s="3"/>
      <c r="C6" s="19"/>
      <c r="D6" s="19"/>
      <c r="E6" s="20">
        <v>4841000</v>
      </c>
      <c r="F6" s="21">
        <v>4841000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4841000</v>
      </c>
    </row>
    <row r="7" spans="1:27" ht="13.5">
      <c r="A7" s="5" t="s">
        <v>33</v>
      </c>
      <c r="B7" s="3"/>
      <c r="C7" s="22"/>
      <c r="D7" s="22"/>
      <c r="E7" s="23">
        <v>672000</v>
      </c>
      <c r="F7" s="24">
        <v>672000</v>
      </c>
      <c r="G7" s="24"/>
      <c r="H7" s="24">
        <v>8947</v>
      </c>
      <c r="I7" s="24"/>
      <c r="J7" s="24">
        <v>8947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8947</v>
      </c>
      <c r="X7" s="24"/>
      <c r="Y7" s="24">
        <v>8947</v>
      </c>
      <c r="Z7" s="7"/>
      <c r="AA7" s="29">
        <v>672000</v>
      </c>
    </row>
    <row r="8" spans="1:27" ht="13.5">
      <c r="A8" s="5" t="s">
        <v>34</v>
      </c>
      <c r="B8" s="3"/>
      <c r="C8" s="19"/>
      <c r="D8" s="19"/>
      <c r="E8" s="20">
        <v>895000</v>
      </c>
      <c r="F8" s="21">
        <v>895000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350000</v>
      </c>
      <c r="Y8" s="21">
        <v>-350000</v>
      </c>
      <c r="Z8" s="6">
        <v>-100</v>
      </c>
      <c r="AA8" s="28">
        <v>895000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1565000</v>
      </c>
      <c r="F9" s="18">
        <f t="shared" si="1"/>
        <v>1565000</v>
      </c>
      <c r="G9" s="18">
        <f t="shared" si="1"/>
        <v>0</v>
      </c>
      <c r="H9" s="18">
        <f t="shared" si="1"/>
        <v>367066</v>
      </c>
      <c r="I9" s="18">
        <f t="shared" si="1"/>
        <v>0</v>
      </c>
      <c r="J9" s="18">
        <f t="shared" si="1"/>
        <v>367066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367066</v>
      </c>
      <c r="X9" s="18">
        <f t="shared" si="1"/>
        <v>265000</v>
      </c>
      <c r="Y9" s="18">
        <f t="shared" si="1"/>
        <v>102066</v>
      </c>
      <c r="Z9" s="4">
        <f>+IF(X9&lt;&gt;0,+(Y9/X9)*100,0)</f>
        <v>38.51547169811321</v>
      </c>
      <c r="AA9" s="30">
        <f>SUM(AA10:AA14)</f>
        <v>1565000</v>
      </c>
    </row>
    <row r="10" spans="1:27" ht="13.5">
      <c r="A10" s="5" t="s">
        <v>36</v>
      </c>
      <c r="B10" s="3"/>
      <c r="C10" s="19"/>
      <c r="D10" s="19"/>
      <c r="E10" s="20">
        <v>415000</v>
      </c>
      <c r="F10" s="21">
        <v>415000</v>
      </c>
      <c r="G10" s="21"/>
      <c r="H10" s="21">
        <v>1200</v>
      </c>
      <c r="I10" s="21"/>
      <c r="J10" s="21">
        <v>1200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1200</v>
      </c>
      <c r="X10" s="21">
        <v>265000</v>
      </c>
      <c r="Y10" s="21">
        <v>-263800</v>
      </c>
      <c r="Z10" s="6">
        <v>-99.55</v>
      </c>
      <c r="AA10" s="28">
        <v>415000</v>
      </c>
    </row>
    <row r="11" spans="1:27" ht="13.5">
      <c r="A11" s="5" t="s">
        <v>37</v>
      </c>
      <c r="B11" s="3"/>
      <c r="C11" s="19"/>
      <c r="D11" s="19"/>
      <c r="E11" s="20">
        <v>260000</v>
      </c>
      <c r="F11" s="21">
        <v>260000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260000</v>
      </c>
    </row>
    <row r="12" spans="1:27" ht="13.5">
      <c r="A12" s="5" t="s">
        <v>38</v>
      </c>
      <c r="B12" s="3"/>
      <c r="C12" s="19"/>
      <c r="D12" s="19"/>
      <c r="E12" s="20">
        <v>890000</v>
      </c>
      <c r="F12" s="21">
        <v>890000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890000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365866</v>
      </c>
      <c r="I13" s="21"/>
      <c r="J13" s="21">
        <v>365866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365866</v>
      </c>
      <c r="X13" s="21"/>
      <c r="Y13" s="21">
        <v>365866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17750000</v>
      </c>
      <c r="F15" s="18">
        <f t="shared" si="2"/>
        <v>17750000</v>
      </c>
      <c r="G15" s="18">
        <f t="shared" si="2"/>
        <v>0</v>
      </c>
      <c r="H15" s="18">
        <f t="shared" si="2"/>
        <v>372581</v>
      </c>
      <c r="I15" s="18">
        <f t="shared" si="2"/>
        <v>0</v>
      </c>
      <c r="J15" s="18">
        <f t="shared" si="2"/>
        <v>372581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372581</v>
      </c>
      <c r="X15" s="18">
        <f t="shared" si="2"/>
        <v>3400000</v>
      </c>
      <c r="Y15" s="18">
        <f t="shared" si="2"/>
        <v>-3027419</v>
      </c>
      <c r="Z15" s="4">
        <f>+IF(X15&lt;&gt;0,+(Y15/X15)*100,0)</f>
        <v>-89.04173529411766</v>
      </c>
      <c r="AA15" s="30">
        <f>SUM(AA16:AA18)</f>
        <v>17750000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17750000</v>
      </c>
      <c r="F17" s="21">
        <v>17750000</v>
      </c>
      <c r="G17" s="21"/>
      <c r="H17" s="21">
        <v>372581</v>
      </c>
      <c r="I17" s="21"/>
      <c r="J17" s="21">
        <v>372581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372581</v>
      </c>
      <c r="X17" s="21">
        <v>3400000</v>
      </c>
      <c r="Y17" s="21">
        <v>-3027419</v>
      </c>
      <c r="Z17" s="6">
        <v>-89.04</v>
      </c>
      <c r="AA17" s="28">
        <v>17750000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9885000</v>
      </c>
      <c r="F19" s="18">
        <f t="shared" si="3"/>
        <v>9885000</v>
      </c>
      <c r="G19" s="18">
        <f t="shared" si="3"/>
        <v>0</v>
      </c>
      <c r="H19" s="18">
        <f t="shared" si="3"/>
        <v>1632089</v>
      </c>
      <c r="I19" s="18">
        <f t="shared" si="3"/>
        <v>0</v>
      </c>
      <c r="J19" s="18">
        <f t="shared" si="3"/>
        <v>1632089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1632089</v>
      </c>
      <c r="X19" s="18">
        <f t="shared" si="3"/>
        <v>5175000</v>
      </c>
      <c r="Y19" s="18">
        <f t="shared" si="3"/>
        <v>-3542911</v>
      </c>
      <c r="Z19" s="4">
        <f>+IF(X19&lt;&gt;0,+(Y19/X19)*100,0)</f>
        <v>-68.46204830917874</v>
      </c>
      <c r="AA19" s="30">
        <f>SUM(AA20:AA23)</f>
        <v>9885000</v>
      </c>
    </row>
    <row r="20" spans="1:27" ht="13.5">
      <c r="A20" s="5" t="s">
        <v>46</v>
      </c>
      <c r="B20" s="3"/>
      <c r="C20" s="19"/>
      <c r="D20" s="19"/>
      <c r="E20" s="20">
        <v>125000</v>
      </c>
      <c r="F20" s="21">
        <v>125000</v>
      </c>
      <c r="G20" s="21"/>
      <c r="H20" s="21">
        <v>102608</v>
      </c>
      <c r="I20" s="21"/>
      <c r="J20" s="21">
        <v>102608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102608</v>
      </c>
      <c r="X20" s="21">
        <v>125000</v>
      </c>
      <c r="Y20" s="21">
        <v>-22392</v>
      </c>
      <c r="Z20" s="6">
        <v>-17.91</v>
      </c>
      <c r="AA20" s="28">
        <v>125000</v>
      </c>
    </row>
    <row r="21" spans="1:27" ht="13.5">
      <c r="A21" s="5" t="s">
        <v>47</v>
      </c>
      <c r="B21" s="3"/>
      <c r="C21" s="19"/>
      <c r="D21" s="19"/>
      <c r="E21" s="20">
        <v>9130000</v>
      </c>
      <c r="F21" s="21">
        <v>9130000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5050000</v>
      </c>
      <c r="Y21" s="21">
        <v>-5050000</v>
      </c>
      <c r="Z21" s="6">
        <v>-100</v>
      </c>
      <c r="AA21" s="28">
        <v>9130000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>
        <v>1529481</v>
      </c>
      <c r="I22" s="24"/>
      <c r="J22" s="24">
        <v>1529481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1529481</v>
      </c>
      <c r="X22" s="24"/>
      <c r="Y22" s="24">
        <v>1529481</v>
      </c>
      <c r="Z22" s="7"/>
      <c r="AA22" s="29"/>
    </row>
    <row r="23" spans="1:27" ht="13.5">
      <c r="A23" s="5" t="s">
        <v>49</v>
      </c>
      <c r="B23" s="3"/>
      <c r="C23" s="19"/>
      <c r="D23" s="19"/>
      <c r="E23" s="20">
        <v>630000</v>
      </c>
      <c r="F23" s="21">
        <v>630000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630000</v>
      </c>
    </row>
    <row r="24" spans="1:27" ht="13.5">
      <c r="A24" s="2" t="s">
        <v>50</v>
      </c>
      <c r="B24" s="8"/>
      <c r="C24" s="16"/>
      <c r="D24" s="16"/>
      <c r="E24" s="17">
        <v>836000</v>
      </c>
      <c r="F24" s="18">
        <v>836000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325000</v>
      </c>
      <c r="Y24" s="18">
        <v>-325000</v>
      </c>
      <c r="Z24" s="4">
        <v>-100</v>
      </c>
      <c r="AA24" s="30">
        <v>836000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36444000</v>
      </c>
      <c r="F25" s="53">
        <f t="shared" si="4"/>
        <v>36444000</v>
      </c>
      <c r="G25" s="53">
        <f t="shared" si="4"/>
        <v>0</v>
      </c>
      <c r="H25" s="53">
        <f t="shared" si="4"/>
        <v>2380683</v>
      </c>
      <c r="I25" s="53">
        <f t="shared" si="4"/>
        <v>0</v>
      </c>
      <c r="J25" s="53">
        <f t="shared" si="4"/>
        <v>2380683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2380683</v>
      </c>
      <c r="X25" s="53">
        <f t="shared" si="4"/>
        <v>9515000</v>
      </c>
      <c r="Y25" s="53">
        <f t="shared" si="4"/>
        <v>-7134317</v>
      </c>
      <c r="Z25" s="54">
        <f>+IF(X25&lt;&gt;0,+(Y25/X25)*100,0)</f>
        <v>-74.97968470835524</v>
      </c>
      <c r="AA25" s="55">
        <f>+AA5+AA9+AA15+AA19+AA24</f>
        <v>36444000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14760000</v>
      </c>
      <c r="F28" s="21">
        <v>14760000</v>
      </c>
      <c r="G28" s="21"/>
      <c r="H28" s="21">
        <v>1896263</v>
      </c>
      <c r="I28" s="21"/>
      <c r="J28" s="21">
        <v>1896263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1896263</v>
      </c>
      <c r="X28" s="21"/>
      <c r="Y28" s="21">
        <v>1896263</v>
      </c>
      <c r="Z28" s="6"/>
      <c r="AA28" s="19">
        <v>14760000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365866</v>
      </c>
      <c r="I29" s="21"/>
      <c r="J29" s="21">
        <v>365866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365866</v>
      </c>
      <c r="X29" s="21"/>
      <c r="Y29" s="21">
        <v>365866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14760000</v>
      </c>
      <c r="F32" s="27">
        <f t="shared" si="5"/>
        <v>14760000</v>
      </c>
      <c r="G32" s="27">
        <f t="shared" si="5"/>
        <v>0</v>
      </c>
      <c r="H32" s="27">
        <f t="shared" si="5"/>
        <v>2262129</v>
      </c>
      <c r="I32" s="27">
        <f t="shared" si="5"/>
        <v>0</v>
      </c>
      <c r="J32" s="27">
        <f t="shared" si="5"/>
        <v>2262129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2262129</v>
      </c>
      <c r="X32" s="27">
        <f t="shared" si="5"/>
        <v>0</v>
      </c>
      <c r="Y32" s="27">
        <f t="shared" si="5"/>
        <v>2262129</v>
      </c>
      <c r="Z32" s="13">
        <f>+IF(X32&lt;&gt;0,+(Y32/X32)*100,0)</f>
        <v>0</v>
      </c>
      <c r="AA32" s="31">
        <f>SUM(AA28:AA31)</f>
        <v>14760000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13400000</v>
      </c>
      <c r="F34" s="21">
        <v>13400000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13400000</v>
      </c>
    </row>
    <row r="35" spans="1:27" ht="13.5">
      <c r="A35" s="60" t="s">
        <v>63</v>
      </c>
      <c r="B35" s="3"/>
      <c r="C35" s="19"/>
      <c r="D35" s="19"/>
      <c r="E35" s="20">
        <v>8284000</v>
      </c>
      <c r="F35" s="21">
        <v>8284000</v>
      </c>
      <c r="G35" s="21"/>
      <c r="H35" s="21">
        <v>118554</v>
      </c>
      <c r="I35" s="21"/>
      <c r="J35" s="21">
        <v>118554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118554</v>
      </c>
      <c r="X35" s="21"/>
      <c r="Y35" s="21">
        <v>118554</v>
      </c>
      <c r="Z35" s="6"/>
      <c r="AA35" s="28">
        <v>8284000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36444000</v>
      </c>
      <c r="F36" s="64">
        <f t="shared" si="6"/>
        <v>36444000</v>
      </c>
      <c r="G36" s="64">
        <f t="shared" si="6"/>
        <v>0</v>
      </c>
      <c r="H36" s="64">
        <f t="shared" si="6"/>
        <v>2380683</v>
      </c>
      <c r="I36" s="64">
        <f t="shared" si="6"/>
        <v>0</v>
      </c>
      <c r="J36" s="64">
        <f t="shared" si="6"/>
        <v>2380683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2380683</v>
      </c>
      <c r="X36" s="64">
        <f t="shared" si="6"/>
        <v>0</v>
      </c>
      <c r="Y36" s="64">
        <f t="shared" si="6"/>
        <v>2380683</v>
      </c>
      <c r="Z36" s="65">
        <f>+IF(X36&lt;&gt;0,+(Y36/X36)*100,0)</f>
        <v>0</v>
      </c>
      <c r="AA36" s="66">
        <f>SUM(AA32:AA35)</f>
        <v>36444000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188491</v>
      </c>
      <c r="D5" s="16">
        <f>SUM(D6:D8)</f>
        <v>0</v>
      </c>
      <c r="E5" s="17">
        <f t="shared" si="0"/>
        <v>212000</v>
      </c>
      <c r="F5" s="18">
        <f t="shared" si="0"/>
        <v>212000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33000</v>
      </c>
      <c r="Y5" s="18">
        <f t="shared" si="0"/>
        <v>-33000</v>
      </c>
      <c r="Z5" s="4">
        <f>+IF(X5&lt;&gt;0,+(Y5/X5)*100,0)</f>
        <v>-100</v>
      </c>
      <c r="AA5" s="16">
        <f>SUM(AA6:AA8)</f>
        <v>212000</v>
      </c>
    </row>
    <row r="6" spans="1:27" ht="13.5">
      <c r="A6" s="5" t="s">
        <v>32</v>
      </c>
      <c r="B6" s="3"/>
      <c r="C6" s="19">
        <v>188491</v>
      </c>
      <c r="D6" s="19"/>
      <c r="E6" s="20">
        <v>132000</v>
      </c>
      <c r="F6" s="21">
        <v>132000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33000</v>
      </c>
      <c r="Y6" s="21">
        <v>-33000</v>
      </c>
      <c r="Z6" s="6">
        <v>-100</v>
      </c>
      <c r="AA6" s="28">
        <v>132000</v>
      </c>
    </row>
    <row r="7" spans="1:27" ht="13.5">
      <c r="A7" s="5" t="s">
        <v>33</v>
      </c>
      <c r="B7" s="3"/>
      <c r="C7" s="22"/>
      <c r="D7" s="22"/>
      <c r="E7" s="23">
        <v>20000</v>
      </c>
      <c r="F7" s="24">
        <v>20000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</v>
      </c>
    </row>
    <row r="8" spans="1:27" ht="13.5">
      <c r="A8" s="5" t="s">
        <v>34</v>
      </c>
      <c r="B8" s="3"/>
      <c r="C8" s="19"/>
      <c r="D8" s="19"/>
      <c r="E8" s="20">
        <v>60000</v>
      </c>
      <c r="F8" s="21">
        <v>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60000</v>
      </c>
    </row>
    <row r="9" spans="1:27" ht="13.5">
      <c r="A9" s="2" t="s">
        <v>35</v>
      </c>
      <c r="B9" s="3"/>
      <c r="C9" s="16">
        <f aca="true" t="shared" si="1" ref="C9:Y9">SUM(C10:C14)</f>
        <v>11357633</v>
      </c>
      <c r="D9" s="16">
        <f>SUM(D10:D14)</f>
        <v>0</v>
      </c>
      <c r="E9" s="17">
        <f t="shared" si="1"/>
        <v>220000</v>
      </c>
      <c r="F9" s="18">
        <f t="shared" si="1"/>
        <v>220000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48000</v>
      </c>
      <c r="Y9" s="18">
        <f t="shared" si="1"/>
        <v>-48000</v>
      </c>
      <c r="Z9" s="4">
        <f>+IF(X9&lt;&gt;0,+(Y9/X9)*100,0)</f>
        <v>-100</v>
      </c>
      <c r="AA9" s="30">
        <f>SUM(AA10:AA14)</f>
        <v>220000</v>
      </c>
    </row>
    <row r="10" spans="1:27" ht="13.5">
      <c r="A10" s="5" t="s">
        <v>36</v>
      </c>
      <c r="B10" s="3"/>
      <c r="C10" s="19">
        <v>11357633</v>
      </c>
      <c r="D10" s="19"/>
      <c r="E10" s="20">
        <v>220000</v>
      </c>
      <c r="F10" s="21">
        <v>220000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48000</v>
      </c>
      <c r="Y10" s="21">
        <v>-48000</v>
      </c>
      <c r="Z10" s="6">
        <v>-100</v>
      </c>
      <c r="AA10" s="28">
        <v>220000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5500000</v>
      </c>
      <c r="F15" s="18">
        <f t="shared" si="2"/>
        <v>5500000</v>
      </c>
      <c r="G15" s="18">
        <f t="shared" si="2"/>
        <v>2036130</v>
      </c>
      <c r="H15" s="18">
        <f t="shared" si="2"/>
        <v>1080514</v>
      </c>
      <c r="I15" s="18">
        <f t="shared" si="2"/>
        <v>3025592</v>
      </c>
      <c r="J15" s="18">
        <f t="shared" si="2"/>
        <v>6142236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6142236</v>
      </c>
      <c r="X15" s="18">
        <f t="shared" si="2"/>
        <v>1833000</v>
      </c>
      <c r="Y15" s="18">
        <f t="shared" si="2"/>
        <v>4309236</v>
      </c>
      <c r="Z15" s="4">
        <f>+IF(X15&lt;&gt;0,+(Y15/X15)*100,0)</f>
        <v>235.09198036006546</v>
      </c>
      <c r="AA15" s="30">
        <f>SUM(AA16:AA18)</f>
        <v>5500000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5500000</v>
      </c>
      <c r="F17" s="21">
        <v>5500000</v>
      </c>
      <c r="G17" s="21">
        <v>2036130</v>
      </c>
      <c r="H17" s="21">
        <v>1080514</v>
      </c>
      <c r="I17" s="21">
        <v>3025592</v>
      </c>
      <c r="J17" s="21">
        <v>6142236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6142236</v>
      </c>
      <c r="X17" s="21">
        <v>1833000</v>
      </c>
      <c r="Y17" s="21">
        <v>4309236</v>
      </c>
      <c r="Z17" s="6">
        <v>235.09</v>
      </c>
      <c r="AA17" s="28">
        <v>5500000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865479</v>
      </c>
      <c r="D19" s="16">
        <f>SUM(D20:D23)</f>
        <v>0</v>
      </c>
      <c r="E19" s="17">
        <f t="shared" si="3"/>
        <v>2343000</v>
      </c>
      <c r="F19" s="18">
        <f t="shared" si="3"/>
        <v>2343000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950000</v>
      </c>
      <c r="Y19" s="18">
        <f t="shared" si="3"/>
        <v>-950000</v>
      </c>
      <c r="Z19" s="4">
        <f>+IF(X19&lt;&gt;0,+(Y19/X19)*100,0)</f>
        <v>-100</v>
      </c>
      <c r="AA19" s="30">
        <f>SUM(AA20:AA23)</f>
        <v>2343000</v>
      </c>
    </row>
    <row r="20" spans="1:27" ht="13.5">
      <c r="A20" s="5" t="s">
        <v>46</v>
      </c>
      <c r="B20" s="3"/>
      <c r="C20" s="19">
        <v>288493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288493</v>
      </c>
      <c r="D21" s="19"/>
      <c r="E21" s="20">
        <v>1800000</v>
      </c>
      <c r="F21" s="21">
        <v>1800000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600000</v>
      </c>
      <c r="Y21" s="21">
        <v>-600000</v>
      </c>
      <c r="Z21" s="6">
        <v>-100</v>
      </c>
      <c r="AA21" s="28">
        <v>1800000</v>
      </c>
    </row>
    <row r="22" spans="1:27" ht="13.5">
      <c r="A22" s="5" t="s">
        <v>48</v>
      </c>
      <c r="B22" s="3"/>
      <c r="C22" s="22">
        <v>288493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543000</v>
      </c>
      <c r="F23" s="21">
        <v>543000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350000</v>
      </c>
      <c r="Y23" s="21">
        <v>-350000</v>
      </c>
      <c r="Z23" s="6">
        <v>-100</v>
      </c>
      <c r="AA23" s="28">
        <v>543000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12411603</v>
      </c>
      <c r="D25" s="51">
        <f>+D5+D9+D15+D19+D24</f>
        <v>0</v>
      </c>
      <c r="E25" s="52">
        <f t="shared" si="4"/>
        <v>8275000</v>
      </c>
      <c r="F25" s="53">
        <f t="shared" si="4"/>
        <v>8275000</v>
      </c>
      <c r="G25" s="53">
        <f t="shared" si="4"/>
        <v>2036130</v>
      </c>
      <c r="H25" s="53">
        <f t="shared" si="4"/>
        <v>1080514</v>
      </c>
      <c r="I25" s="53">
        <f t="shared" si="4"/>
        <v>3025592</v>
      </c>
      <c r="J25" s="53">
        <f t="shared" si="4"/>
        <v>6142236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6142236</v>
      </c>
      <c r="X25" s="53">
        <f t="shared" si="4"/>
        <v>2864000</v>
      </c>
      <c r="Y25" s="53">
        <f t="shared" si="4"/>
        <v>3278236</v>
      </c>
      <c r="Z25" s="54">
        <f>+IF(X25&lt;&gt;0,+(Y25/X25)*100,0)</f>
        <v>114.46354748603352</v>
      </c>
      <c r="AA25" s="55">
        <f>+AA5+AA9+AA15+AA19+AA24</f>
        <v>8275000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10969140</v>
      </c>
      <c r="D28" s="19"/>
      <c r="E28" s="20">
        <v>7843000</v>
      </c>
      <c r="F28" s="21">
        <v>7843000</v>
      </c>
      <c r="G28" s="21">
        <v>2036130</v>
      </c>
      <c r="H28" s="21">
        <v>1080514</v>
      </c>
      <c r="I28" s="21"/>
      <c r="J28" s="21">
        <v>3116644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3116644</v>
      </c>
      <c r="X28" s="21"/>
      <c r="Y28" s="21">
        <v>3116644</v>
      </c>
      <c r="Z28" s="6"/>
      <c r="AA28" s="19">
        <v>7843000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3025592</v>
      </c>
      <c r="J29" s="21">
        <v>3025592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3025592</v>
      </c>
      <c r="X29" s="21"/>
      <c r="Y29" s="21">
        <v>3025592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10969140</v>
      </c>
      <c r="D32" s="25">
        <f>SUM(D28:D31)</f>
        <v>0</v>
      </c>
      <c r="E32" s="26">
        <f t="shared" si="5"/>
        <v>7843000</v>
      </c>
      <c r="F32" s="27">
        <f t="shared" si="5"/>
        <v>7843000</v>
      </c>
      <c r="G32" s="27">
        <f t="shared" si="5"/>
        <v>2036130</v>
      </c>
      <c r="H32" s="27">
        <f t="shared" si="5"/>
        <v>1080514</v>
      </c>
      <c r="I32" s="27">
        <f t="shared" si="5"/>
        <v>3025592</v>
      </c>
      <c r="J32" s="27">
        <f t="shared" si="5"/>
        <v>6142236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6142236</v>
      </c>
      <c r="X32" s="27">
        <f t="shared" si="5"/>
        <v>0</v>
      </c>
      <c r="Y32" s="27">
        <f t="shared" si="5"/>
        <v>6142236</v>
      </c>
      <c r="Z32" s="13">
        <f>+IF(X32&lt;&gt;0,+(Y32/X32)*100,0)</f>
        <v>0</v>
      </c>
      <c r="AA32" s="31">
        <f>SUM(AA28:AA31)</f>
        <v>7843000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1442463</v>
      </c>
      <c r="D35" s="19"/>
      <c r="E35" s="20">
        <v>432000</v>
      </c>
      <c r="F35" s="21">
        <v>432000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432000</v>
      </c>
    </row>
    <row r="36" spans="1:27" ht="13.5">
      <c r="A36" s="61" t="s">
        <v>64</v>
      </c>
      <c r="B36" s="10"/>
      <c r="C36" s="62">
        <f aca="true" t="shared" si="6" ref="C36:Y36">SUM(C32:C35)</f>
        <v>12411603</v>
      </c>
      <c r="D36" s="62">
        <f>SUM(D32:D35)</f>
        <v>0</v>
      </c>
      <c r="E36" s="63">
        <f t="shared" si="6"/>
        <v>8275000</v>
      </c>
      <c r="F36" s="64">
        <f t="shared" si="6"/>
        <v>8275000</v>
      </c>
      <c r="G36" s="64">
        <f t="shared" si="6"/>
        <v>2036130</v>
      </c>
      <c r="H36" s="64">
        <f t="shared" si="6"/>
        <v>1080514</v>
      </c>
      <c r="I36" s="64">
        <f t="shared" si="6"/>
        <v>3025592</v>
      </c>
      <c r="J36" s="64">
        <f t="shared" si="6"/>
        <v>6142236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6142236</v>
      </c>
      <c r="X36" s="64">
        <f t="shared" si="6"/>
        <v>0</v>
      </c>
      <c r="Y36" s="64">
        <f t="shared" si="6"/>
        <v>6142236</v>
      </c>
      <c r="Z36" s="65">
        <f>+IF(X36&lt;&gt;0,+(Y36/X36)*100,0)</f>
        <v>0</v>
      </c>
      <c r="AA36" s="66">
        <f>SUM(AA32:AA35)</f>
        <v>8275000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1995000</v>
      </c>
      <c r="F5" s="18">
        <f t="shared" si="0"/>
        <v>1995000</v>
      </c>
      <c r="G5" s="18">
        <f t="shared" si="0"/>
        <v>0</v>
      </c>
      <c r="H5" s="18">
        <f t="shared" si="0"/>
        <v>98990</v>
      </c>
      <c r="I5" s="18">
        <f t="shared" si="0"/>
        <v>8613</v>
      </c>
      <c r="J5" s="18">
        <f t="shared" si="0"/>
        <v>107603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107603</v>
      </c>
      <c r="X5" s="18">
        <f t="shared" si="0"/>
        <v>1327500</v>
      </c>
      <c r="Y5" s="18">
        <f t="shared" si="0"/>
        <v>-1219897</v>
      </c>
      <c r="Z5" s="4">
        <f>+IF(X5&lt;&gt;0,+(Y5/X5)*100,0)</f>
        <v>-91.89431261770244</v>
      </c>
      <c r="AA5" s="16">
        <f>SUM(AA6:AA8)</f>
        <v>1995000</v>
      </c>
    </row>
    <row r="6" spans="1:27" ht="13.5">
      <c r="A6" s="5" t="s">
        <v>32</v>
      </c>
      <c r="B6" s="3"/>
      <c r="C6" s="19"/>
      <c r="D6" s="19"/>
      <c r="E6" s="20">
        <v>75000</v>
      </c>
      <c r="F6" s="21">
        <v>75000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75000</v>
      </c>
      <c r="Y6" s="21">
        <v>-75000</v>
      </c>
      <c r="Z6" s="6">
        <v>-100</v>
      </c>
      <c r="AA6" s="28">
        <v>75000</v>
      </c>
    </row>
    <row r="7" spans="1:27" ht="13.5">
      <c r="A7" s="5" t="s">
        <v>33</v>
      </c>
      <c r="B7" s="3"/>
      <c r="C7" s="22"/>
      <c r="D7" s="22"/>
      <c r="E7" s="23">
        <v>890000</v>
      </c>
      <c r="F7" s="24">
        <v>890000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222500</v>
      </c>
      <c r="Y7" s="24">
        <v>-222500</v>
      </c>
      <c r="Z7" s="7">
        <v>-100</v>
      </c>
      <c r="AA7" s="29">
        <v>890000</v>
      </c>
    </row>
    <row r="8" spans="1:27" ht="13.5">
      <c r="A8" s="5" t="s">
        <v>34</v>
      </c>
      <c r="B8" s="3"/>
      <c r="C8" s="19"/>
      <c r="D8" s="19"/>
      <c r="E8" s="20">
        <v>1030000</v>
      </c>
      <c r="F8" s="21">
        <v>1030000</v>
      </c>
      <c r="G8" s="21"/>
      <c r="H8" s="21">
        <v>98990</v>
      </c>
      <c r="I8" s="21">
        <v>8613</v>
      </c>
      <c r="J8" s="21">
        <v>107603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107603</v>
      </c>
      <c r="X8" s="21">
        <v>1030000</v>
      </c>
      <c r="Y8" s="21">
        <v>-922397</v>
      </c>
      <c r="Z8" s="6">
        <v>-89.55</v>
      </c>
      <c r="AA8" s="28">
        <v>1030000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250000</v>
      </c>
      <c r="F9" s="18">
        <f t="shared" si="1"/>
        <v>250000</v>
      </c>
      <c r="G9" s="18">
        <f t="shared" si="1"/>
        <v>0</v>
      </c>
      <c r="H9" s="18">
        <f t="shared" si="1"/>
        <v>0</v>
      </c>
      <c r="I9" s="18">
        <f t="shared" si="1"/>
        <v>70667</v>
      </c>
      <c r="J9" s="18">
        <f t="shared" si="1"/>
        <v>70667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70667</v>
      </c>
      <c r="X9" s="18">
        <f t="shared" si="1"/>
        <v>250000</v>
      </c>
      <c r="Y9" s="18">
        <f t="shared" si="1"/>
        <v>-179333</v>
      </c>
      <c r="Z9" s="4">
        <f>+IF(X9&lt;&gt;0,+(Y9/X9)*100,0)</f>
        <v>-71.7332</v>
      </c>
      <c r="AA9" s="30">
        <f>SUM(AA10:AA14)</f>
        <v>250000</v>
      </c>
    </row>
    <row r="10" spans="1:27" ht="13.5">
      <c r="A10" s="5" t="s">
        <v>36</v>
      </c>
      <c r="B10" s="3"/>
      <c r="C10" s="19"/>
      <c r="D10" s="19"/>
      <c r="E10" s="20">
        <v>250000</v>
      </c>
      <c r="F10" s="21">
        <v>250000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250000</v>
      </c>
      <c r="Y10" s="21">
        <v>-250000</v>
      </c>
      <c r="Z10" s="6">
        <v>-100</v>
      </c>
      <c r="AA10" s="28">
        <v>250000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>
        <v>70667</v>
      </c>
      <c r="J13" s="21">
        <v>70667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70667</v>
      </c>
      <c r="X13" s="21"/>
      <c r="Y13" s="21">
        <v>70667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2245000</v>
      </c>
      <c r="F25" s="53">
        <f t="shared" si="4"/>
        <v>2245000</v>
      </c>
      <c r="G25" s="53">
        <f t="shared" si="4"/>
        <v>0</v>
      </c>
      <c r="H25" s="53">
        <f t="shared" si="4"/>
        <v>98990</v>
      </c>
      <c r="I25" s="53">
        <f t="shared" si="4"/>
        <v>79280</v>
      </c>
      <c r="J25" s="53">
        <f t="shared" si="4"/>
        <v>178270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178270</v>
      </c>
      <c r="X25" s="53">
        <f t="shared" si="4"/>
        <v>1577500</v>
      </c>
      <c r="Y25" s="53">
        <f t="shared" si="4"/>
        <v>-1399230</v>
      </c>
      <c r="Z25" s="54">
        <f>+IF(X25&lt;&gt;0,+(Y25/X25)*100,0)</f>
        <v>-88.69920760697306</v>
      </c>
      <c r="AA25" s="55">
        <f>+AA5+AA9+AA15+AA19+AA24</f>
        <v>2245000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>
        <v>250000</v>
      </c>
      <c r="F29" s="21">
        <v>250000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250000</v>
      </c>
      <c r="F32" s="27">
        <f t="shared" si="5"/>
        <v>250000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250000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1995000</v>
      </c>
      <c r="F35" s="21">
        <v>1995000</v>
      </c>
      <c r="G35" s="21"/>
      <c r="H35" s="21">
        <v>98990</v>
      </c>
      <c r="I35" s="21">
        <v>79280</v>
      </c>
      <c r="J35" s="21">
        <v>178270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178270</v>
      </c>
      <c r="X35" s="21"/>
      <c r="Y35" s="21">
        <v>178270</v>
      </c>
      <c r="Z35" s="6"/>
      <c r="AA35" s="28">
        <v>1995000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2245000</v>
      </c>
      <c r="F36" s="64">
        <f t="shared" si="6"/>
        <v>2245000</v>
      </c>
      <c r="G36" s="64">
        <f t="shared" si="6"/>
        <v>0</v>
      </c>
      <c r="H36" s="64">
        <f t="shared" si="6"/>
        <v>98990</v>
      </c>
      <c r="I36" s="64">
        <f t="shared" si="6"/>
        <v>79280</v>
      </c>
      <c r="J36" s="64">
        <f t="shared" si="6"/>
        <v>178270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178270</v>
      </c>
      <c r="X36" s="64">
        <f t="shared" si="6"/>
        <v>0</v>
      </c>
      <c r="Y36" s="64">
        <f t="shared" si="6"/>
        <v>178270</v>
      </c>
      <c r="Z36" s="65">
        <f>+IF(X36&lt;&gt;0,+(Y36/X36)*100,0)</f>
        <v>0</v>
      </c>
      <c r="AA36" s="66">
        <f>SUM(AA32:AA35)</f>
        <v>2245000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6425735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50000</v>
      </c>
      <c r="Y5" s="18">
        <f t="shared" si="0"/>
        <v>-50000</v>
      </c>
      <c r="Z5" s="4">
        <f>+IF(X5&lt;&gt;0,+(Y5/X5)*100,0)</f>
        <v>-100</v>
      </c>
      <c r="AA5" s="16">
        <f>SUM(AA6:AA8)</f>
        <v>1000000</v>
      </c>
    </row>
    <row r="6" spans="1:27" ht="13.5">
      <c r="A6" s="5" t="s">
        <v>32</v>
      </c>
      <c r="B6" s="3"/>
      <c r="C6" s="19">
        <v>2289165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1000000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12994469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2305852</v>
      </c>
      <c r="X9" s="18">
        <f t="shared" si="1"/>
        <v>800000</v>
      </c>
      <c r="Y9" s="18">
        <f t="shared" si="1"/>
        <v>1505852</v>
      </c>
      <c r="Z9" s="4">
        <f>+IF(X9&lt;&gt;0,+(Y9/X9)*100,0)</f>
        <v>188.23149999999998</v>
      </c>
      <c r="AA9" s="30">
        <f>SUM(AA10:AA14)</f>
        <v>12994469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12994469</v>
      </c>
      <c r="G10" s="21"/>
      <c r="H10" s="21">
        <v>1837389</v>
      </c>
      <c r="I10" s="21">
        <v>468463</v>
      </c>
      <c r="J10" s="21">
        <v>2305852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2305852</v>
      </c>
      <c r="X10" s="21">
        <v>800000</v>
      </c>
      <c r="Y10" s="21">
        <v>1505852</v>
      </c>
      <c r="Z10" s="6">
        <v>188.23</v>
      </c>
      <c r="AA10" s="28">
        <v>12994469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10250000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4260036</v>
      </c>
      <c r="X15" s="18">
        <f t="shared" si="2"/>
        <v>0</v>
      </c>
      <c r="Y15" s="18">
        <f t="shared" si="2"/>
        <v>4260036</v>
      </c>
      <c r="Z15" s="4">
        <f>+IF(X15&lt;&gt;0,+(Y15/X15)*100,0)</f>
        <v>0</v>
      </c>
      <c r="AA15" s="30">
        <f>SUM(AA16:AA18)</f>
        <v>10250000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10250000</v>
      </c>
      <c r="G16" s="21">
        <v>42442</v>
      </c>
      <c r="H16" s="21">
        <v>624771</v>
      </c>
      <c r="I16" s="21">
        <v>476975</v>
      </c>
      <c r="J16" s="21">
        <v>1144188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1144188</v>
      </c>
      <c r="X16" s="21"/>
      <c r="Y16" s="21">
        <v>1144188</v>
      </c>
      <c r="Z16" s="6"/>
      <c r="AA16" s="28">
        <v>10250000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/>
      <c r="G17" s="21">
        <v>352255</v>
      </c>
      <c r="H17" s="21">
        <v>510617</v>
      </c>
      <c r="I17" s="21">
        <v>2252976</v>
      </c>
      <c r="J17" s="21">
        <v>3115848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3115848</v>
      </c>
      <c r="X17" s="21"/>
      <c r="Y17" s="21">
        <v>3115848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94938033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18348024</v>
      </c>
      <c r="X19" s="18">
        <f t="shared" si="3"/>
        <v>12500000</v>
      </c>
      <c r="Y19" s="18">
        <f t="shared" si="3"/>
        <v>5848024</v>
      </c>
      <c r="Z19" s="4">
        <f>+IF(X19&lt;&gt;0,+(Y19/X19)*100,0)</f>
        <v>46.784192000000004</v>
      </c>
      <c r="AA19" s="30">
        <f>SUM(AA20:AA23)</f>
        <v>94938033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3000000</v>
      </c>
      <c r="G20" s="21"/>
      <c r="H20" s="21">
        <v>171894</v>
      </c>
      <c r="I20" s="21">
        <v>1165057</v>
      </c>
      <c r="J20" s="21">
        <v>1336951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1336951</v>
      </c>
      <c r="X20" s="21"/>
      <c r="Y20" s="21">
        <v>1336951</v>
      </c>
      <c r="Z20" s="6"/>
      <c r="AA20" s="28">
        <v>3000000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29163801</v>
      </c>
      <c r="G21" s="21">
        <v>1425064</v>
      </c>
      <c r="H21" s="21">
        <v>690019</v>
      </c>
      <c r="I21" s="21">
        <v>2968877</v>
      </c>
      <c r="J21" s="21">
        <v>5083960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5083960</v>
      </c>
      <c r="X21" s="21">
        <v>2000000</v>
      </c>
      <c r="Y21" s="21">
        <v>3083960</v>
      </c>
      <c r="Z21" s="6">
        <v>154.2</v>
      </c>
      <c r="AA21" s="28">
        <v>29163801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62774232</v>
      </c>
      <c r="G22" s="24">
        <v>250880</v>
      </c>
      <c r="H22" s="24">
        <v>5586196</v>
      </c>
      <c r="I22" s="24">
        <v>6090037</v>
      </c>
      <c r="J22" s="24">
        <v>11927113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11927113</v>
      </c>
      <c r="X22" s="24">
        <v>10500000</v>
      </c>
      <c r="Y22" s="24">
        <v>1427113</v>
      </c>
      <c r="Z22" s="7">
        <v>13.59</v>
      </c>
      <c r="AA22" s="29">
        <v>62774232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12000000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1500000</v>
      </c>
      <c r="Y24" s="18">
        <v>-1500000</v>
      </c>
      <c r="Z24" s="4">
        <v>-100</v>
      </c>
      <c r="AA24" s="30">
        <v>12000000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238280319</v>
      </c>
      <c r="D25" s="51">
        <f>+D5+D9+D15+D19+D24</f>
        <v>0</v>
      </c>
      <c r="E25" s="52">
        <f t="shared" si="4"/>
        <v>131182502</v>
      </c>
      <c r="F25" s="53">
        <f t="shared" si="4"/>
        <v>131182502</v>
      </c>
      <c r="G25" s="53">
        <f t="shared" si="4"/>
        <v>2070641</v>
      </c>
      <c r="H25" s="53">
        <f t="shared" si="4"/>
        <v>9420886</v>
      </c>
      <c r="I25" s="53">
        <f t="shared" si="4"/>
        <v>13422385</v>
      </c>
      <c r="J25" s="53">
        <f t="shared" si="4"/>
        <v>24913912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24913912</v>
      </c>
      <c r="X25" s="53">
        <f t="shared" si="4"/>
        <v>14850000</v>
      </c>
      <c r="Y25" s="53">
        <f t="shared" si="4"/>
        <v>10063912</v>
      </c>
      <c r="Z25" s="54">
        <f>+IF(X25&lt;&gt;0,+(Y25/X25)*100,0)</f>
        <v>67.77045117845117</v>
      </c>
      <c r="AA25" s="55">
        <f>+AA5+AA9+AA15+AA19+AA24</f>
        <v>131182502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14930221</v>
      </c>
      <c r="X28" s="21"/>
      <c r="Y28" s="21">
        <v>14930221</v>
      </c>
      <c r="Z28" s="6"/>
      <c r="AA28" s="19">
        <v>78677233</v>
      </c>
    </row>
    <row r="29" spans="1:27" ht="13.5">
      <c r="A29" s="57" t="s">
        <v>55</v>
      </c>
      <c r="B29" s="3"/>
      <c r="C29" s="19">
        <v>36743030</v>
      </c>
      <c r="D29" s="19"/>
      <c r="E29" s="20">
        <v>10250000</v>
      </c>
      <c r="F29" s="21">
        <v>10250000</v>
      </c>
      <c r="G29" s="21"/>
      <c r="H29" s="21">
        <v>2096439</v>
      </c>
      <c r="I29" s="21">
        <v>2145968</v>
      </c>
      <c r="J29" s="21">
        <v>4242407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4242407</v>
      </c>
      <c r="X29" s="21"/>
      <c r="Y29" s="21">
        <v>4242407</v>
      </c>
      <c r="Z29" s="6"/>
      <c r="AA29" s="28">
        <v>10250000</v>
      </c>
    </row>
    <row r="30" spans="1:27" ht="13.5">
      <c r="A30" s="57" t="s">
        <v>56</v>
      </c>
      <c r="B30" s="3"/>
      <c r="C30" s="22">
        <v>4284000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88927233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19172628</v>
      </c>
      <c r="X32" s="27">
        <f t="shared" si="5"/>
        <v>0</v>
      </c>
      <c r="Y32" s="27">
        <f t="shared" si="5"/>
        <v>19172628</v>
      </c>
      <c r="Z32" s="13">
        <f>+IF(X32&lt;&gt;0,+(Y32/X32)*100,0)</f>
        <v>0</v>
      </c>
      <c r="AA32" s="31">
        <f>SUM(AA28:AA31)</f>
        <v>88927233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33323850</v>
      </c>
      <c r="D35" s="19"/>
      <c r="E35" s="20">
        <v>42255269</v>
      </c>
      <c r="F35" s="21">
        <v>42255269</v>
      </c>
      <c r="G35" s="21">
        <v>491537</v>
      </c>
      <c r="H35" s="21">
        <v>1315240</v>
      </c>
      <c r="I35" s="21">
        <v>3934507</v>
      </c>
      <c r="J35" s="21">
        <v>5741284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5741284</v>
      </c>
      <c r="X35" s="21"/>
      <c r="Y35" s="21">
        <v>5741284</v>
      </c>
      <c r="Z35" s="6"/>
      <c r="AA35" s="28">
        <v>42255269</v>
      </c>
    </row>
    <row r="36" spans="1:27" ht="13.5">
      <c r="A36" s="61" t="s">
        <v>64</v>
      </c>
      <c r="B36" s="10"/>
      <c r="C36" s="62">
        <f aca="true" t="shared" si="6" ref="C36:Y36">SUM(C32:C35)</f>
        <v>238280319</v>
      </c>
      <c r="D36" s="62">
        <f>SUM(D32:D35)</f>
        <v>0</v>
      </c>
      <c r="E36" s="63">
        <f t="shared" si="6"/>
        <v>131182502</v>
      </c>
      <c r="F36" s="64">
        <f t="shared" si="6"/>
        <v>131182502</v>
      </c>
      <c r="G36" s="64">
        <f t="shared" si="6"/>
        <v>2070641</v>
      </c>
      <c r="H36" s="64">
        <f t="shared" si="6"/>
        <v>9420886</v>
      </c>
      <c r="I36" s="64">
        <f t="shared" si="6"/>
        <v>13422385</v>
      </c>
      <c r="J36" s="64">
        <f t="shared" si="6"/>
        <v>24913912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24913912</v>
      </c>
      <c r="X36" s="64">
        <f t="shared" si="6"/>
        <v>0</v>
      </c>
      <c r="Y36" s="64">
        <f t="shared" si="6"/>
        <v>24913912</v>
      </c>
      <c r="Z36" s="65">
        <f>+IF(X36&lt;&gt;0,+(Y36/X36)*100,0)</f>
        <v>0</v>
      </c>
      <c r="AA36" s="66">
        <f>SUM(AA32:AA35)</f>
        <v>131182502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367821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367821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414911</v>
      </c>
      <c r="H9" s="18">
        <f t="shared" si="1"/>
        <v>201168</v>
      </c>
      <c r="I9" s="18">
        <f t="shared" si="1"/>
        <v>0</v>
      </c>
      <c r="J9" s="18">
        <f t="shared" si="1"/>
        <v>616079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616079</v>
      </c>
      <c r="X9" s="18">
        <f t="shared" si="1"/>
        <v>0</v>
      </c>
      <c r="Y9" s="18">
        <f t="shared" si="1"/>
        <v>616079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414911</v>
      </c>
      <c r="H13" s="21">
        <v>201168</v>
      </c>
      <c r="I13" s="21"/>
      <c r="J13" s="21">
        <v>616079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616079</v>
      </c>
      <c r="X13" s="21"/>
      <c r="Y13" s="21">
        <v>616079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20126134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2558112</v>
      </c>
      <c r="H15" s="18">
        <f t="shared" si="2"/>
        <v>192494</v>
      </c>
      <c r="I15" s="18">
        <f t="shared" si="2"/>
        <v>0</v>
      </c>
      <c r="J15" s="18">
        <f t="shared" si="2"/>
        <v>2750606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2750606</v>
      </c>
      <c r="X15" s="18">
        <f t="shared" si="2"/>
        <v>0</v>
      </c>
      <c r="Y15" s="18">
        <f t="shared" si="2"/>
        <v>2750606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2632829</v>
      </c>
      <c r="D16" s="19"/>
      <c r="E16" s="20"/>
      <c r="F16" s="21"/>
      <c r="G16" s="21">
        <v>2558112</v>
      </c>
      <c r="H16" s="21"/>
      <c r="I16" s="21"/>
      <c r="J16" s="21">
        <v>2558112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2558112</v>
      </c>
      <c r="X16" s="21"/>
      <c r="Y16" s="21">
        <v>2558112</v>
      </c>
      <c r="Z16" s="6"/>
      <c r="AA16" s="28"/>
    </row>
    <row r="17" spans="1:27" ht="13.5">
      <c r="A17" s="5" t="s">
        <v>43</v>
      </c>
      <c r="B17" s="3"/>
      <c r="C17" s="19">
        <v>17493305</v>
      </c>
      <c r="D17" s="19"/>
      <c r="E17" s="20"/>
      <c r="F17" s="21"/>
      <c r="G17" s="21"/>
      <c r="H17" s="21">
        <v>192494</v>
      </c>
      <c r="I17" s="21"/>
      <c r="J17" s="21">
        <v>192494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192494</v>
      </c>
      <c r="X17" s="21"/>
      <c r="Y17" s="21">
        <v>192494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10028725</v>
      </c>
      <c r="D19" s="16">
        <f>SUM(D20:D23)</f>
        <v>0</v>
      </c>
      <c r="E19" s="17">
        <f t="shared" si="3"/>
        <v>23500000</v>
      </c>
      <c r="F19" s="18">
        <f t="shared" si="3"/>
        <v>23500000</v>
      </c>
      <c r="G19" s="18">
        <f t="shared" si="3"/>
        <v>129736</v>
      </c>
      <c r="H19" s="18">
        <f t="shared" si="3"/>
        <v>18057</v>
      </c>
      <c r="I19" s="18">
        <f t="shared" si="3"/>
        <v>1537263</v>
      </c>
      <c r="J19" s="18">
        <f t="shared" si="3"/>
        <v>1685056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1685056</v>
      </c>
      <c r="X19" s="18">
        <f t="shared" si="3"/>
        <v>7000000</v>
      </c>
      <c r="Y19" s="18">
        <f t="shared" si="3"/>
        <v>-5314944</v>
      </c>
      <c r="Z19" s="4">
        <f>+IF(X19&lt;&gt;0,+(Y19/X19)*100,0)</f>
        <v>-75.92777142857143</v>
      </c>
      <c r="AA19" s="30">
        <f>SUM(AA20:AA23)</f>
        <v>23500000</v>
      </c>
    </row>
    <row r="20" spans="1:27" ht="13.5">
      <c r="A20" s="5" t="s">
        <v>46</v>
      </c>
      <c r="B20" s="3"/>
      <c r="C20" s="19">
        <v>3288308</v>
      </c>
      <c r="D20" s="19"/>
      <c r="E20" s="20">
        <v>1000000</v>
      </c>
      <c r="F20" s="21">
        <v>1000000</v>
      </c>
      <c r="G20" s="21">
        <v>129736</v>
      </c>
      <c r="H20" s="21">
        <v>18057</v>
      </c>
      <c r="I20" s="21">
        <v>1256631</v>
      </c>
      <c r="J20" s="21">
        <v>1404424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1404424</v>
      </c>
      <c r="X20" s="21">
        <v>500000</v>
      </c>
      <c r="Y20" s="21">
        <v>904424</v>
      </c>
      <c r="Z20" s="6">
        <v>180.88</v>
      </c>
      <c r="AA20" s="28">
        <v>1000000</v>
      </c>
    </row>
    <row r="21" spans="1:27" ht="13.5">
      <c r="A21" s="5" t="s">
        <v>47</v>
      </c>
      <c r="B21" s="3"/>
      <c r="C21" s="19">
        <v>6740417</v>
      </c>
      <c r="D21" s="19"/>
      <c r="E21" s="20">
        <v>8000000</v>
      </c>
      <c r="F21" s="21">
        <v>8000000</v>
      </c>
      <c r="G21" s="21"/>
      <c r="H21" s="21"/>
      <c r="I21" s="21">
        <v>280632</v>
      </c>
      <c r="J21" s="21">
        <v>280632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280632</v>
      </c>
      <c r="X21" s="21">
        <v>2500000</v>
      </c>
      <c r="Y21" s="21">
        <v>-2219368</v>
      </c>
      <c r="Z21" s="6">
        <v>-88.77</v>
      </c>
      <c r="AA21" s="28">
        <v>8000000</v>
      </c>
    </row>
    <row r="22" spans="1:27" ht="13.5">
      <c r="A22" s="5" t="s">
        <v>48</v>
      </c>
      <c r="B22" s="3"/>
      <c r="C22" s="22"/>
      <c r="D22" s="22"/>
      <c r="E22" s="23">
        <v>14000000</v>
      </c>
      <c r="F22" s="24">
        <v>14000000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3500000</v>
      </c>
      <c r="Y22" s="24">
        <v>-3500000</v>
      </c>
      <c r="Z22" s="7">
        <v>-100</v>
      </c>
      <c r="AA22" s="29">
        <v>14000000</v>
      </c>
    </row>
    <row r="23" spans="1:27" ht="13.5">
      <c r="A23" s="5" t="s">
        <v>49</v>
      </c>
      <c r="B23" s="3"/>
      <c r="C23" s="19"/>
      <c r="D23" s="19"/>
      <c r="E23" s="20">
        <v>500000</v>
      </c>
      <c r="F23" s="21">
        <v>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500000</v>
      </c>
      <c r="Y23" s="21">
        <v>-500000</v>
      </c>
      <c r="Z23" s="6">
        <v>-100</v>
      </c>
      <c r="AA23" s="28">
        <v>500000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30522680</v>
      </c>
      <c r="D25" s="51">
        <f>+D5+D9+D15+D19+D24</f>
        <v>0</v>
      </c>
      <c r="E25" s="52">
        <f t="shared" si="4"/>
        <v>23500000</v>
      </c>
      <c r="F25" s="53">
        <f t="shared" si="4"/>
        <v>23500000</v>
      </c>
      <c r="G25" s="53">
        <f t="shared" si="4"/>
        <v>3102759</v>
      </c>
      <c r="H25" s="53">
        <f t="shared" si="4"/>
        <v>411719</v>
      </c>
      <c r="I25" s="53">
        <f t="shared" si="4"/>
        <v>1537263</v>
      </c>
      <c r="J25" s="53">
        <f t="shared" si="4"/>
        <v>5051741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5051741</v>
      </c>
      <c r="X25" s="53">
        <f t="shared" si="4"/>
        <v>7000000</v>
      </c>
      <c r="Y25" s="53">
        <f t="shared" si="4"/>
        <v>-1948259</v>
      </c>
      <c r="Z25" s="54">
        <f>+IF(X25&lt;&gt;0,+(Y25/X25)*100,0)</f>
        <v>-27.83227142857143</v>
      </c>
      <c r="AA25" s="55">
        <f>+AA5+AA9+AA15+AA19+AA24</f>
        <v>23500000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27522030</v>
      </c>
      <c r="D28" s="19"/>
      <c r="E28" s="20">
        <v>20000000</v>
      </c>
      <c r="F28" s="21">
        <v>20000000</v>
      </c>
      <c r="G28" s="21">
        <v>2687848</v>
      </c>
      <c r="H28" s="21">
        <v>210551</v>
      </c>
      <c r="I28" s="21">
        <v>1537263</v>
      </c>
      <c r="J28" s="21">
        <v>4435662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4435662</v>
      </c>
      <c r="X28" s="21"/>
      <c r="Y28" s="21">
        <v>4435662</v>
      </c>
      <c r="Z28" s="6"/>
      <c r="AA28" s="19">
        <v>20000000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414911</v>
      </c>
      <c r="H29" s="21">
        <v>201168</v>
      </c>
      <c r="I29" s="21"/>
      <c r="J29" s="21">
        <v>616079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616079</v>
      </c>
      <c r="X29" s="21"/>
      <c r="Y29" s="21">
        <v>616079</v>
      </c>
      <c r="Z29" s="6"/>
      <c r="AA29" s="28"/>
    </row>
    <row r="30" spans="1:27" ht="13.5">
      <c r="A30" s="57" t="s">
        <v>56</v>
      </c>
      <c r="B30" s="3"/>
      <c r="C30" s="22">
        <v>2357609</v>
      </c>
      <c r="D30" s="22"/>
      <c r="E30" s="23">
        <v>2500000</v>
      </c>
      <c r="F30" s="24">
        <v>2500000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2500000</v>
      </c>
    </row>
    <row r="31" spans="1:27" ht="13.5">
      <c r="A31" s="58" t="s">
        <v>57</v>
      </c>
      <c r="B31" s="3"/>
      <c r="C31" s="19"/>
      <c r="D31" s="19"/>
      <c r="E31" s="20">
        <v>1000000</v>
      </c>
      <c r="F31" s="21">
        <v>1000000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1000000</v>
      </c>
    </row>
    <row r="32" spans="1:27" ht="13.5">
      <c r="A32" s="59" t="s">
        <v>58</v>
      </c>
      <c r="B32" s="3"/>
      <c r="C32" s="25">
        <f aca="true" t="shared" si="5" ref="C32:Y32">SUM(C28:C31)</f>
        <v>29879639</v>
      </c>
      <c r="D32" s="25">
        <f>SUM(D28:D31)</f>
        <v>0</v>
      </c>
      <c r="E32" s="26">
        <f t="shared" si="5"/>
        <v>23500000</v>
      </c>
      <c r="F32" s="27">
        <f t="shared" si="5"/>
        <v>23500000</v>
      </c>
      <c r="G32" s="27">
        <f t="shared" si="5"/>
        <v>3102759</v>
      </c>
      <c r="H32" s="27">
        <f t="shared" si="5"/>
        <v>411719</v>
      </c>
      <c r="I32" s="27">
        <f t="shared" si="5"/>
        <v>1537263</v>
      </c>
      <c r="J32" s="27">
        <f t="shared" si="5"/>
        <v>5051741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5051741</v>
      </c>
      <c r="X32" s="27">
        <f t="shared" si="5"/>
        <v>0</v>
      </c>
      <c r="Y32" s="27">
        <f t="shared" si="5"/>
        <v>5051741</v>
      </c>
      <c r="Z32" s="13">
        <f>+IF(X32&lt;&gt;0,+(Y32/X32)*100,0)</f>
        <v>0</v>
      </c>
      <c r="AA32" s="31">
        <f>SUM(AA28:AA31)</f>
        <v>23500000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643041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30522680</v>
      </c>
      <c r="D36" s="62">
        <f>SUM(D32:D35)</f>
        <v>0</v>
      </c>
      <c r="E36" s="63">
        <f t="shared" si="6"/>
        <v>23500000</v>
      </c>
      <c r="F36" s="64">
        <f t="shared" si="6"/>
        <v>23500000</v>
      </c>
      <c r="G36" s="64">
        <f t="shared" si="6"/>
        <v>3102759</v>
      </c>
      <c r="H36" s="64">
        <f t="shared" si="6"/>
        <v>411719</v>
      </c>
      <c r="I36" s="64">
        <f t="shared" si="6"/>
        <v>1537263</v>
      </c>
      <c r="J36" s="64">
        <f t="shared" si="6"/>
        <v>5051741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5051741</v>
      </c>
      <c r="X36" s="64">
        <f t="shared" si="6"/>
        <v>0</v>
      </c>
      <c r="Y36" s="64">
        <f t="shared" si="6"/>
        <v>5051741</v>
      </c>
      <c r="Z36" s="65">
        <f>+IF(X36&lt;&gt;0,+(Y36/X36)*100,0)</f>
        <v>0</v>
      </c>
      <c r="AA36" s="66">
        <f>SUM(AA32:AA35)</f>
        <v>23500000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13632000</v>
      </c>
      <c r="F5" s="18">
        <f t="shared" si="0"/>
        <v>13632000</v>
      </c>
      <c r="G5" s="18">
        <f t="shared" si="0"/>
        <v>107460</v>
      </c>
      <c r="H5" s="18">
        <f t="shared" si="0"/>
        <v>513265</v>
      </c>
      <c r="I5" s="18">
        <f t="shared" si="0"/>
        <v>39237</v>
      </c>
      <c r="J5" s="18">
        <f t="shared" si="0"/>
        <v>659962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659962</v>
      </c>
      <c r="X5" s="18">
        <f t="shared" si="0"/>
        <v>3407874</v>
      </c>
      <c r="Y5" s="18">
        <f t="shared" si="0"/>
        <v>-2747912</v>
      </c>
      <c r="Z5" s="4">
        <f>+IF(X5&lt;&gt;0,+(Y5/X5)*100,0)</f>
        <v>-80.63420185135953</v>
      </c>
      <c r="AA5" s="16">
        <f>SUM(AA6:AA8)</f>
        <v>13632000</v>
      </c>
    </row>
    <row r="6" spans="1:27" ht="13.5">
      <c r="A6" s="5" t="s">
        <v>32</v>
      </c>
      <c r="B6" s="3"/>
      <c r="C6" s="19"/>
      <c r="D6" s="19"/>
      <c r="E6" s="20">
        <v>360500</v>
      </c>
      <c r="F6" s="21">
        <v>360500</v>
      </c>
      <c r="G6" s="21"/>
      <c r="H6" s="21"/>
      <c r="I6" s="21">
        <v>15782</v>
      </c>
      <c r="J6" s="21">
        <v>15782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15782</v>
      </c>
      <c r="X6" s="21">
        <v>90126</v>
      </c>
      <c r="Y6" s="21">
        <v>-74344</v>
      </c>
      <c r="Z6" s="6">
        <v>-82.49</v>
      </c>
      <c r="AA6" s="28">
        <v>360500</v>
      </c>
    </row>
    <row r="7" spans="1:27" ht="13.5">
      <c r="A7" s="5" t="s">
        <v>33</v>
      </c>
      <c r="B7" s="3"/>
      <c r="C7" s="22"/>
      <c r="D7" s="22"/>
      <c r="E7" s="23">
        <v>2212000</v>
      </c>
      <c r="F7" s="24">
        <v>2212000</v>
      </c>
      <c r="G7" s="24"/>
      <c r="H7" s="24">
        <v>7765</v>
      </c>
      <c r="I7" s="24"/>
      <c r="J7" s="24">
        <v>7765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7765</v>
      </c>
      <c r="X7" s="24">
        <v>552999</v>
      </c>
      <c r="Y7" s="24">
        <v>-545234</v>
      </c>
      <c r="Z7" s="7">
        <v>-98.6</v>
      </c>
      <c r="AA7" s="29">
        <v>2212000</v>
      </c>
    </row>
    <row r="8" spans="1:27" ht="13.5">
      <c r="A8" s="5" t="s">
        <v>34</v>
      </c>
      <c r="B8" s="3"/>
      <c r="C8" s="19"/>
      <c r="D8" s="19"/>
      <c r="E8" s="20">
        <v>11059500</v>
      </c>
      <c r="F8" s="21">
        <v>11059500</v>
      </c>
      <c r="G8" s="21">
        <v>107460</v>
      </c>
      <c r="H8" s="21">
        <v>505500</v>
      </c>
      <c r="I8" s="21">
        <v>23455</v>
      </c>
      <c r="J8" s="21">
        <v>636415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636415</v>
      </c>
      <c r="X8" s="21">
        <v>2764749</v>
      </c>
      <c r="Y8" s="21">
        <v>-2128334</v>
      </c>
      <c r="Z8" s="6">
        <v>-76.98</v>
      </c>
      <c r="AA8" s="28">
        <v>11059500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44817500</v>
      </c>
      <c r="F9" s="18">
        <f t="shared" si="1"/>
        <v>44817500</v>
      </c>
      <c r="G9" s="18">
        <f t="shared" si="1"/>
        <v>0</v>
      </c>
      <c r="H9" s="18">
        <f t="shared" si="1"/>
        <v>3479563</v>
      </c>
      <c r="I9" s="18">
        <f t="shared" si="1"/>
        <v>16345</v>
      </c>
      <c r="J9" s="18">
        <f t="shared" si="1"/>
        <v>3495908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3495908</v>
      </c>
      <c r="X9" s="18">
        <f t="shared" si="1"/>
        <v>11204376</v>
      </c>
      <c r="Y9" s="18">
        <f t="shared" si="1"/>
        <v>-7708468</v>
      </c>
      <c r="Z9" s="4">
        <f>+IF(X9&lt;&gt;0,+(Y9/X9)*100,0)</f>
        <v>-68.79872649757559</v>
      </c>
      <c r="AA9" s="30">
        <f>SUM(AA10:AA14)</f>
        <v>44817500</v>
      </c>
    </row>
    <row r="10" spans="1:27" ht="13.5">
      <c r="A10" s="5" t="s">
        <v>36</v>
      </c>
      <c r="B10" s="3"/>
      <c r="C10" s="19"/>
      <c r="D10" s="19"/>
      <c r="E10" s="20">
        <v>6040500</v>
      </c>
      <c r="F10" s="21">
        <v>6040500</v>
      </c>
      <c r="G10" s="21"/>
      <c r="H10" s="21"/>
      <c r="I10" s="21">
        <v>12300</v>
      </c>
      <c r="J10" s="21">
        <v>12300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12300</v>
      </c>
      <c r="X10" s="21">
        <v>1510125</v>
      </c>
      <c r="Y10" s="21">
        <v>-1497825</v>
      </c>
      <c r="Z10" s="6">
        <v>-99.19</v>
      </c>
      <c r="AA10" s="28">
        <v>6040500</v>
      </c>
    </row>
    <row r="11" spans="1:27" ht="13.5">
      <c r="A11" s="5" t="s">
        <v>37</v>
      </c>
      <c r="B11" s="3"/>
      <c r="C11" s="19"/>
      <c r="D11" s="19"/>
      <c r="E11" s="20">
        <v>12705000</v>
      </c>
      <c r="F11" s="21">
        <v>12705000</v>
      </c>
      <c r="G11" s="21"/>
      <c r="H11" s="21">
        <v>276281</v>
      </c>
      <c r="I11" s="21"/>
      <c r="J11" s="21">
        <v>276281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276281</v>
      </c>
      <c r="X11" s="21">
        <v>3176250</v>
      </c>
      <c r="Y11" s="21">
        <v>-2899969</v>
      </c>
      <c r="Z11" s="6">
        <v>-91.3</v>
      </c>
      <c r="AA11" s="28">
        <v>12705000</v>
      </c>
    </row>
    <row r="12" spans="1:27" ht="13.5">
      <c r="A12" s="5" t="s">
        <v>38</v>
      </c>
      <c r="B12" s="3"/>
      <c r="C12" s="19"/>
      <c r="D12" s="19"/>
      <c r="E12" s="20">
        <v>9977000</v>
      </c>
      <c r="F12" s="21">
        <v>9977000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2494251</v>
      </c>
      <c r="Y12" s="21">
        <v>-2494251</v>
      </c>
      <c r="Z12" s="6">
        <v>-100</v>
      </c>
      <c r="AA12" s="28">
        <v>9977000</v>
      </c>
    </row>
    <row r="13" spans="1:27" ht="13.5">
      <c r="A13" s="5" t="s">
        <v>39</v>
      </c>
      <c r="B13" s="3"/>
      <c r="C13" s="19"/>
      <c r="D13" s="19"/>
      <c r="E13" s="20">
        <v>15917000</v>
      </c>
      <c r="F13" s="21">
        <v>15917000</v>
      </c>
      <c r="G13" s="21"/>
      <c r="H13" s="21">
        <v>3203282</v>
      </c>
      <c r="I13" s="21"/>
      <c r="J13" s="21">
        <v>3203282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3203282</v>
      </c>
      <c r="X13" s="21">
        <v>3979251</v>
      </c>
      <c r="Y13" s="21">
        <v>-775969</v>
      </c>
      <c r="Z13" s="6">
        <v>-19.5</v>
      </c>
      <c r="AA13" s="28">
        <v>15917000</v>
      </c>
    </row>
    <row r="14" spans="1:27" ht="13.5">
      <c r="A14" s="5" t="s">
        <v>40</v>
      </c>
      <c r="B14" s="3"/>
      <c r="C14" s="22"/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4045</v>
      </c>
      <c r="X14" s="24">
        <v>44499</v>
      </c>
      <c r="Y14" s="24">
        <v>-40454</v>
      </c>
      <c r="Z14" s="7">
        <v>-90.91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33965000</v>
      </c>
      <c r="F15" s="18">
        <f t="shared" si="2"/>
        <v>33965000</v>
      </c>
      <c r="G15" s="18">
        <f t="shared" si="2"/>
        <v>0</v>
      </c>
      <c r="H15" s="18">
        <f t="shared" si="2"/>
        <v>1532380</v>
      </c>
      <c r="I15" s="18">
        <f t="shared" si="2"/>
        <v>0</v>
      </c>
      <c r="J15" s="18">
        <f t="shared" si="2"/>
        <v>1532380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1532380</v>
      </c>
      <c r="X15" s="18">
        <f t="shared" si="2"/>
        <v>8491452</v>
      </c>
      <c r="Y15" s="18">
        <f t="shared" si="2"/>
        <v>-6959072</v>
      </c>
      <c r="Z15" s="4">
        <f>+IF(X15&lt;&gt;0,+(Y15/X15)*100,0)</f>
        <v>-81.95385194428468</v>
      </c>
      <c r="AA15" s="30">
        <f>SUM(AA16:AA18)</f>
        <v>33965000</v>
      </c>
    </row>
    <row r="16" spans="1:27" ht="13.5">
      <c r="A16" s="5" t="s">
        <v>42</v>
      </c>
      <c r="B16" s="3"/>
      <c r="C16" s="19"/>
      <c r="D16" s="19"/>
      <c r="E16" s="20">
        <v>2985000</v>
      </c>
      <c r="F16" s="21">
        <v>2985000</v>
      </c>
      <c r="G16" s="21"/>
      <c r="H16" s="21">
        <v>14800</v>
      </c>
      <c r="I16" s="21"/>
      <c r="J16" s="21">
        <v>14800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14800</v>
      </c>
      <c r="X16" s="21">
        <v>746451</v>
      </c>
      <c r="Y16" s="21">
        <v>-731651</v>
      </c>
      <c r="Z16" s="6">
        <v>-98.02</v>
      </c>
      <c r="AA16" s="28">
        <v>2985000</v>
      </c>
    </row>
    <row r="17" spans="1:27" ht="13.5">
      <c r="A17" s="5" t="s">
        <v>43</v>
      </c>
      <c r="B17" s="3"/>
      <c r="C17" s="19"/>
      <c r="D17" s="19"/>
      <c r="E17" s="20">
        <v>30980000</v>
      </c>
      <c r="F17" s="21">
        <v>30980000</v>
      </c>
      <c r="G17" s="21"/>
      <c r="H17" s="21">
        <v>1517580</v>
      </c>
      <c r="I17" s="21"/>
      <c r="J17" s="21">
        <v>1517580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1517580</v>
      </c>
      <c r="X17" s="21">
        <v>7745001</v>
      </c>
      <c r="Y17" s="21">
        <v>-6227421</v>
      </c>
      <c r="Z17" s="6">
        <v>-80.41</v>
      </c>
      <c r="AA17" s="28">
        <v>30980000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259937500</v>
      </c>
      <c r="F19" s="18">
        <f t="shared" si="3"/>
        <v>259937500</v>
      </c>
      <c r="G19" s="18">
        <f t="shared" si="3"/>
        <v>5278319</v>
      </c>
      <c r="H19" s="18">
        <f t="shared" si="3"/>
        <v>2564007</v>
      </c>
      <c r="I19" s="18">
        <f t="shared" si="3"/>
        <v>2168062</v>
      </c>
      <c r="J19" s="18">
        <f t="shared" si="3"/>
        <v>10010388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10010388</v>
      </c>
      <c r="X19" s="18">
        <f t="shared" si="3"/>
        <v>64984374</v>
      </c>
      <c r="Y19" s="18">
        <f t="shared" si="3"/>
        <v>-54973986</v>
      </c>
      <c r="Z19" s="4">
        <f>+IF(X19&lt;&gt;0,+(Y19/X19)*100,0)</f>
        <v>-84.59569988317499</v>
      </c>
      <c r="AA19" s="30">
        <f>SUM(AA20:AA23)</f>
        <v>259937500</v>
      </c>
    </row>
    <row r="20" spans="1:27" ht="13.5">
      <c r="A20" s="5" t="s">
        <v>46</v>
      </c>
      <c r="B20" s="3"/>
      <c r="C20" s="19"/>
      <c r="D20" s="19"/>
      <c r="E20" s="20">
        <v>38346000</v>
      </c>
      <c r="F20" s="21">
        <v>38346000</v>
      </c>
      <c r="G20" s="21"/>
      <c r="H20" s="21">
        <v>608992</v>
      </c>
      <c r="I20" s="21">
        <v>11474</v>
      </c>
      <c r="J20" s="21">
        <v>620466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620466</v>
      </c>
      <c r="X20" s="21">
        <v>9586500</v>
      </c>
      <c r="Y20" s="21">
        <v>-8966034</v>
      </c>
      <c r="Z20" s="6">
        <v>-93.53</v>
      </c>
      <c r="AA20" s="28">
        <v>38346000</v>
      </c>
    </row>
    <row r="21" spans="1:27" ht="13.5">
      <c r="A21" s="5" t="s">
        <v>47</v>
      </c>
      <c r="B21" s="3"/>
      <c r="C21" s="19"/>
      <c r="D21" s="19"/>
      <c r="E21" s="20">
        <v>173092000</v>
      </c>
      <c r="F21" s="21">
        <v>173092000</v>
      </c>
      <c r="G21" s="21">
        <v>682796</v>
      </c>
      <c r="H21" s="21">
        <v>1955015</v>
      </c>
      <c r="I21" s="21">
        <v>77402</v>
      </c>
      <c r="J21" s="21">
        <v>2715213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2715213</v>
      </c>
      <c r="X21" s="21">
        <v>43272999</v>
      </c>
      <c r="Y21" s="21">
        <v>-40557786</v>
      </c>
      <c r="Z21" s="6">
        <v>-93.73</v>
      </c>
      <c r="AA21" s="28">
        <v>173092000</v>
      </c>
    </row>
    <row r="22" spans="1:27" ht="13.5">
      <c r="A22" s="5" t="s">
        <v>48</v>
      </c>
      <c r="B22" s="3"/>
      <c r="C22" s="22"/>
      <c r="D22" s="22"/>
      <c r="E22" s="23">
        <v>32178000</v>
      </c>
      <c r="F22" s="24">
        <v>32178000</v>
      </c>
      <c r="G22" s="24">
        <v>4595523</v>
      </c>
      <c r="H22" s="24"/>
      <c r="I22" s="24">
        <v>2079186</v>
      </c>
      <c r="J22" s="24">
        <v>6674709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6674709</v>
      </c>
      <c r="X22" s="24">
        <v>8044500</v>
      </c>
      <c r="Y22" s="24">
        <v>-1369791</v>
      </c>
      <c r="Z22" s="7">
        <v>-17.03</v>
      </c>
      <c r="AA22" s="29">
        <v>32178000</v>
      </c>
    </row>
    <row r="23" spans="1:27" ht="13.5">
      <c r="A23" s="5" t="s">
        <v>49</v>
      </c>
      <c r="B23" s="3"/>
      <c r="C23" s="19"/>
      <c r="D23" s="19"/>
      <c r="E23" s="20">
        <v>16321500</v>
      </c>
      <c r="F23" s="21">
        <v>16321500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4080375</v>
      </c>
      <c r="Y23" s="21">
        <v>-4080375</v>
      </c>
      <c r="Z23" s="6">
        <v>-100</v>
      </c>
      <c r="AA23" s="28">
        <v>16321500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352352000</v>
      </c>
      <c r="F25" s="53">
        <f t="shared" si="4"/>
        <v>352352000</v>
      </c>
      <c r="G25" s="53">
        <f t="shared" si="4"/>
        <v>5385779</v>
      </c>
      <c r="H25" s="53">
        <f t="shared" si="4"/>
        <v>8089215</v>
      </c>
      <c r="I25" s="53">
        <f t="shared" si="4"/>
        <v>2223644</v>
      </c>
      <c r="J25" s="53">
        <f t="shared" si="4"/>
        <v>15698638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15698638</v>
      </c>
      <c r="X25" s="53">
        <f t="shared" si="4"/>
        <v>88088076</v>
      </c>
      <c r="Y25" s="53">
        <f t="shared" si="4"/>
        <v>-72389438</v>
      </c>
      <c r="Z25" s="54">
        <f>+IF(X25&lt;&gt;0,+(Y25/X25)*100,0)</f>
        <v>-82.17847555212808</v>
      </c>
      <c r="AA25" s="55">
        <f>+AA5+AA9+AA15+AA19+AA24</f>
        <v>352352000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17438000</v>
      </c>
      <c r="F28" s="21">
        <v>17438000</v>
      </c>
      <c r="G28" s="21"/>
      <c r="H28" s="21">
        <v>534100</v>
      </c>
      <c r="I28" s="21">
        <v>2079186</v>
      </c>
      <c r="J28" s="21">
        <v>2613286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2613286</v>
      </c>
      <c r="X28" s="21"/>
      <c r="Y28" s="21">
        <v>2613286</v>
      </c>
      <c r="Z28" s="6"/>
      <c r="AA28" s="19">
        <v>17438000</v>
      </c>
    </row>
    <row r="29" spans="1:27" ht="13.5">
      <c r="A29" s="57" t="s">
        <v>55</v>
      </c>
      <c r="B29" s="3"/>
      <c r="C29" s="19"/>
      <c r="D29" s="19"/>
      <c r="E29" s="20">
        <v>3000000</v>
      </c>
      <c r="F29" s="21">
        <v>3000000</v>
      </c>
      <c r="G29" s="21"/>
      <c r="H29" s="21">
        <v>3203282</v>
      </c>
      <c r="I29" s="21">
        <v>12300</v>
      </c>
      <c r="J29" s="21">
        <v>3215582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3215582</v>
      </c>
      <c r="X29" s="21"/>
      <c r="Y29" s="21">
        <v>3215582</v>
      </c>
      <c r="Z29" s="6"/>
      <c r="AA29" s="28">
        <v>3000000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20438000</v>
      </c>
      <c r="F32" s="27">
        <f t="shared" si="5"/>
        <v>20438000</v>
      </c>
      <c r="G32" s="27">
        <f t="shared" si="5"/>
        <v>0</v>
      </c>
      <c r="H32" s="27">
        <f t="shared" si="5"/>
        <v>3737382</v>
      </c>
      <c r="I32" s="27">
        <f t="shared" si="5"/>
        <v>2091486</v>
      </c>
      <c r="J32" s="27">
        <f t="shared" si="5"/>
        <v>5828868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5828868</v>
      </c>
      <c r="X32" s="27">
        <f t="shared" si="5"/>
        <v>0</v>
      </c>
      <c r="Y32" s="27">
        <f t="shared" si="5"/>
        <v>5828868</v>
      </c>
      <c r="Z32" s="13">
        <f>+IF(X32&lt;&gt;0,+(Y32/X32)*100,0)</f>
        <v>0</v>
      </c>
      <c r="AA32" s="31">
        <f>SUM(AA28:AA31)</f>
        <v>20438000</v>
      </c>
    </row>
    <row r="33" spans="1:27" ht="13.5">
      <c r="A33" s="60" t="s">
        <v>59</v>
      </c>
      <c r="B33" s="3" t="s">
        <v>60</v>
      </c>
      <c r="C33" s="19"/>
      <c r="D33" s="19"/>
      <c r="E33" s="20">
        <v>64500000</v>
      </c>
      <c r="F33" s="21">
        <v>64500000</v>
      </c>
      <c r="G33" s="21">
        <v>682796</v>
      </c>
      <c r="H33" s="21">
        <v>3461395</v>
      </c>
      <c r="I33" s="21"/>
      <c r="J33" s="21">
        <v>4144191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4144191</v>
      </c>
      <c r="X33" s="21"/>
      <c r="Y33" s="21">
        <v>4144191</v>
      </c>
      <c r="Z33" s="6"/>
      <c r="AA33" s="28">
        <v>64500000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267414000</v>
      </c>
      <c r="F35" s="21">
        <v>267414000</v>
      </c>
      <c r="G35" s="21">
        <v>4702983</v>
      </c>
      <c r="H35" s="21">
        <v>890438</v>
      </c>
      <c r="I35" s="21">
        <v>132158</v>
      </c>
      <c r="J35" s="21">
        <v>5725579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5725579</v>
      </c>
      <c r="X35" s="21"/>
      <c r="Y35" s="21">
        <v>5725579</v>
      </c>
      <c r="Z35" s="6"/>
      <c r="AA35" s="28">
        <v>267414000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352352000</v>
      </c>
      <c r="F36" s="64">
        <f t="shared" si="6"/>
        <v>352352000</v>
      </c>
      <c r="G36" s="64">
        <f t="shared" si="6"/>
        <v>5385779</v>
      </c>
      <c r="H36" s="64">
        <f t="shared" si="6"/>
        <v>8089215</v>
      </c>
      <c r="I36" s="64">
        <f t="shared" si="6"/>
        <v>2223644</v>
      </c>
      <c r="J36" s="64">
        <f t="shared" si="6"/>
        <v>15698638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15698638</v>
      </c>
      <c r="X36" s="64">
        <f t="shared" si="6"/>
        <v>0</v>
      </c>
      <c r="Y36" s="64">
        <f t="shared" si="6"/>
        <v>15698638</v>
      </c>
      <c r="Z36" s="65">
        <f>+IF(X36&lt;&gt;0,+(Y36/X36)*100,0)</f>
        <v>0</v>
      </c>
      <c r="AA36" s="66">
        <f>SUM(AA32:AA35)</f>
        <v>352352000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525684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525684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6595240</v>
      </c>
      <c r="D15" s="16">
        <f>SUM(D16:D18)</f>
        <v>0</v>
      </c>
      <c r="E15" s="17">
        <f t="shared" si="2"/>
        <v>12287000</v>
      </c>
      <c r="F15" s="18">
        <f t="shared" si="2"/>
        <v>12287000</v>
      </c>
      <c r="G15" s="18">
        <f t="shared" si="2"/>
        <v>2553431</v>
      </c>
      <c r="H15" s="18">
        <f t="shared" si="2"/>
        <v>965180</v>
      </c>
      <c r="I15" s="18">
        <f t="shared" si="2"/>
        <v>655589</v>
      </c>
      <c r="J15" s="18">
        <f t="shared" si="2"/>
        <v>4174200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4174200</v>
      </c>
      <c r="X15" s="18">
        <f t="shared" si="2"/>
        <v>3071750</v>
      </c>
      <c r="Y15" s="18">
        <f t="shared" si="2"/>
        <v>1102450</v>
      </c>
      <c r="Z15" s="4">
        <f>+IF(X15&lt;&gt;0,+(Y15/X15)*100,0)</f>
        <v>35.889965003662404</v>
      </c>
      <c r="AA15" s="30">
        <f>SUM(AA16:AA18)</f>
        <v>12287000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6595240</v>
      </c>
      <c r="D17" s="19"/>
      <c r="E17" s="20">
        <v>12287000</v>
      </c>
      <c r="F17" s="21">
        <v>12287000</v>
      </c>
      <c r="G17" s="21">
        <v>2553431</v>
      </c>
      <c r="H17" s="21">
        <v>965180</v>
      </c>
      <c r="I17" s="21">
        <v>655589</v>
      </c>
      <c r="J17" s="21">
        <v>4174200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4174200</v>
      </c>
      <c r="X17" s="21">
        <v>3071750</v>
      </c>
      <c r="Y17" s="21">
        <v>1102450</v>
      </c>
      <c r="Z17" s="6">
        <v>35.89</v>
      </c>
      <c r="AA17" s="28">
        <v>12287000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4134924</v>
      </c>
      <c r="D19" s="16">
        <f>SUM(D20:D23)</f>
        <v>0</v>
      </c>
      <c r="E19" s="17">
        <f t="shared" si="3"/>
        <v>10000000</v>
      </c>
      <c r="F19" s="18">
        <f t="shared" si="3"/>
        <v>10000000</v>
      </c>
      <c r="G19" s="18">
        <f t="shared" si="3"/>
        <v>0</v>
      </c>
      <c r="H19" s="18">
        <f t="shared" si="3"/>
        <v>0</v>
      </c>
      <c r="I19" s="18">
        <f t="shared" si="3"/>
        <v>430220</v>
      </c>
      <c r="J19" s="18">
        <f t="shared" si="3"/>
        <v>430220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430220</v>
      </c>
      <c r="X19" s="18">
        <f t="shared" si="3"/>
        <v>2500000</v>
      </c>
      <c r="Y19" s="18">
        <f t="shared" si="3"/>
        <v>-2069780</v>
      </c>
      <c r="Z19" s="4">
        <f>+IF(X19&lt;&gt;0,+(Y19/X19)*100,0)</f>
        <v>-82.7912</v>
      </c>
      <c r="AA19" s="30">
        <f>SUM(AA20:AA23)</f>
        <v>10000000</v>
      </c>
    </row>
    <row r="20" spans="1:27" ht="13.5">
      <c r="A20" s="5" t="s">
        <v>46</v>
      </c>
      <c r="B20" s="3"/>
      <c r="C20" s="19">
        <v>3576924</v>
      </c>
      <c r="D20" s="19"/>
      <c r="E20" s="20"/>
      <c r="F20" s="21"/>
      <c r="G20" s="21"/>
      <c r="H20" s="21"/>
      <c r="I20" s="21">
        <v>430220</v>
      </c>
      <c r="J20" s="21">
        <v>430220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430220</v>
      </c>
      <c r="X20" s="21"/>
      <c r="Y20" s="21">
        <v>430220</v>
      </c>
      <c r="Z20" s="6"/>
      <c r="AA20" s="28"/>
    </row>
    <row r="21" spans="1:27" ht="13.5">
      <c r="A21" s="5" t="s">
        <v>47</v>
      </c>
      <c r="B21" s="3"/>
      <c r="C21" s="19">
        <v>558000</v>
      </c>
      <c r="D21" s="19"/>
      <c r="E21" s="20">
        <v>5000000</v>
      </c>
      <c r="F21" s="21">
        <v>5000000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1250000</v>
      </c>
      <c r="Y21" s="21">
        <v>-1250000</v>
      </c>
      <c r="Z21" s="6">
        <v>-100</v>
      </c>
      <c r="AA21" s="28">
        <v>5000000</v>
      </c>
    </row>
    <row r="22" spans="1:27" ht="13.5">
      <c r="A22" s="5" t="s">
        <v>48</v>
      </c>
      <c r="B22" s="3"/>
      <c r="C22" s="22"/>
      <c r="D22" s="22"/>
      <c r="E22" s="23">
        <v>5000000</v>
      </c>
      <c r="F22" s="24">
        <v>5000000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1250000</v>
      </c>
      <c r="Y22" s="24">
        <v>-1250000</v>
      </c>
      <c r="Z22" s="7">
        <v>-100</v>
      </c>
      <c r="AA22" s="29">
        <v>5000000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11255848</v>
      </c>
      <c r="D25" s="51">
        <f>+D5+D9+D15+D19+D24</f>
        <v>0</v>
      </c>
      <c r="E25" s="52">
        <f t="shared" si="4"/>
        <v>22287000</v>
      </c>
      <c r="F25" s="53">
        <f t="shared" si="4"/>
        <v>22287000</v>
      </c>
      <c r="G25" s="53">
        <f t="shared" si="4"/>
        <v>2553431</v>
      </c>
      <c r="H25" s="53">
        <f t="shared" si="4"/>
        <v>965180</v>
      </c>
      <c r="I25" s="53">
        <f t="shared" si="4"/>
        <v>1085809</v>
      </c>
      <c r="J25" s="53">
        <f t="shared" si="4"/>
        <v>4604420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4604420</v>
      </c>
      <c r="X25" s="53">
        <f t="shared" si="4"/>
        <v>5571750</v>
      </c>
      <c r="Y25" s="53">
        <f t="shared" si="4"/>
        <v>-967330</v>
      </c>
      <c r="Z25" s="54">
        <f>+IF(X25&lt;&gt;0,+(Y25/X25)*100,0)</f>
        <v>-17.36133171804191</v>
      </c>
      <c r="AA25" s="55">
        <f>+AA5+AA9+AA15+AA19+AA24</f>
        <v>22287000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10744164</v>
      </c>
      <c r="D28" s="19"/>
      <c r="E28" s="20">
        <v>10787000</v>
      </c>
      <c r="F28" s="21">
        <v>10787000</v>
      </c>
      <c r="G28" s="21">
        <v>2009955</v>
      </c>
      <c r="H28" s="21">
        <v>965180</v>
      </c>
      <c r="I28" s="21">
        <v>1085809</v>
      </c>
      <c r="J28" s="21">
        <v>4060944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4060944</v>
      </c>
      <c r="X28" s="21"/>
      <c r="Y28" s="21">
        <v>4060944</v>
      </c>
      <c r="Z28" s="6"/>
      <c r="AA28" s="19">
        <v>10787000</v>
      </c>
    </row>
    <row r="29" spans="1:27" ht="13.5">
      <c r="A29" s="57" t="s">
        <v>55</v>
      </c>
      <c r="B29" s="3"/>
      <c r="C29" s="19"/>
      <c r="D29" s="19"/>
      <c r="E29" s="20">
        <v>6500000</v>
      </c>
      <c r="F29" s="21">
        <v>6500000</v>
      </c>
      <c r="G29" s="21">
        <v>543476</v>
      </c>
      <c r="H29" s="21"/>
      <c r="I29" s="21"/>
      <c r="J29" s="21">
        <v>543476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543476</v>
      </c>
      <c r="X29" s="21"/>
      <c r="Y29" s="21">
        <v>543476</v>
      </c>
      <c r="Z29" s="6"/>
      <c r="AA29" s="28">
        <v>6500000</v>
      </c>
    </row>
    <row r="30" spans="1:27" ht="13.5">
      <c r="A30" s="57" t="s">
        <v>56</v>
      </c>
      <c r="B30" s="3"/>
      <c r="C30" s="22">
        <v>511684</v>
      </c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5000000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11255848</v>
      </c>
      <c r="D32" s="25">
        <f>SUM(D28:D31)</f>
        <v>0</v>
      </c>
      <c r="E32" s="26">
        <f t="shared" si="5"/>
        <v>22287000</v>
      </c>
      <c r="F32" s="27">
        <f t="shared" si="5"/>
        <v>22287000</v>
      </c>
      <c r="G32" s="27">
        <f t="shared" si="5"/>
        <v>2553431</v>
      </c>
      <c r="H32" s="27">
        <f t="shared" si="5"/>
        <v>965180</v>
      </c>
      <c r="I32" s="27">
        <f t="shared" si="5"/>
        <v>1085809</v>
      </c>
      <c r="J32" s="27">
        <f t="shared" si="5"/>
        <v>4604420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4604420</v>
      </c>
      <c r="X32" s="27">
        <f t="shared" si="5"/>
        <v>0</v>
      </c>
      <c r="Y32" s="27">
        <f t="shared" si="5"/>
        <v>4604420</v>
      </c>
      <c r="Z32" s="13">
        <f>+IF(X32&lt;&gt;0,+(Y32/X32)*100,0)</f>
        <v>0</v>
      </c>
      <c r="AA32" s="31">
        <f>SUM(AA28:AA31)</f>
        <v>22287000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11255848</v>
      </c>
      <c r="D36" s="62">
        <f>SUM(D32:D35)</f>
        <v>0</v>
      </c>
      <c r="E36" s="63">
        <f t="shared" si="6"/>
        <v>22287000</v>
      </c>
      <c r="F36" s="64">
        <f t="shared" si="6"/>
        <v>22287000</v>
      </c>
      <c r="G36" s="64">
        <f t="shared" si="6"/>
        <v>2553431</v>
      </c>
      <c r="H36" s="64">
        <f t="shared" si="6"/>
        <v>965180</v>
      </c>
      <c r="I36" s="64">
        <f t="shared" si="6"/>
        <v>1085809</v>
      </c>
      <c r="J36" s="64">
        <f t="shared" si="6"/>
        <v>4604420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4604420</v>
      </c>
      <c r="X36" s="64">
        <f t="shared" si="6"/>
        <v>0</v>
      </c>
      <c r="Y36" s="64">
        <f t="shared" si="6"/>
        <v>4604420</v>
      </c>
      <c r="Z36" s="65">
        <f>+IF(X36&lt;&gt;0,+(Y36/X36)*100,0)</f>
        <v>0</v>
      </c>
      <c r="AA36" s="66">
        <f>SUM(AA32:AA35)</f>
        <v>22287000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1255150</v>
      </c>
      <c r="F5" s="18">
        <f t="shared" si="0"/>
        <v>1255150</v>
      </c>
      <c r="G5" s="18">
        <f t="shared" si="0"/>
        <v>0</v>
      </c>
      <c r="H5" s="18">
        <f t="shared" si="0"/>
        <v>169665</v>
      </c>
      <c r="I5" s="18">
        <f t="shared" si="0"/>
        <v>0</v>
      </c>
      <c r="J5" s="18">
        <f t="shared" si="0"/>
        <v>169665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169665</v>
      </c>
      <c r="X5" s="18">
        <f t="shared" si="0"/>
        <v>211944</v>
      </c>
      <c r="Y5" s="18">
        <f t="shared" si="0"/>
        <v>-42279</v>
      </c>
      <c r="Z5" s="4">
        <f>+IF(X5&lt;&gt;0,+(Y5/X5)*100,0)</f>
        <v>-19.948193862529724</v>
      </c>
      <c r="AA5" s="16">
        <f>SUM(AA6:AA8)</f>
        <v>1255150</v>
      </c>
    </row>
    <row r="6" spans="1:27" ht="13.5">
      <c r="A6" s="5" t="s">
        <v>32</v>
      </c>
      <c r="B6" s="3"/>
      <c r="C6" s="19"/>
      <c r="D6" s="19"/>
      <c r="E6" s="20">
        <v>587500</v>
      </c>
      <c r="F6" s="21">
        <v>587500</v>
      </c>
      <c r="G6" s="21"/>
      <c r="H6" s="21">
        <v>110000</v>
      </c>
      <c r="I6" s="21"/>
      <c r="J6" s="21">
        <v>110000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110000</v>
      </c>
      <c r="X6" s="21">
        <v>97916</v>
      </c>
      <c r="Y6" s="21">
        <v>12084</v>
      </c>
      <c r="Z6" s="6">
        <v>12.34</v>
      </c>
      <c r="AA6" s="28">
        <v>587500</v>
      </c>
    </row>
    <row r="7" spans="1:27" ht="13.5">
      <c r="A7" s="5" t="s">
        <v>33</v>
      </c>
      <c r="B7" s="3"/>
      <c r="C7" s="22"/>
      <c r="D7" s="22"/>
      <c r="E7" s="23">
        <v>181650</v>
      </c>
      <c r="F7" s="24">
        <v>181650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33028</v>
      </c>
      <c r="Y7" s="24">
        <v>-33028</v>
      </c>
      <c r="Z7" s="7">
        <v>-100</v>
      </c>
      <c r="AA7" s="29">
        <v>181650</v>
      </c>
    </row>
    <row r="8" spans="1:27" ht="13.5">
      <c r="A8" s="5" t="s">
        <v>34</v>
      </c>
      <c r="B8" s="3"/>
      <c r="C8" s="19"/>
      <c r="D8" s="19"/>
      <c r="E8" s="20">
        <v>486000</v>
      </c>
      <c r="F8" s="21">
        <v>486000</v>
      </c>
      <c r="G8" s="21"/>
      <c r="H8" s="21">
        <v>59665</v>
      </c>
      <c r="I8" s="21"/>
      <c r="J8" s="21">
        <v>59665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59665</v>
      </c>
      <c r="X8" s="21">
        <v>81000</v>
      </c>
      <c r="Y8" s="21">
        <v>-21335</v>
      </c>
      <c r="Z8" s="6">
        <v>-26.34</v>
      </c>
      <c r="AA8" s="28">
        <v>486000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6605000</v>
      </c>
      <c r="F9" s="18">
        <f t="shared" si="1"/>
        <v>6605000</v>
      </c>
      <c r="G9" s="18">
        <f t="shared" si="1"/>
        <v>9667</v>
      </c>
      <c r="H9" s="18">
        <f t="shared" si="1"/>
        <v>541</v>
      </c>
      <c r="I9" s="18">
        <f t="shared" si="1"/>
        <v>0</v>
      </c>
      <c r="J9" s="18">
        <f t="shared" si="1"/>
        <v>10208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10208</v>
      </c>
      <c r="X9" s="18">
        <f t="shared" si="1"/>
        <v>1800000</v>
      </c>
      <c r="Y9" s="18">
        <f t="shared" si="1"/>
        <v>-1789792</v>
      </c>
      <c r="Z9" s="4">
        <f>+IF(X9&lt;&gt;0,+(Y9/X9)*100,0)</f>
        <v>-99.4328888888889</v>
      </c>
      <c r="AA9" s="30">
        <f>SUM(AA10:AA14)</f>
        <v>6605000</v>
      </c>
    </row>
    <row r="10" spans="1:27" ht="13.5">
      <c r="A10" s="5" t="s">
        <v>36</v>
      </c>
      <c r="B10" s="3"/>
      <c r="C10" s="19"/>
      <c r="D10" s="19"/>
      <c r="E10" s="20">
        <v>6145000</v>
      </c>
      <c r="F10" s="21">
        <v>6145000</v>
      </c>
      <c r="G10" s="21">
        <v>9667</v>
      </c>
      <c r="H10" s="21">
        <v>541</v>
      </c>
      <c r="I10" s="21"/>
      <c r="J10" s="21">
        <v>10208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10208</v>
      </c>
      <c r="X10" s="21">
        <v>1340000</v>
      </c>
      <c r="Y10" s="21">
        <v>-1329792</v>
      </c>
      <c r="Z10" s="6">
        <v>-99.24</v>
      </c>
      <c r="AA10" s="28">
        <v>6145000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460000</v>
      </c>
      <c r="F12" s="21">
        <v>460000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460000</v>
      </c>
      <c r="Y12" s="21">
        <v>-460000</v>
      </c>
      <c r="Z12" s="6">
        <v>-100</v>
      </c>
      <c r="AA12" s="28">
        <v>460000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24380454</v>
      </c>
      <c r="F15" s="18">
        <f t="shared" si="2"/>
        <v>24380454</v>
      </c>
      <c r="G15" s="18">
        <f t="shared" si="2"/>
        <v>0</v>
      </c>
      <c r="H15" s="18">
        <f t="shared" si="2"/>
        <v>1753897</v>
      </c>
      <c r="I15" s="18">
        <f t="shared" si="2"/>
        <v>0</v>
      </c>
      <c r="J15" s="18">
        <f t="shared" si="2"/>
        <v>1753897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1753897</v>
      </c>
      <c r="X15" s="18">
        <f t="shared" si="2"/>
        <v>5667980</v>
      </c>
      <c r="Y15" s="18">
        <f t="shared" si="2"/>
        <v>-3914083</v>
      </c>
      <c r="Z15" s="4">
        <f>+IF(X15&lt;&gt;0,+(Y15/X15)*100,0)</f>
        <v>-69.05604818647913</v>
      </c>
      <c r="AA15" s="30">
        <f>SUM(AA16:AA18)</f>
        <v>24380454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24380454</v>
      </c>
      <c r="F17" s="21">
        <v>24380454</v>
      </c>
      <c r="G17" s="21"/>
      <c r="H17" s="21">
        <v>1753897</v>
      </c>
      <c r="I17" s="21"/>
      <c r="J17" s="21">
        <v>1753897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1753897</v>
      </c>
      <c r="X17" s="21">
        <v>5667980</v>
      </c>
      <c r="Y17" s="21">
        <v>-3914083</v>
      </c>
      <c r="Z17" s="6">
        <v>-69.06</v>
      </c>
      <c r="AA17" s="28">
        <v>24380454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68712674</v>
      </c>
      <c r="F19" s="18">
        <f t="shared" si="3"/>
        <v>68712674</v>
      </c>
      <c r="G19" s="18">
        <f t="shared" si="3"/>
        <v>3662621</v>
      </c>
      <c r="H19" s="18">
        <f t="shared" si="3"/>
        <v>3179484</v>
      </c>
      <c r="I19" s="18">
        <f t="shared" si="3"/>
        <v>314444</v>
      </c>
      <c r="J19" s="18">
        <f t="shared" si="3"/>
        <v>7156549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7156549</v>
      </c>
      <c r="X19" s="18">
        <f t="shared" si="3"/>
        <v>14526778</v>
      </c>
      <c r="Y19" s="18">
        <f t="shared" si="3"/>
        <v>-7370229</v>
      </c>
      <c r="Z19" s="4">
        <f>+IF(X19&lt;&gt;0,+(Y19/X19)*100,0)</f>
        <v>-50.73546935184113</v>
      </c>
      <c r="AA19" s="30">
        <f>SUM(AA20:AA23)</f>
        <v>68712674</v>
      </c>
    </row>
    <row r="20" spans="1:27" ht="13.5">
      <c r="A20" s="5" t="s">
        <v>46</v>
      </c>
      <c r="B20" s="3"/>
      <c r="C20" s="19"/>
      <c r="D20" s="19"/>
      <c r="E20" s="20">
        <v>1725000</v>
      </c>
      <c r="F20" s="21">
        <v>1725000</v>
      </c>
      <c r="G20" s="21"/>
      <c r="H20" s="21"/>
      <c r="I20" s="21">
        <v>314444</v>
      </c>
      <c r="J20" s="21">
        <v>314444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314444</v>
      </c>
      <c r="X20" s="21">
        <v>193166</v>
      </c>
      <c r="Y20" s="21">
        <v>121278</v>
      </c>
      <c r="Z20" s="6">
        <v>62.78</v>
      </c>
      <c r="AA20" s="28">
        <v>1725000</v>
      </c>
    </row>
    <row r="21" spans="1:27" ht="13.5">
      <c r="A21" s="5" t="s">
        <v>47</v>
      </c>
      <c r="B21" s="3"/>
      <c r="C21" s="19"/>
      <c r="D21" s="19"/>
      <c r="E21" s="20">
        <v>34521546</v>
      </c>
      <c r="F21" s="21">
        <v>34521546</v>
      </c>
      <c r="G21" s="21">
        <v>3662621</v>
      </c>
      <c r="H21" s="21">
        <v>3179484</v>
      </c>
      <c r="I21" s="21"/>
      <c r="J21" s="21">
        <v>6842105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6842105</v>
      </c>
      <c r="X21" s="21">
        <v>9450924</v>
      </c>
      <c r="Y21" s="21">
        <v>-2608819</v>
      </c>
      <c r="Z21" s="6">
        <v>-27.6</v>
      </c>
      <c r="AA21" s="28">
        <v>34521546</v>
      </c>
    </row>
    <row r="22" spans="1:27" ht="13.5">
      <c r="A22" s="5" t="s">
        <v>48</v>
      </c>
      <c r="B22" s="3"/>
      <c r="C22" s="22"/>
      <c r="D22" s="22"/>
      <c r="E22" s="23">
        <v>32466128</v>
      </c>
      <c r="F22" s="24">
        <v>32466128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4882688</v>
      </c>
      <c r="Y22" s="24">
        <v>-4882688</v>
      </c>
      <c r="Z22" s="7">
        <v>-100</v>
      </c>
      <c r="AA22" s="29">
        <v>32466128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100953278</v>
      </c>
      <c r="F25" s="53">
        <f t="shared" si="4"/>
        <v>100953278</v>
      </c>
      <c r="G25" s="53">
        <f t="shared" si="4"/>
        <v>3672288</v>
      </c>
      <c r="H25" s="53">
        <f t="shared" si="4"/>
        <v>5103587</v>
      </c>
      <c r="I25" s="53">
        <f t="shared" si="4"/>
        <v>314444</v>
      </c>
      <c r="J25" s="53">
        <f t="shared" si="4"/>
        <v>9090319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9090319</v>
      </c>
      <c r="X25" s="53">
        <f t="shared" si="4"/>
        <v>22206702</v>
      </c>
      <c r="Y25" s="53">
        <f t="shared" si="4"/>
        <v>-13116383</v>
      </c>
      <c r="Z25" s="54">
        <f>+IF(X25&lt;&gt;0,+(Y25/X25)*100,0)</f>
        <v>-59.0649750692381</v>
      </c>
      <c r="AA25" s="55">
        <f>+AA5+AA9+AA15+AA19+AA24</f>
        <v>100953278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44836000</v>
      </c>
      <c r="F28" s="21">
        <v>44836000</v>
      </c>
      <c r="G28" s="21">
        <v>3662621</v>
      </c>
      <c r="H28" s="21">
        <v>4933381</v>
      </c>
      <c r="I28" s="21"/>
      <c r="J28" s="21">
        <v>8596002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8596002</v>
      </c>
      <c r="X28" s="21"/>
      <c r="Y28" s="21">
        <v>8596002</v>
      </c>
      <c r="Z28" s="6"/>
      <c r="AA28" s="19">
        <v>44836000</v>
      </c>
    </row>
    <row r="29" spans="1:27" ht="13.5">
      <c r="A29" s="57" t="s">
        <v>55</v>
      </c>
      <c r="B29" s="3"/>
      <c r="C29" s="19"/>
      <c r="D29" s="19"/>
      <c r="E29" s="20">
        <v>39430128</v>
      </c>
      <c r="F29" s="21">
        <v>39430128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39430128</v>
      </c>
    </row>
    <row r="30" spans="1:27" ht="13.5">
      <c r="A30" s="57" t="s">
        <v>56</v>
      </c>
      <c r="B30" s="3"/>
      <c r="C30" s="22"/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5000000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89266128</v>
      </c>
      <c r="F32" s="27">
        <f t="shared" si="5"/>
        <v>89266128</v>
      </c>
      <c r="G32" s="27">
        <f t="shared" si="5"/>
        <v>3662621</v>
      </c>
      <c r="H32" s="27">
        <f t="shared" si="5"/>
        <v>4933381</v>
      </c>
      <c r="I32" s="27">
        <f t="shared" si="5"/>
        <v>0</v>
      </c>
      <c r="J32" s="27">
        <f t="shared" si="5"/>
        <v>8596002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8596002</v>
      </c>
      <c r="X32" s="27">
        <f t="shared" si="5"/>
        <v>0</v>
      </c>
      <c r="Y32" s="27">
        <f t="shared" si="5"/>
        <v>8596002</v>
      </c>
      <c r="Z32" s="13">
        <f>+IF(X32&lt;&gt;0,+(Y32/X32)*100,0)</f>
        <v>0</v>
      </c>
      <c r="AA32" s="31">
        <f>SUM(AA28:AA31)</f>
        <v>89266128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11687150</v>
      </c>
      <c r="F35" s="21">
        <v>11687150</v>
      </c>
      <c r="G35" s="21">
        <v>9667</v>
      </c>
      <c r="H35" s="21">
        <v>170206</v>
      </c>
      <c r="I35" s="21">
        <v>314444</v>
      </c>
      <c r="J35" s="21">
        <v>494317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494317</v>
      </c>
      <c r="X35" s="21"/>
      <c r="Y35" s="21">
        <v>494317</v>
      </c>
      <c r="Z35" s="6"/>
      <c r="AA35" s="28">
        <v>11687150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100953278</v>
      </c>
      <c r="F36" s="64">
        <f t="shared" si="6"/>
        <v>100953278</v>
      </c>
      <c r="G36" s="64">
        <f t="shared" si="6"/>
        <v>3672288</v>
      </c>
      <c r="H36" s="64">
        <f t="shared" si="6"/>
        <v>5103587</v>
      </c>
      <c r="I36" s="64">
        <f t="shared" si="6"/>
        <v>314444</v>
      </c>
      <c r="J36" s="64">
        <f t="shared" si="6"/>
        <v>9090319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9090319</v>
      </c>
      <c r="X36" s="64">
        <f t="shared" si="6"/>
        <v>0</v>
      </c>
      <c r="Y36" s="64">
        <f t="shared" si="6"/>
        <v>9090319</v>
      </c>
      <c r="Z36" s="65">
        <f>+IF(X36&lt;&gt;0,+(Y36/X36)*100,0)</f>
        <v>0</v>
      </c>
      <c r="AA36" s="66">
        <f>SUM(AA32:AA35)</f>
        <v>100953278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1197228</v>
      </c>
      <c r="D5" s="16">
        <f>SUM(D6:D8)</f>
        <v>0</v>
      </c>
      <c r="E5" s="17">
        <f t="shared" si="0"/>
        <v>2320200</v>
      </c>
      <c r="F5" s="18">
        <f t="shared" si="0"/>
        <v>2320200</v>
      </c>
      <c r="G5" s="18">
        <f t="shared" si="0"/>
        <v>182890</v>
      </c>
      <c r="H5" s="18">
        <f t="shared" si="0"/>
        <v>27553</v>
      </c>
      <c r="I5" s="18">
        <f t="shared" si="0"/>
        <v>17305</v>
      </c>
      <c r="J5" s="18">
        <f t="shared" si="0"/>
        <v>227748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227748</v>
      </c>
      <c r="X5" s="18">
        <f t="shared" si="0"/>
        <v>300000</v>
      </c>
      <c r="Y5" s="18">
        <f t="shared" si="0"/>
        <v>-72252</v>
      </c>
      <c r="Z5" s="4">
        <f>+IF(X5&lt;&gt;0,+(Y5/X5)*100,0)</f>
        <v>-24.084</v>
      </c>
      <c r="AA5" s="16">
        <f>SUM(AA6:AA8)</f>
        <v>2320200</v>
      </c>
    </row>
    <row r="6" spans="1:27" ht="13.5">
      <c r="A6" s="5" t="s">
        <v>32</v>
      </c>
      <c r="B6" s="3"/>
      <c r="C6" s="19">
        <v>58809</v>
      </c>
      <c r="D6" s="19"/>
      <c r="E6" s="20">
        <v>187000</v>
      </c>
      <c r="F6" s="21">
        <v>187000</v>
      </c>
      <c r="G6" s="21"/>
      <c r="H6" s="21">
        <v>2368</v>
      </c>
      <c r="I6" s="21"/>
      <c r="J6" s="21">
        <v>2368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2368</v>
      </c>
      <c r="X6" s="21"/>
      <c r="Y6" s="21">
        <v>2368</v>
      </c>
      <c r="Z6" s="6"/>
      <c r="AA6" s="28">
        <v>187000</v>
      </c>
    </row>
    <row r="7" spans="1:27" ht="13.5">
      <c r="A7" s="5" t="s">
        <v>33</v>
      </c>
      <c r="B7" s="3"/>
      <c r="C7" s="22">
        <v>692944</v>
      </c>
      <c r="D7" s="22"/>
      <c r="E7" s="23">
        <v>1358000</v>
      </c>
      <c r="F7" s="24">
        <v>1358000</v>
      </c>
      <c r="G7" s="24">
        <v>78940</v>
      </c>
      <c r="H7" s="24">
        <v>4149</v>
      </c>
      <c r="I7" s="24"/>
      <c r="J7" s="24">
        <v>83089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83089</v>
      </c>
      <c r="X7" s="24"/>
      <c r="Y7" s="24">
        <v>83089</v>
      </c>
      <c r="Z7" s="7"/>
      <c r="AA7" s="29">
        <v>1358000</v>
      </c>
    </row>
    <row r="8" spans="1:27" ht="13.5">
      <c r="A8" s="5" t="s">
        <v>34</v>
      </c>
      <c r="B8" s="3"/>
      <c r="C8" s="19">
        <v>445475</v>
      </c>
      <c r="D8" s="19"/>
      <c r="E8" s="20">
        <v>775200</v>
      </c>
      <c r="F8" s="21">
        <v>775200</v>
      </c>
      <c r="G8" s="21">
        <v>103950</v>
      </c>
      <c r="H8" s="21">
        <v>21036</v>
      </c>
      <c r="I8" s="21">
        <v>17305</v>
      </c>
      <c r="J8" s="21">
        <v>142291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142291</v>
      </c>
      <c r="X8" s="21">
        <v>300000</v>
      </c>
      <c r="Y8" s="21">
        <v>-157709</v>
      </c>
      <c r="Z8" s="6">
        <v>-52.57</v>
      </c>
      <c r="AA8" s="28">
        <v>775200</v>
      </c>
    </row>
    <row r="9" spans="1:27" ht="13.5">
      <c r="A9" s="2" t="s">
        <v>35</v>
      </c>
      <c r="B9" s="3"/>
      <c r="C9" s="16">
        <f aca="true" t="shared" si="1" ref="C9:Y9">SUM(C10:C14)</f>
        <v>1147053</v>
      </c>
      <c r="D9" s="16">
        <f>SUM(D10:D14)</f>
        <v>0</v>
      </c>
      <c r="E9" s="17">
        <f t="shared" si="1"/>
        <v>2790000</v>
      </c>
      <c r="F9" s="18">
        <f t="shared" si="1"/>
        <v>2790000</v>
      </c>
      <c r="G9" s="18">
        <f t="shared" si="1"/>
        <v>310000</v>
      </c>
      <c r="H9" s="18">
        <f t="shared" si="1"/>
        <v>0</v>
      </c>
      <c r="I9" s="18">
        <f t="shared" si="1"/>
        <v>25740</v>
      </c>
      <c r="J9" s="18">
        <f t="shared" si="1"/>
        <v>335740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335740</v>
      </c>
      <c r="X9" s="18">
        <f t="shared" si="1"/>
        <v>0</v>
      </c>
      <c r="Y9" s="18">
        <f t="shared" si="1"/>
        <v>335740</v>
      </c>
      <c r="Z9" s="4">
        <f>+IF(X9&lt;&gt;0,+(Y9/X9)*100,0)</f>
        <v>0</v>
      </c>
      <c r="AA9" s="30">
        <f>SUM(AA10:AA14)</f>
        <v>2790000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1073887</v>
      </c>
      <c r="D12" s="19"/>
      <c r="E12" s="20">
        <v>2746000</v>
      </c>
      <c r="F12" s="21">
        <v>2746000</v>
      </c>
      <c r="G12" s="21">
        <v>310000</v>
      </c>
      <c r="H12" s="21"/>
      <c r="I12" s="21"/>
      <c r="J12" s="21">
        <v>310000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310000</v>
      </c>
      <c r="X12" s="21"/>
      <c r="Y12" s="21">
        <v>310000</v>
      </c>
      <c r="Z12" s="6"/>
      <c r="AA12" s="28">
        <v>2746000</v>
      </c>
    </row>
    <row r="13" spans="1:27" ht="13.5">
      <c r="A13" s="5" t="s">
        <v>39</v>
      </c>
      <c r="B13" s="3"/>
      <c r="C13" s="19">
        <v>73166</v>
      </c>
      <c r="D13" s="19"/>
      <c r="E13" s="20">
        <v>44000</v>
      </c>
      <c r="F13" s="21">
        <v>44000</v>
      </c>
      <c r="G13" s="21"/>
      <c r="H13" s="21"/>
      <c r="I13" s="21">
        <v>25740</v>
      </c>
      <c r="J13" s="21">
        <v>25740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25740</v>
      </c>
      <c r="X13" s="21"/>
      <c r="Y13" s="21">
        <v>25740</v>
      </c>
      <c r="Z13" s="6"/>
      <c r="AA13" s="28">
        <v>44000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209181</v>
      </c>
      <c r="D15" s="16">
        <f>SUM(D16:D18)</f>
        <v>0</v>
      </c>
      <c r="E15" s="17">
        <f t="shared" si="2"/>
        <v>169000</v>
      </c>
      <c r="F15" s="18">
        <f t="shared" si="2"/>
        <v>169000</v>
      </c>
      <c r="G15" s="18">
        <f t="shared" si="2"/>
        <v>29901</v>
      </c>
      <c r="H15" s="18">
        <f t="shared" si="2"/>
        <v>0</v>
      </c>
      <c r="I15" s="18">
        <f t="shared" si="2"/>
        <v>0</v>
      </c>
      <c r="J15" s="18">
        <f t="shared" si="2"/>
        <v>29901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29901</v>
      </c>
      <c r="X15" s="18">
        <f t="shared" si="2"/>
        <v>136000</v>
      </c>
      <c r="Y15" s="18">
        <f t="shared" si="2"/>
        <v>-106099</v>
      </c>
      <c r="Z15" s="4">
        <f>+IF(X15&lt;&gt;0,+(Y15/X15)*100,0)</f>
        <v>-78.0139705882353</v>
      </c>
      <c r="AA15" s="30">
        <f>SUM(AA16:AA18)</f>
        <v>169000</v>
      </c>
    </row>
    <row r="16" spans="1:27" ht="13.5">
      <c r="A16" s="5" t="s">
        <v>42</v>
      </c>
      <c r="B16" s="3"/>
      <c r="C16" s="19">
        <v>209181</v>
      </c>
      <c r="D16" s="19"/>
      <c r="E16" s="20">
        <v>151000</v>
      </c>
      <c r="F16" s="21">
        <v>151000</v>
      </c>
      <c r="G16" s="21">
        <v>29901</v>
      </c>
      <c r="H16" s="21"/>
      <c r="I16" s="21"/>
      <c r="J16" s="21">
        <v>29901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29901</v>
      </c>
      <c r="X16" s="21">
        <v>136000</v>
      </c>
      <c r="Y16" s="21">
        <v>-106099</v>
      </c>
      <c r="Z16" s="6">
        <v>-78.01</v>
      </c>
      <c r="AA16" s="28">
        <v>151000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18000</v>
      </c>
      <c r="F18" s="21">
        <v>18000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18000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60960</v>
      </c>
      <c r="F24" s="18">
        <v>60960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60960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2553462</v>
      </c>
      <c r="D25" s="51">
        <f>+D5+D9+D15+D19+D24</f>
        <v>0</v>
      </c>
      <c r="E25" s="52">
        <f t="shared" si="4"/>
        <v>5340160</v>
      </c>
      <c r="F25" s="53">
        <f t="shared" si="4"/>
        <v>5340160</v>
      </c>
      <c r="G25" s="53">
        <f t="shared" si="4"/>
        <v>522791</v>
      </c>
      <c r="H25" s="53">
        <f t="shared" si="4"/>
        <v>27553</v>
      </c>
      <c r="I25" s="53">
        <f t="shared" si="4"/>
        <v>43045</v>
      </c>
      <c r="J25" s="53">
        <f t="shared" si="4"/>
        <v>593389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593389</v>
      </c>
      <c r="X25" s="53">
        <f t="shared" si="4"/>
        <v>436000</v>
      </c>
      <c r="Y25" s="53">
        <f t="shared" si="4"/>
        <v>157389</v>
      </c>
      <c r="Z25" s="54">
        <f>+IF(X25&lt;&gt;0,+(Y25/X25)*100,0)</f>
        <v>36.09839449541285</v>
      </c>
      <c r="AA25" s="55">
        <f>+AA5+AA9+AA15+AA19+AA24</f>
        <v>5340160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2553462</v>
      </c>
      <c r="D35" s="19"/>
      <c r="E35" s="20">
        <v>5340160</v>
      </c>
      <c r="F35" s="21">
        <v>5340160</v>
      </c>
      <c r="G35" s="21">
        <v>522791</v>
      </c>
      <c r="H35" s="21">
        <v>27553</v>
      </c>
      <c r="I35" s="21">
        <v>43045</v>
      </c>
      <c r="J35" s="21">
        <v>593389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593389</v>
      </c>
      <c r="X35" s="21"/>
      <c r="Y35" s="21">
        <v>593389</v>
      </c>
      <c r="Z35" s="6"/>
      <c r="AA35" s="28">
        <v>5340160</v>
      </c>
    </row>
    <row r="36" spans="1:27" ht="13.5">
      <c r="A36" s="61" t="s">
        <v>64</v>
      </c>
      <c r="B36" s="10"/>
      <c r="C36" s="62">
        <f aca="true" t="shared" si="6" ref="C36:Y36">SUM(C32:C35)</f>
        <v>2553462</v>
      </c>
      <c r="D36" s="62">
        <f>SUM(D32:D35)</f>
        <v>0</v>
      </c>
      <c r="E36" s="63">
        <f t="shared" si="6"/>
        <v>5340160</v>
      </c>
      <c r="F36" s="64">
        <f t="shared" si="6"/>
        <v>5340160</v>
      </c>
      <c r="G36" s="64">
        <f t="shared" si="6"/>
        <v>522791</v>
      </c>
      <c r="H36" s="64">
        <f t="shared" si="6"/>
        <v>27553</v>
      </c>
      <c r="I36" s="64">
        <f t="shared" si="6"/>
        <v>43045</v>
      </c>
      <c r="J36" s="64">
        <f t="shared" si="6"/>
        <v>593389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593389</v>
      </c>
      <c r="X36" s="64">
        <f t="shared" si="6"/>
        <v>0</v>
      </c>
      <c r="Y36" s="64">
        <f t="shared" si="6"/>
        <v>593389</v>
      </c>
      <c r="Z36" s="65">
        <f>+IF(X36&lt;&gt;0,+(Y36/X36)*100,0)</f>
        <v>0</v>
      </c>
      <c r="AA36" s="66">
        <f>SUM(AA32:AA35)</f>
        <v>5340160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97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33751685</v>
      </c>
      <c r="D5" s="16">
        <f>SUM(D6:D8)</f>
        <v>0</v>
      </c>
      <c r="E5" s="17">
        <f t="shared" si="0"/>
        <v>39257000</v>
      </c>
      <c r="F5" s="18">
        <f t="shared" si="0"/>
        <v>39257000</v>
      </c>
      <c r="G5" s="18">
        <f t="shared" si="0"/>
        <v>357080</v>
      </c>
      <c r="H5" s="18">
        <f t="shared" si="0"/>
        <v>1213929</v>
      </c>
      <c r="I5" s="18">
        <f t="shared" si="0"/>
        <v>380387</v>
      </c>
      <c r="J5" s="18">
        <f t="shared" si="0"/>
        <v>1951396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1951396</v>
      </c>
      <c r="X5" s="18">
        <f t="shared" si="0"/>
        <v>11300546</v>
      </c>
      <c r="Y5" s="18">
        <f t="shared" si="0"/>
        <v>-9349150</v>
      </c>
      <c r="Z5" s="4">
        <f>+IF(X5&lt;&gt;0,+(Y5/X5)*100,0)</f>
        <v>-82.73184322244252</v>
      </c>
      <c r="AA5" s="16">
        <f>SUM(AA6:AA8)</f>
        <v>39257000</v>
      </c>
    </row>
    <row r="6" spans="1:27" ht="13.5">
      <c r="A6" s="5" t="s">
        <v>32</v>
      </c>
      <c r="B6" s="3"/>
      <c r="C6" s="19">
        <v>10895912</v>
      </c>
      <c r="D6" s="19"/>
      <c r="E6" s="20">
        <v>9546100</v>
      </c>
      <c r="F6" s="21">
        <v>9546100</v>
      </c>
      <c r="G6" s="21">
        <v>15436</v>
      </c>
      <c r="H6" s="21">
        <v>139487</v>
      </c>
      <c r="I6" s="21">
        <v>39691</v>
      </c>
      <c r="J6" s="21">
        <v>194614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194614</v>
      </c>
      <c r="X6" s="21">
        <v>1378040</v>
      </c>
      <c r="Y6" s="21">
        <v>-1183426</v>
      </c>
      <c r="Z6" s="6">
        <v>-85.88</v>
      </c>
      <c r="AA6" s="28">
        <v>9546100</v>
      </c>
    </row>
    <row r="7" spans="1:27" ht="13.5">
      <c r="A7" s="5" t="s">
        <v>33</v>
      </c>
      <c r="B7" s="3"/>
      <c r="C7" s="22">
        <v>8937043</v>
      </c>
      <c r="D7" s="22"/>
      <c r="E7" s="23">
        <v>11050699</v>
      </c>
      <c r="F7" s="24">
        <v>11050699</v>
      </c>
      <c r="G7" s="24">
        <v>80887</v>
      </c>
      <c r="H7" s="24">
        <v>40007</v>
      </c>
      <c r="I7" s="24">
        <v>48830</v>
      </c>
      <c r="J7" s="24">
        <v>169724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169724</v>
      </c>
      <c r="X7" s="24">
        <v>4550632</v>
      </c>
      <c r="Y7" s="24">
        <v>-4380908</v>
      </c>
      <c r="Z7" s="7">
        <v>-96.27</v>
      </c>
      <c r="AA7" s="29">
        <v>11050699</v>
      </c>
    </row>
    <row r="8" spans="1:27" ht="13.5">
      <c r="A8" s="5" t="s">
        <v>34</v>
      </c>
      <c r="B8" s="3"/>
      <c r="C8" s="19">
        <v>13918730</v>
      </c>
      <c r="D8" s="19"/>
      <c r="E8" s="20">
        <v>18660201</v>
      </c>
      <c r="F8" s="21">
        <v>18660201</v>
      </c>
      <c r="G8" s="21">
        <v>260757</v>
      </c>
      <c r="H8" s="21">
        <v>1034435</v>
      </c>
      <c r="I8" s="21">
        <v>291866</v>
      </c>
      <c r="J8" s="21">
        <v>1587058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1587058</v>
      </c>
      <c r="X8" s="21">
        <v>5371874</v>
      </c>
      <c r="Y8" s="21">
        <v>-3784816</v>
      </c>
      <c r="Z8" s="6">
        <v>-70.46</v>
      </c>
      <c r="AA8" s="28">
        <v>18660201</v>
      </c>
    </row>
    <row r="9" spans="1:27" ht="13.5">
      <c r="A9" s="2" t="s">
        <v>35</v>
      </c>
      <c r="B9" s="3"/>
      <c r="C9" s="16">
        <f aca="true" t="shared" si="1" ref="C9:Y9">SUM(C10:C14)</f>
        <v>54482348</v>
      </c>
      <c r="D9" s="16">
        <f>SUM(D10:D14)</f>
        <v>0</v>
      </c>
      <c r="E9" s="17">
        <f t="shared" si="1"/>
        <v>115502860</v>
      </c>
      <c r="F9" s="18">
        <f t="shared" si="1"/>
        <v>115502860</v>
      </c>
      <c r="G9" s="18">
        <f t="shared" si="1"/>
        <v>1813327</v>
      </c>
      <c r="H9" s="18">
        <f t="shared" si="1"/>
        <v>9356902</v>
      </c>
      <c r="I9" s="18">
        <f t="shared" si="1"/>
        <v>4299420</v>
      </c>
      <c r="J9" s="18">
        <f t="shared" si="1"/>
        <v>15469649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15469649</v>
      </c>
      <c r="X9" s="18">
        <f t="shared" si="1"/>
        <v>23494607</v>
      </c>
      <c r="Y9" s="18">
        <f t="shared" si="1"/>
        <v>-8024958</v>
      </c>
      <c r="Z9" s="4">
        <f>+IF(X9&lt;&gt;0,+(Y9/X9)*100,0)</f>
        <v>-34.15659602222757</v>
      </c>
      <c r="AA9" s="30">
        <f>SUM(AA10:AA14)</f>
        <v>115502860</v>
      </c>
    </row>
    <row r="10" spans="1:27" ht="13.5">
      <c r="A10" s="5" t="s">
        <v>36</v>
      </c>
      <c r="B10" s="3"/>
      <c r="C10" s="19">
        <v>26992775</v>
      </c>
      <c r="D10" s="19"/>
      <c r="E10" s="20">
        <v>46858859</v>
      </c>
      <c r="F10" s="21">
        <v>46858859</v>
      </c>
      <c r="G10" s="21">
        <v>283313</v>
      </c>
      <c r="H10" s="21">
        <v>4983340</v>
      </c>
      <c r="I10" s="21">
        <v>1848936</v>
      </c>
      <c r="J10" s="21">
        <v>7115589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7115589</v>
      </c>
      <c r="X10" s="21">
        <v>7169292</v>
      </c>
      <c r="Y10" s="21">
        <v>-53703</v>
      </c>
      <c r="Z10" s="6">
        <v>-0.75</v>
      </c>
      <c r="AA10" s="28">
        <v>46858859</v>
      </c>
    </row>
    <row r="11" spans="1:27" ht="13.5">
      <c r="A11" s="5" t="s">
        <v>37</v>
      </c>
      <c r="B11" s="3"/>
      <c r="C11" s="19">
        <v>19590882</v>
      </c>
      <c r="D11" s="19"/>
      <c r="E11" s="20">
        <v>37867001</v>
      </c>
      <c r="F11" s="21">
        <v>37867001</v>
      </c>
      <c r="G11" s="21">
        <v>262603</v>
      </c>
      <c r="H11" s="21">
        <v>328246</v>
      </c>
      <c r="I11" s="21">
        <v>2246863</v>
      </c>
      <c r="J11" s="21">
        <v>2837712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2837712</v>
      </c>
      <c r="X11" s="21">
        <v>9206074</v>
      </c>
      <c r="Y11" s="21">
        <v>-6368362</v>
      </c>
      <c r="Z11" s="6">
        <v>-69.18</v>
      </c>
      <c r="AA11" s="28">
        <v>37867001</v>
      </c>
    </row>
    <row r="12" spans="1:27" ht="13.5">
      <c r="A12" s="5" t="s">
        <v>38</v>
      </c>
      <c r="B12" s="3"/>
      <c r="C12" s="19">
        <v>2086483</v>
      </c>
      <c r="D12" s="19"/>
      <c r="E12" s="20">
        <v>14558000</v>
      </c>
      <c r="F12" s="21">
        <v>14558000</v>
      </c>
      <c r="G12" s="21">
        <v>310000</v>
      </c>
      <c r="H12" s="21"/>
      <c r="I12" s="21"/>
      <c r="J12" s="21">
        <v>310000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310000</v>
      </c>
      <c r="X12" s="21">
        <v>3075490</v>
      </c>
      <c r="Y12" s="21">
        <v>-2765490</v>
      </c>
      <c r="Z12" s="6">
        <v>-89.92</v>
      </c>
      <c r="AA12" s="28">
        <v>14558000</v>
      </c>
    </row>
    <row r="13" spans="1:27" ht="13.5">
      <c r="A13" s="5" t="s">
        <v>39</v>
      </c>
      <c r="B13" s="3"/>
      <c r="C13" s="19">
        <v>5810945</v>
      </c>
      <c r="D13" s="19"/>
      <c r="E13" s="20">
        <v>16041000</v>
      </c>
      <c r="F13" s="21">
        <v>16041000</v>
      </c>
      <c r="G13" s="21">
        <v>957411</v>
      </c>
      <c r="H13" s="21">
        <v>4045316</v>
      </c>
      <c r="I13" s="21">
        <v>199576</v>
      </c>
      <c r="J13" s="21">
        <v>5202303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5202303</v>
      </c>
      <c r="X13" s="21">
        <v>3999252</v>
      </c>
      <c r="Y13" s="21">
        <v>1203051</v>
      </c>
      <c r="Z13" s="6">
        <v>30.08</v>
      </c>
      <c r="AA13" s="28">
        <v>16041000</v>
      </c>
    </row>
    <row r="14" spans="1:27" ht="13.5">
      <c r="A14" s="5" t="s">
        <v>40</v>
      </c>
      <c r="B14" s="3"/>
      <c r="C14" s="22">
        <v>1263</v>
      </c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4045</v>
      </c>
      <c r="X14" s="24">
        <v>44499</v>
      </c>
      <c r="Y14" s="24">
        <v>-40454</v>
      </c>
      <c r="Z14" s="7">
        <v>-90.91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211090124</v>
      </c>
      <c r="D15" s="16">
        <f>SUM(D16:D18)</f>
        <v>0</v>
      </c>
      <c r="E15" s="17">
        <f t="shared" si="2"/>
        <v>262798613</v>
      </c>
      <c r="F15" s="18">
        <f t="shared" si="2"/>
        <v>262798613</v>
      </c>
      <c r="G15" s="18">
        <f t="shared" si="2"/>
        <v>15570756</v>
      </c>
      <c r="H15" s="18">
        <f t="shared" si="2"/>
        <v>25136357</v>
      </c>
      <c r="I15" s="18">
        <f t="shared" si="2"/>
        <v>21108534</v>
      </c>
      <c r="J15" s="18">
        <f t="shared" si="2"/>
        <v>61815647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61815647</v>
      </c>
      <c r="X15" s="18">
        <f t="shared" si="2"/>
        <v>75706056</v>
      </c>
      <c r="Y15" s="18">
        <f t="shared" si="2"/>
        <v>-13890409</v>
      </c>
      <c r="Z15" s="4">
        <f>+IF(X15&lt;&gt;0,+(Y15/X15)*100,0)</f>
        <v>-18.347817511455094</v>
      </c>
      <c r="AA15" s="30">
        <f>SUM(AA16:AA18)</f>
        <v>262798613</v>
      </c>
    </row>
    <row r="16" spans="1:27" ht="13.5">
      <c r="A16" s="5" t="s">
        <v>42</v>
      </c>
      <c r="B16" s="3"/>
      <c r="C16" s="19">
        <v>15155090</v>
      </c>
      <c r="D16" s="19"/>
      <c r="E16" s="20">
        <v>47510141</v>
      </c>
      <c r="F16" s="21">
        <v>47510141</v>
      </c>
      <c r="G16" s="21">
        <v>3412511</v>
      </c>
      <c r="H16" s="21">
        <v>3502183</v>
      </c>
      <c r="I16" s="21">
        <v>1861325</v>
      </c>
      <c r="J16" s="21">
        <v>8776019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8776019</v>
      </c>
      <c r="X16" s="21">
        <v>14427355</v>
      </c>
      <c r="Y16" s="21">
        <v>-5651336</v>
      </c>
      <c r="Z16" s="6">
        <v>-39.17</v>
      </c>
      <c r="AA16" s="28">
        <v>47510141</v>
      </c>
    </row>
    <row r="17" spans="1:27" ht="13.5">
      <c r="A17" s="5" t="s">
        <v>43</v>
      </c>
      <c r="B17" s="3"/>
      <c r="C17" s="19">
        <v>195935034</v>
      </c>
      <c r="D17" s="19"/>
      <c r="E17" s="20">
        <v>215270472</v>
      </c>
      <c r="F17" s="21">
        <v>215270472</v>
      </c>
      <c r="G17" s="21">
        <v>12158245</v>
      </c>
      <c r="H17" s="21">
        <v>21634174</v>
      </c>
      <c r="I17" s="21">
        <v>19247209</v>
      </c>
      <c r="J17" s="21">
        <v>53039628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53039628</v>
      </c>
      <c r="X17" s="21">
        <v>61278701</v>
      </c>
      <c r="Y17" s="21">
        <v>-8239073</v>
      </c>
      <c r="Z17" s="6">
        <v>-13.45</v>
      </c>
      <c r="AA17" s="28">
        <v>215270472</v>
      </c>
    </row>
    <row r="18" spans="1:27" ht="13.5">
      <c r="A18" s="5" t="s">
        <v>44</v>
      </c>
      <c r="B18" s="3"/>
      <c r="C18" s="19"/>
      <c r="D18" s="19"/>
      <c r="E18" s="20">
        <v>18000</v>
      </c>
      <c r="F18" s="21">
        <v>18000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18000</v>
      </c>
    </row>
    <row r="19" spans="1:27" ht="13.5">
      <c r="A19" s="2" t="s">
        <v>45</v>
      </c>
      <c r="B19" s="8"/>
      <c r="C19" s="16">
        <f aca="true" t="shared" si="3" ref="C19:Y19">SUM(C20:C23)</f>
        <v>413348300</v>
      </c>
      <c r="D19" s="16">
        <f>SUM(D20:D23)</f>
        <v>0</v>
      </c>
      <c r="E19" s="17">
        <f t="shared" si="3"/>
        <v>895721220</v>
      </c>
      <c r="F19" s="18">
        <f t="shared" si="3"/>
        <v>895721220</v>
      </c>
      <c r="G19" s="18">
        <f t="shared" si="3"/>
        <v>23276717</v>
      </c>
      <c r="H19" s="18">
        <f t="shared" si="3"/>
        <v>50501633</v>
      </c>
      <c r="I19" s="18">
        <f t="shared" si="3"/>
        <v>42488281</v>
      </c>
      <c r="J19" s="18">
        <f t="shared" si="3"/>
        <v>116266631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116266631</v>
      </c>
      <c r="X19" s="18">
        <f t="shared" si="3"/>
        <v>241978072</v>
      </c>
      <c r="Y19" s="18">
        <f t="shared" si="3"/>
        <v>-125711441</v>
      </c>
      <c r="Z19" s="4">
        <f>+IF(X19&lt;&gt;0,+(Y19/X19)*100,0)</f>
        <v>-51.951583860871494</v>
      </c>
      <c r="AA19" s="30">
        <f>SUM(AA20:AA23)</f>
        <v>895721220</v>
      </c>
    </row>
    <row r="20" spans="1:27" ht="13.5">
      <c r="A20" s="5" t="s">
        <v>46</v>
      </c>
      <c r="B20" s="3"/>
      <c r="C20" s="19">
        <v>102135546</v>
      </c>
      <c r="D20" s="19"/>
      <c r="E20" s="20">
        <v>69534901</v>
      </c>
      <c r="F20" s="21">
        <v>69534901</v>
      </c>
      <c r="G20" s="21">
        <v>181396</v>
      </c>
      <c r="H20" s="21">
        <v>2342941</v>
      </c>
      <c r="I20" s="21">
        <v>5111699</v>
      </c>
      <c r="J20" s="21">
        <v>7636036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7636036</v>
      </c>
      <c r="X20" s="21">
        <v>21795628</v>
      </c>
      <c r="Y20" s="21">
        <v>-14159592</v>
      </c>
      <c r="Z20" s="6">
        <v>-64.97</v>
      </c>
      <c r="AA20" s="28">
        <v>69534901</v>
      </c>
    </row>
    <row r="21" spans="1:27" ht="13.5">
      <c r="A21" s="5" t="s">
        <v>47</v>
      </c>
      <c r="B21" s="3"/>
      <c r="C21" s="19">
        <v>176335352</v>
      </c>
      <c r="D21" s="19"/>
      <c r="E21" s="20">
        <v>584434490</v>
      </c>
      <c r="F21" s="21">
        <v>584434490</v>
      </c>
      <c r="G21" s="21">
        <v>17694086</v>
      </c>
      <c r="H21" s="21">
        <v>32091333</v>
      </c>
      <c r="I21" s="21">
        <v>19096029</v>
      </c>
      <c r="J21" s="21">
        <v>68881448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68881448</v>
      </c>
      <c r="X21" s="21">
        <v>158526630</v>
      </c>
      <c r="Y21" s="21">
        <v>-89645182</v>
      </c>
      <c r="Z21" s="6">
        <v>-56.55</v>
      </c>
      <c r="AA21" s="28">
        <v>584434490</v>
      </c>
    </row>
    <row r="22" spans="1:27" ht="13.5">
      <c r="A22" s="5" t="s">
        <v>48</v>
      </c>
      <c r="B22" s="3"/>
      <c r="C22" s="22">
        <v>131660742</v>
      </c>
      <c r="D22" s="22"/>
      <c r="E22" s="23">
        <v>212728557</v>
      </c>
      <c r="F22" s="24">
        <v>212728557</v>
      </c>
      <c r="G22" s="24">
        <v>5357083</v>
      </c>
      <c r="H22" s="24">
        <v>16067359</v>
      </c>
      <c r="I22" s="24">
        <v>18003854</v>
      </c>
      <c r="J22" s="24">
        <v>39428296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39428296</v>
      </c>
      <c r="X22" s="24">
        <v>54839900</v>
      </c>
      <c r="Y22" s="24">
        <v>-15411604</v>
      </c>
      <c r="Z22" s="7">
        <v>-28.1</v>
      </c>
      <c r="AA22" s="29">
        <v>212728557</v>
      </c>
    </row>
    <row r="23" spans="1:27" ht="13.5">
      <c r="A23" s="5" t="s">
        <v>49</v>
      </c>
      <c r="B23" s="3"/>
      <c r="C23" s="19">
        <v>3216660</v>
      </c>
      <c r="D23" s="19"/>
      <c r="E23" s="20">
        <v>29023272</v>
      </c>
      <c r="F23" s="21">
        <v>29023272</v>
      </c>
      <c r="G23" s="21">
        <v>44152</v>
      </c>
      <c r="H23" s="21"/>
      <c r="I23" s="21">
        <v>276699</v>
      </c>
      <c r="J23" s="21">
        <v>320851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320851</v>
      </c>
      <c r="X23" s="21">
        <v>6815914</v>
      </c>
      <c r="Y23" s="21">
        <v>-6495063</v>
      </c>
      <c r="Z23" s="6">
        <v>-95.29</v>
      </c>
      <c r="AA23" s="28">
        <v>29023272</v>
      </c>
    </row>
    <row r="24" spans="1:27" ht="13.5">
      <c r="A24" s="2" t="s">
        <v>50</v>
      </c>
      <c r="B24" s="8"/>
      <c r="C24" s="16">
        <v>6783018</v>
      </c>
      <c r="D24" s="16"/>
      <c r="E24" s="17">
        <v>13936960</v>
      </c>
      <c r="F24" s="18">
        <v>13936960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2034999</v>
      </c>
      <c r="Y24" s="18">
        <v>-2034999</v>
      </c>
      <c r="Z24" s="4">
        <v>-100</v>
      </c>
      <c r="AA24" s="30">
        <v>13936960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719455475</v>
      </c>
      <c r="D25" s="51">
        <f>+D5+D9+D15+D19+D24</f>
        <v>0</v>
      </c>
      <c r="E25" s="52">
        <f t="shared" si="4"/>
        <v>1327216653</v>
      </c>
      <c r="F25" s="53">
        <f t="shared" si="4"/>
        <v>1327216653</v>
      </c>
      <c r="G25" s="53">
        <f t="shared" si="4"/>
        <v>41017880</v>
      </c>
      <c r="H25" s="53">
        <f t="shared" si="4"/>
        <v>86208821</v>
      </c>
      <c r="I25" s="53">
        <f t="shared" si="4"/>
        <v>68276622</v>
      </c>
      <c r="J25" s="53">
        <f t="shared" si="4"/>
        <v>195503323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195503323</v>
      </c>
      <c r="X25" s="53">
        <f t="shared" si="4"/>
        <v>354514280</v>
      </c>
      <c r="Y25" s="53">
        <f t="shared" si="4"/>
        <v>-159010957</v>
      </c>
      <c r="Z25" s="54">
        <f>+IF(X25&lt;&gt;0,+(Y25/X25)*100,0)</f>
        <v>-44.85318814237892</v>
      </c>
      <c r="AA25" s="55">
        <f>+AA5+AA9+AA15+AA19+AA24</f>
        <v>1327216653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479077809</v>
      </c>
      <c r="D28" s="19"/>
      <c r="E28" s="20">
        <v>694159803</v>
      </c>
      <c r="F28" s="21">
        <v>694159803</v>
      </c>
      <c r="G28" s="21">
        <v>31449140</v>
      </c>
      <c r="H28" s="21">
        <v>64660197</v>
      </c>
      <c r="I28" s="21">
        <v>53414986</v>
      </c>
      <c r="J28" s="21">
        <v>149524323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149524323</v>
      </c>
      <c r="X28" s="21"/>
      <c r="Y28" s="21">
        <v>149524323</v>
      </c>
      <c r="Z28" s="6"/>
      <c r="AA28" s="19">
        <v>694159803</v>
      </c>
    </row>
    <row r="29" spans="1:27" ht="13.5">
      <c r="A29" s="57" t="s">
        <v>55</v>
      </c>
      <c r="B29" s="3"/>
      <c r="C29" s="19">
        <v>54267733</v>
      </c>
      <c r="D29" s="19"/>
      <c r="E29" s="20">
        <v>77399444</v>
      </c>
      <c r="F29" s="21">
        <v>77399444</v>
      </c>
      <c r="G29" s="21">
        <v>1586490</v>
      </c>
      <c r="H29" s="21">
        <v>7847360</v>
      </c>
      <c r="I29" s="21">
        <v>8459748</v>
      </c>
      <c r="J29" s="21">
        <v>17893598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17893598</v>
      </c>
      <c r="X29" s="21"/>
      <c r="Y29" s="21">
        <v>17893598</v>
      </c>
      <c r="Z29" s="6"/>
      <c r="AA29" s="28">
        <v>77399444</v>
      </c>
    </row>
    <row r="30" spans="1:27" ht="13.5">
      <c r="A30" s="57" t="s">
        <v>56</v>
      </c>
      <c r="B30" s="3"/>
      <c r="C30" s="22">
        <v>7153293</v>
      </c>
      <c r="D30" s="22"/>
      <c r="E30" s="23">
        <v>12500000</v>
      </c>
      <c r="F30" s="24">
        <v>12500000</v>
      </c>
      <c r="G30" s="24">
        <v>501237</v>
      </c>
      <c r="H30" s="24"/>
      <c r="I30" s="24"/>
      <c r="J30" s="24">
        <v>501237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501237</v>
      </c>
      <c r="X30" s="24"/>
      <c r="Y30" s="24">
        <v>501237</v>
      </c>
      <c r="Z30" s="7"/>
      <c r="AA30" s="29">
        <v>12500000</v>
      </c>
    </row>
    <row r="31" spans="1:27" ht="13.5">
      <c r="A31" s="58" t="s">
        <v>57</v>
      </c>
      <c r="B31" s="3"/>
      <c r="C31" s="19">
        <v>565417</v>
      </c>
      <c r="D31" s="19"/>
      <c r="E31" s="20">
        <v>20772500</v>
      </c>
      <c r="F31" s="21">
        <v>20772500</v>
      </c>
      <c r="G31" s="21">
        <v>52894</v>
      </c>
      <c r="H31" s="21">
        <v>397948</v>
      </c>
      <c r="I31" s="21">
        <v>7954</v>
      </c>
      <c r="J31" s="21">
        <v>458796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458796</v>
      </c>
      <c r="X31" s="21"/>
      <c r="Y31" s="21">
        <v>458796</v>
      </c>
      <c r="Z31" s="6"/>
      <c r="AA31" s="28">
        <v>20772500</v>
      </c>
    </row>
    <row r="32" spans="1:27" ht="13.5">
      <c r="A32" s="59" t="s">
        <v>58</v>
      </c>
      <c r="B32" s="3"/>
      <c r="C32" s="25">
        <f aca="true" t="shared" si="5" ref="C32:Y32">SUM(C28:C31)</f>
        <v>541064252</v>
      </c>
      <c r="D32" s="25">
        <f>SUM(D28:D31)</f>
        <v>0</v>
      </c>
      <c r="E32" s="26">
        <f t="shared" si="5"/>
        <v>804831747</v>
      </c>
      <c r="F32" s="27">
        <f t="shared" si="5"/>
        <v>804831747</v>
      </c>
      <c r="G32" s="27">
        <f t="shared" si="5"/>
        <v>33589761</v>
      </c>
      <c r="H32" s="27">
        <f t="shared" si="5"/>
        <v>72905505</v>
      </c>
      <c r="I32" s="27">
        <f t="shared" si="5"/>
        <v>61882688</v>
      </c>
      <c r="J32" s="27">
        <f t="shared" si="5"/>
        <v>168377954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168377954</v>
      </c>
      <c r="X32" s="27">
        <f t="shared" si="5"/>
        <v>0</v>
      </c>
      <c r="Y32" s="27">
        <f t="shared" si="5"/>
        <v>168377954</v>
      </c>
      <c r="Z32" s="13">
        <f>+IF(X32&lt;&gt;0,+(Y32/X32)*100,0)</f>
        <v>0</v>
      </c>
      <c r="AA32" s="31">
        <f>SUM(AA28:AA31)</f>
        <v>804831747</v>
      </c>
    </row>
    <row r="33" spans="1:27" ht="13.5">
      <c r="A33" s="60" t="s">
        <v>59</v>
      </c>
      <c r="B33" s="3" t="s">
        <v>60</v>
      </c>
      <c r="C33" s="19">
        <v>9502664</v>
      </c>
      <c r="D33" s="19"/>
      <c r="E33" s="20">
        <v>86028001</v>
      </c>
      <c r="F33" s="21">
        <v>86028001</v>
      </c>
      <c r="G33" s="21">
        <v>705896</v>
      </c>
      <c r="H33" s="21">
        <v>5622375</v>
      </c>
      <c r="I33" s="21"/>
      <c r="J33" s="21">
        <v>6328271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6328271</v>
      </c>
      <c r="X33" s="21"/>
      <c r="Y33" s="21">
        <v>6328271</v>
      </c>
      <c r="Z33" s="6"/>
      <c r="AA33" s="28">
        <v>86028001</v>
      </c>
    </row>
    <row r="34" spans="1:27" ht="13.5">
      <c r="A34" s="60" t="s">
        <v>61</v>
      </c>
      <c r="B34" s="3" t="s">
        <v>62</v>
      </c>
      <c r="C34" s="19">
        <v>106053887</v>
      </c>
      <c r="D34" s="19"/>
      <c r="E34" s="20">
        <v>44775712</v>
      </c>
      <c r="F34" s="21">
        <v>44775712</v>
      </c>
      <c r="G34" s="21">
        <v>778624</v>
      </c>
      <c r="H34" s="21">
        <v>1551715</v>
      </c>
      <c r="I34" s="21">
        <v>121781</v>
      </c>
      <c r="J34" s="21">
        <v>2452120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2452120</v>
      </c>
      <c r="X34" s="21"/>
      <c r="Y34" s="21">
        <v>2452120</v>
      </c>
      <c r="Z34" s="6"/>
      <c r="AA34" s="28">
        <v>44775712</v>
      </c>
    </row>
    <row r="35" spans="1:27" ht="13.5">
      <c r="A35" s="60" t="s">
        <v>63</v>
      </c>
      <c r="B35" s="3"/>
      <c r="C35" s="19">
        <v>62834672</v>
      </c>
      <c r="D35" s="19"/>
      <c r="E35" s="20">
        <v>391581193</v>
      </c>
      <c r="F35" s="21">
        <v>391581193</v>
      </c>
      <c r="G35" s="21">
        <v>5943599</v>
      </c>
      <c r="H35" s="21">
        <v>6129226</v>
      </c>
      <c r="I35" s="21">
        <v>6272153</v>
      </c>
      <c r="J35" s="21">
        <v>18344978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18344978</v>
      </c>
      <c r="X35" s="21"/>
      <c r="Y35" s="21">
        <v>18344978</v>
      </c>
      <c r="Z35" s="6"/>
      <c r="AA35" s="28">
        <v>391581193</v>
      </c>
    </row>
    <row r="36" spans="1:27" ht="13.5">
      <c r="A36" s="61" t="s">
        <v>64</v>
      </c>
      <c r="B36" s="10"/>
      <c r="C36" s="62">
        <f aca="true" t="shared" si="6" ref="C36:Y36">SUM(C32:C35)</f>
        <v>719455475</v>
      </c>
      <c r="D36" s="62">
        <f>SUM(D32:D35)</f>
        <v>0</v>
      </c>
      <c r="E36" s="63">
        <f t="shared" si="6"/>
        <v>1327216653</v>
      </c>
      <c r="F36" s="64">
        <f t="shared" si="6"/>
        <v>1327216653</v>
      </c>
      <c r="G36" s="64">
        <f t="shared" si="6"/>
        <v>41017880</v>
      </c>
      <c r="H36" s="64">
        <f t="shared" si="6"/>
        <v>86208821</v>
      </c>
      <c r="I36" s="64">
        <f t="shared" si="6"/>
        <v>68276622</v>
      </c>
      <c r="J36" s="64">
        <f t="shared" si="6"/>
        <v>195503323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195503323</v>
      </c>
      <c r="X36" s="64">
        <f t="shared" si="6"/>
        <v>0</v>
      </c>
      <c r="Y36" s="64">
        <f t="shared" si="6"/>
        <v>195503323</v>
      </c>
      <c r="Z36" s="65">
        <f>+IF(X36&lt;&gt;0,+(Y36/X36)*100,0)</f>
        <v>0</v>
      </c>
      <c r="AA36" s="66">
        <f>SUM(AA32:AA35)</f>
        <v>1327216653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3169761</v>
      </c>
      <c r="D5" s="16">
        <f>SUM(D6:D8)</f>
        <v>0</v>
      </c>
      <c r="E5" s="17">
        <f t="shared" si="0"/>
        <v>1</v>
      </c>
      <c r="F5" s="18">
        <f t="shared" si="0"/>
        <v>1</v>
      </c>
      <c r="G5" s="18">
        <f t="shared" si="0"/>
        <v>19930</v>
      </c>
      <c r="H5" s="18">
        <f t="shared" si="0"/>
        <v>90368</v>
      </c>
      <c r="I5" s="18">
        <f t="shared" si="0"/>
        <v>231934</v>
      </c>
      <c r="J5" s="18">
        <f t="shared" si="0"/>
        <v>342232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342232</v>
      </c>
      <c r="X5" s="18">
        <f t="shared" si="0"/>
        <v>0</v>
      </c>
      <c r="Y5" s="18">
        <f t="shared" si="0"/>
        <v>342232</v>
      </c>
      <c r="Z5" s="4">
        <f>+IF(X5&lt;&gt;0,+(Y5/X5)*100,0)</f>
        <v>0</v>
      </c>
      <c r="AA5" s="16">
        <f>SUM(AA6:AA8)</f>
        <v>1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17196</v>
      </c>
      <c r="J6" s="21">
        <v>17196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17196</v>
      </c>
      <c r="X6" s="21"/>
      <c r="Y6" s="21">
        <v>17196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6736</v>
      </c>
      <c r="I7" s="24">
        <v>15500</v>
      </c>
      <c r="J7" s="24">
        <v>22236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22236</v>
      </c>
      <c r="X7" s="24"/>
      <c r="Y7" s="24">
        <v>22236</v>
      </c>
      <c r="Z7" s="7"/>
      <c r="AA7" s="29"/>
    </row>
    <row r="8" spans="1:27" ht="13.5">
      <c r="A8" s="5" t="s">
        <v>34</v>
      </c>
      <c r="B8" s="3"/>
      <c r="C8" s="19">
        <v>3169761</v>
      </c>
      <c r="D8" s="19"/>
      <c r="E8" s="20">
        <v>1</v>
      </c>
      <c r="F8" s="21">
        <v>1</v>
      </c>
      <c r="G8" s="21">
        <v>19930</v>
      </c>
      <c r="H8" s="21">
        <v>83632</v>
      </c>
      <c r="I8" s="21">
        <v>199238</v>
      </c>
      <c r="J8" s="21">
        <v>302800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302800</v>
      </c>
      <c r="X8" s="21"/>
      <c r="Y8" s="21">
        <v>302800</v>
      </c>
      <c r="Z8" s="6"/>
      <c r="AA8" s="28">
        <v>1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51484</v>
      </c>
      <c r="J9" s="18">
        <f t="shared" si="1"/>
        <v>51484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51484</v>
      </c>
      <c r="X9" s="18">
        <f t="shared" si="1"/>
        <v>0</v>
      </c>
      <c r="Y9" s="18">
        <f t="shared" si="1"/>
        <v>51484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12900</v>
      </c>
      <c r="J10" s="21">
        <v>12900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12900</v>
      </c>
      <c r="X10" s="21"/>
      <c r="Y10" s="21">
        <v>12900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>
        <v>38584</v>
      </c>
      <c r="J13" s="21">
        <v>38584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38584</v>
      </c>
      <c r="X13" s="21"/>
      <c r="Y13" s="21">
        <v>38584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3170</v>
      </c>
      <c r="H15" s="18">
        <f t="shared" si="2"/>
        <v>0</v>
      </c>
      <c r="I15" s="18">
        <f t="shared" si="2"/>
        <v>8000</v>
      </c>
      <c r="J15" s="18">
        <f t="shared" si="2"/>
        <v>11170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11170</v>
      </c>
      <c r="X15" s="18">
        <f t="shared" si="2"/>
        <v>0</v>
      </c>
      <c r="Y15" s="18">
        <f t="shared" si="2"/>
        <v>11170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3170</v>
      </c>
      <c r="H16" s="21"/>
      <c r="I16" s="21">
        <v>8000</v>
      </c>
      <c r="J16" s="21">
        <v>11170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11170</v>
      </c>
      <c r="X16" s="21"/>
      <c r="Y16" s="21">
        <v>11170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3169761</v>
      </c>
      <c r="D25" s="51">
        <f>+D5+D9+D15+D19+D24</f>
        <v>0</v>
      </c>
      <c r="E25" s="52">
        <f t="shared" si="4"/>
        <v>1</v>
      </c>
      <c r="F25" s="53">
        <f t="shared" si="4"/>
        <v>1</v>
      </c>
      <c r="G25" s="53">
        <f t="shared" si="4"/>
        <v>23100</v>
      </c>
      <c r="H25" s="53">
        <f t="shared" si="4"/>
        <v>90368</v>
      </c>
      <c r="I25" s="53">
        <f t="shared" si="4"/>
        <v>291418</v>
      </c>
      <c r="J25" s="53">
        <f t="shared" si="4"/>
        <v>404886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404886</v>
      </c>
      <c r="X25" s="53">
        <f t="shared" si="4"/>
        <v>0</v>
      </c>
      <c r="Y25" s="53">
        <f t="shared" si="4"/>
        <v>404886</v>
      </c>
      <c r="Z25" s="54">
        <f>+IF(X25&lt;&gt;0,+(Y25/X25)*100,0)</f>
        <v>0</v>
      </c>
      <c r="AA25" s="55">
        <f>+AA5+AA9+AA15+AA19+AA24</f>
        <v>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>
        <v>1</v>
      </c>
      <c r="F33" s="21">
        <v>1</v>
      </c>
      <c r="G33" s="21">
        <v>23100</v>
      </c>
      <c r="H33" s="21"/>
      <c r="I33" s="21"/>
      <c r="J33" s="21">
        <v>23100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23100</v>
      </c>
      <c r="X33" s="21"/>
      <c r="Y33" s="21">
        <v>23100</v>
      </c>
      <c r="Z33" s="6"/>
      <c r="AA33" s="28">
        <v>1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3169761</v>
      </c>
      <c r="D35" s="19"/>
      <c r="E35" s="20"/>
      <c r="F35" s="21"/>
      <c r="G35" s="21"/>
      <c r="H35" s="21">
        <v>90368</v>
      </c>
      <c r="I35" s="21">
        <v>291418</v>
      </c>
      <c r="J35" s="21">
        <v>381786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381786</v>
      </c>
      <c r="X35" s="21"/>
      <c r="Y35" s="21">
        <v>381786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3169761</v>
      </c>
      <c r="D36" s="62">
        <f>SUM(D32:D35)</f>
        <v>0</v>
      </c>
      <c r="E36" s="63">
        <f t="shared" si="6"/>
        <v>1</v>
      </c>
      <c r="F36" s="64">
        <f t="shared" si="6"/>
        <v>1</v>
      </c>
      <c r="G36" s="64">
        <f t="shared" si="6"/>
        <v>23100</v>
      </c>
      <c r="H36" s="64">
        <f t="shared" si="6"/>
        <v>90368</v>
      </c>
      <c r="I36" s="64">
        <f t="shared" si="6"/>
        <v>291418</v>
      </c>
      <c r="J36" s="64">
        <f t="shared" si="6"/>
        <v>404886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404886</v>
      </c>
      <c r="X36" s="64">
        <f t="shared" si="6"/>
        <v>0</v>
      </c>
      <c r="Y36" s="64">
        <f t="shared" si="6"/>
        <v>404886</v>
      </c>
      <c r="Z36" s="65">
        <f>+IF(X36&lt;&gt;0,+(Y36/X36)*100,0)</f>
        <v>0</v>
      </c>
      <c r="AA36" s="66">
        <f>SUM(AA32:AA35)</f>
        <v>1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190000</v>
      </c>
      <c r="F5" s="18">
        <f t="shared" si="0"/>
        <v>190000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47499</v>
      </c>
      <c r="Y5" s="18">
        <f t="shared" si="0"/>
        <v>-47499</v>
      </c>
      <c r="Z5" s="4">
        <f>+IF(X5&lt;&gt;0,+(Y5/X5)*100,0)</f>
        <v>-100</v>
      </c>
      <c r="AA5" s="16">
        <f>SUM(AA6:AA8)</f>
        <v>190000</v>
      </c>
    </row>
    <row r="6" spans="1:27" ht="13.5">
      <c r="A6" s="5" t="s">
        <v>32</v>
      </c>
      <c r="B6" s="3"/>
      <c r="C6" s="19"/>
      <c r="D6" s="19"/>
      <c r="E6" s="20">
        <v>150000</v>
      </c>
      <c r="F6" s="21">
        <v>150000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37500</v>
      </c>
      <c r="Y6" s="21">
        <v>-37500</v>
      </c>
      <c r="Z6" s="6">
        <v>-100</v>
      </c>
      <c r="AA6" s="28">
        <v>150000</v>
      </c>
    </row>
    <row r="7" spans="1:27" ht="13.5">
      <c r="A7" s="5" t="s">
        <v>33</v>
      </c>
      <c r="B7" s="3"/>
      <c r="C7" s="22"/>
      <c r="D7" s="22"/>
      <c r="E7" s="23">
        <v>25000</v>
      </c>
      <c r="F7" s="24">
        <v>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6249</v>
      </c>
      <c r="Y7" s="24">
        <v>-6249</v>
      </c>
      <c r="Z7" s="7">
        <v>-100</v>
      </c>
      <c r="AA7" s="29">
        <v>25000</v>
      </c>
    </row>
    <row r="8" spans="1:27" ht="13.5">
      <c r="A8" s="5" t="s">
        <v>34</v>
      </c>
      <c r="B8" s="3"/>
      <c r="C8" s="19"/>
      <c r="D8" s="19"/>
      <c r="E8" s="20">
        <v>15000</v>
      </c>
      <c r="F8" s="21">
        <v>15000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3750</v>
      </c>
      <c r="Y8" s="21">
        <v>-3750</v>
      </c>
      <c r="Z8" s="6">
        <v>-100</v>
      </c>
      <c r="AA8" s="28">
        <v>15000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588000</v>
      </c>
      <c r="F9" s="18">
        <f t="shared" si="1"/>
        <v>588000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147000</v>
      </c>
      <c r="Y9" s="18">
        <f t="shared" si="1"/>
        <v>-147000</v>
      </c>
      <c r="Z9" s="4">
        <f>+IF(X9&lt;&gt;0,+(Y9/X9)*100,0)</f>
        <v>-100</v>
      </c>
      <c r="AA9" s="30">
        <f>SUM(AA10:AA14)</f>
        <v>588000</v>
      </c>
    </row>
    <row r="10" spans="1:27" ht="13.5">
      <c r="A10" s="5" t="s">
        <v>36</v>
      </c>
      <c r="B10" s="3"/>
      <c r="C10" s="19"/>
      <c r="D10" s="19"/>
      <c r="E10" s="20">
        <v>330000</v>
      </c>
      <c r="F10" s="21">
        <v>330000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82500</v>
      </c>
      <c r="Y10" s="21">
        <v>-82500</v>
      </c>
      <c r="Z10" s="6">
        <v>-100</v>
      </c>
      <c r="AA10" s="28">
        <v>330000</v>
      </c>
    </row>
    <row r="11" spans="1:27" ht="13.5">
      <c r="A11" s="5" t="s">
        <v>37</v>
      </c>
      <c r="B11" s="3"/>
      <c r="C11" s="19"/>
      <c r="D11" s="19"/>
      <c r="E11" s="20">
        <v>178000</v>
      </c>
      <c r="F11" s="21">
        <v>178000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44499</v>
      </c>
      <c r="Y11" s="21">
        <v>-44499</v>
      </c>
      <c r="Z11" s="6">
        <v>-100</v>
      </c>
      <c r="AA11" s="28">
        <v>178000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80000</v>
      </c>
      <c r="F13" s="21">
        <v>80000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20001</v>
      </c>
      <c r="Y13" s="21">
        <v>-20001</v>
      </c>
      <c r="Z13" s="6">
        <v>-100</v>
      </c>
      <c r="AA13" s="28">
        <v>80000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9002000</v>
      </c>
      <c r="F15" s="18">
        <f t="shared" si="2"/>
        <v>9002000</v>
      </c>
      <c r="G15" s="18">
        <f t="shared" si="2"/>
        <v>987428</v>
      </c>
      <c r="H15" s="18">
        <f t="shared" si="2"/>
        <v>878409</v>
      </c>
      <c r="I15" s="18">
        <f t="shared" si="2"/>
        <v>0</v>
      </c>
      <c r="J15" s="18">
        <f t="shared" si="2"/>
        <v>1865837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1865837</v>
      </c>
      <c r="X15" s="18">
        <f t="shared" si="2"/>
        <v>2250501</v>
      </c>
      <c r="Y15" s="18">
        <f t="shared" si="2"/>
        <v>-384664</v>
      </c>
      <c r="Z15" s="4">
        <f>+IF(X15&lt;&gt;0,+(Y15/X15)*100,0)</f>
        <v>-17.092371876306654</v>
      </c>
      <c r="AA15" s="30">
        <f>SUM(AA16:AA18)</f>
        <v>9002000</v>
      </c>
    </row>
    <row r="16" spans="1:27" ht="13.5">
      <c r="A16" s="5" t="s">
        <v>42</v>
      </c>
      <c r="B16" s="3"/>
      <c r="C16" s="19"/>
      <c r="D16" s="19"/>
      <c r="E16" s="20">
        <v>800000</v>
      </c>
      <c r="F16" s="21">
        <v>800000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200001</v>
      </c>
      <c r="Y16" s="21">
        <v>-200001</v>
      </c>
      <c r="Z16" s="6">
        <v>-100</v>
      </c>
      <c r="AA16" s="28">
        <v>800000</v>
      </c>
    </row>
    <row r="17" spans="1:27" ht="13.5">
      <c r="A17" s="5" t="s">
        <v>43</v>
      </c>
      <c r="B17" s="3"/>
      <c r="C17" s="19"/>
      <c r="D17" s="19"/>
      <c r="E17" s="20">
        <v>8202000</v>
      </c>
      <c r="F17" s="21">
        <v>8202000</v>
      </c>
      <c r="G17" s="21">
        <v>987428</v>
      </c>
      <c r="H17" s="21">
        <v>878409</v>
      </c>
      <c r="I17" s="21"/>
      <c r="J17" s="21">
        <v>1865837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1865837</v>
      </c>
      <c r="X17" s="21">
        <v>2050500</v>
      </c>
      <c r="Y17" s="21">
        <v>-184663</v>
      </c>
      <c r="Z17" s="6">
        <v>-9.01</v>
      </c>
      <c r="AA17" s="28">
        <v>8202000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9838000</v>
      </c>
      <c r="F19" s="18">
        <f t="shared" si="3"/>
        <v>9838000</v>
      </c>
      <c r="G19" s="18">
        <f t="shared" si="3"/>
        <v>5786</v>
      </c>
      <c r="H19" s="18">
        <f t="shared" si="3"/>
        <v>0</v>
      </c>
      <c r="I19" s="18">
        <f t="shared" si="3"/>
        <v>0</v>
      </c>
      <c r="J19" s="18">
        <f t="shared" si="3"/>
        <v>5786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5786</v>
      </c>
      <c r="X19" s="18">
        <f t="shared" si="3"/>
        <v>2459499</v>
      </c>
      <c r="Y19" s="18">
        <f t="shared" si="3"/>
        <v>-2453713</v>
      </c>
      <c r="Z19" s="4">
        <f>+IF(X19&lt;&gt;0,+(Y19/X19)*100,0)</f>
        <v>-99.7647488370599</v>
      </c>
      <c r="AA19" s="30">
        <f>SUM(AA20:AA23)</f>
        <v>9838000</v>
      </c>
    </row>
    <row r="20" spans="1:27" ht="13.5">
      <c r="A20" s="5" t="s">
        <v>46</v>
      </c>
      <c r="B20" s="3"/>
      <c r="C20" s="19"/>
      <c r="D20" s="19"/>
      <c r="E20" s="20">
        <v>25000</v>
      </c>
      <c r="F20" s="21">
        <v>25000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6249</v>
      </c>
      <c r="Y20" s="21">
        <v>-6249</v>
      </c>
      <c r="Z20" s="6">
        <v>-100</v>
      </c>
      <c r="AA20" s="28">
        <v>25000</v>
      </c>
    </row>
    <row r="21" spans="1:27" ht="13.5">
      <c r="A21" s="5" t="s">
        <v>47</v>
      </c>
      <c r="B21" s="3"/>
      <c r="C21" s="19"/>
      <c r="D21" s="19"/>
      <c r="E21" s="20">
        <v>9803000</v>
      </c>
      <c r="F21" s="21">
        <v>9803000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2450751</v>
      </c>
      <c r="Y21" s="21">
        <v>-2450751</v>
      </c>
      <c r="Z21" s="6">
        <v>-100</v>
      </c>
      <c r="AA21" s="28">
        <v>9803000</v>
      </c>
    </row>
    <row r="22" spans="1:27" ht="13.5">
      <c r="A22" s="5" t="s">
        <v>48</v>
      </c>
      <c r="B22" s="3"/>
      <c r="C22" s="22"/>
      <c r="D22" s="22"/>
      <c r="E22" s="23">
        <v>10000</v>
      </c>
      <c r="F22" s="24">
        <v>10000</v>
      </c>
      <c r="G22" s="24">
        <v>5786</v>
      </c>
      <c r="H22" s="24"/>
      <c r="I22" s="24"/>
      <c r="J22" s="24">
        <v>5786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5786</v>
      </c>
      <c r="X22" s="24">
        <v>2499</v>
      </c>
      <c r="Y22" s="24">
        <v>3287</v>
      </c>
      <c r="Z22" s="7">
        <v>131.53</v>
      </c>
      <c r="AA22" s="29">
        <v>10000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19618000</v>
      </c>
      <c r="F25" s="53">
        <f t="shared" si="4"/>
        <v>19618000</v>
      </c>
      <c r="G25" s="53">
        <f t="shared" si="4"/>
        <v>993214</v>
      </c>
      <c r="H25" s="53">
        <f t="shared" si="4"/>
        <v>878409</v>
      </c>
      <c r="I25" s="53">
        <f t="shared" si="4"/>
        <v>0</v>
      </c>
      <c r="J25" s="53">
        <f t="shared" si="4"/>
        <v>1871623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1871623</v>
      </c>
      <c r="X25" s="53">
        <f t="shared" si="4"/>
        <v>4904499</v>
      </c>
      <c r="Y25" s="53">
        <f t="shared" si="4"/>
        <v>-3032876</v>
      </c>
      <c r="Z25" s="54">
        <f>+IF(X25&lt;&gt;0,+(Y25/X25)*100,0)</f>
        <v>-61.838650594076995</v>
      </c>
      <c r="AA25" s="55">
        <f>+AA5+AA9+AA15+AA19+AA24</f>
        <v>19618000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17983000</v>
      </c>
      <c r="F28" s="21">
        <v>17983000</v>
      </c>
      <c r="G28" s="21">
        <v>987428</v>
      </c>
      <c r="H28" s="21">
        <v>878409</v>
      </c>
      <c r="I28" s="21"/>
      <c r="J28" s="21">
        <v>1865837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1865837</v>
      </c>
      <c r="X28" s="21"/>
      <c r="Y28" s="21">
        <v>1865837</v>
      </c>
      <c r="Z28" s="6"/>
      <c r="AA28" s="19">
        <v>17983000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17983000</v>
      </c>
      <c r="F32" s="27">
        <f t="shared" si="5"/>
        <v>17983000</v>
      </c>
      <c r="G32" s="27">
        <f t="shared" si="5"/>
        <v>987428</v>
      </c>
      <c r="H32" s="27">
        <f t="shared" si="5"/>
        <v>878409</v>
      </c>
      <c r="I32" s="27">
        <f t="shared" si="5"/>
        <v>0</v>
      </c>
      <c r="J32" s="27">
        <f t="shared" si="5"/>
        <v>1865837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1865837</v>
      </c>
      <c r="X32" s="27">
        <f t="shared" si="5"/>
        <v>0</v>
      </c>
      <c r="Y32" s="27">
        <f t="shared" si="5"/>
        <v>1865837</v>
      </c>
      <c r="Z32" s="13">
        <f>+IF(X32&lt;&gt;0,+(Y32/X32)*100,0)</f>
        <v>0</v>
      </c>
      <c r="AA32" s="31">
        <f>SUM(AA28:AA31)</f>
        <v>17983000</v>
      </c>
    </row>
    <row r="33" spans="1:27" ht="13.5">
      <c r="A33" s="60" t="s">
        <v>59</v>
      </c>
      <c r="B33" s="3" t="s">
        <v>60</v>
      </c>
      <c r="C33" s="19"/>
      <c r="D33" s="19"/>
      <c r="E33" s="20">
        <v>1528000</v>
      </c>
      <c r="F33" s="21">
        <v>1528000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1528000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107000</v>
      </c>
      <c r="F35" s="21">
        <v>107000</v>
      </c>
      <c r="G35" s="21">
        <v>5786</v>
      </c>
      <c r="H35" s="21"/>
      <c r="I35" s="21"/>
      <c r="J35" s="21">
        <v>5786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5786</v>
      </c>
      <c r="X35" s="21"/>
      <c r="Y35" s="21">
        <v>5786</v>
      </c>
      <c r="Z35" s="6"/>
      <c r="AA35" s="28">
        <v>107000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19618000</v>
      </c>
      <c r="F36" s="64">
        <f t="shared" si="6"/>
        <v>19618000</v>
      </c>
      <c r="G36" s="64">
        <f t="shared" si="6"/>
        <v>993214</v>
      </c>
      <c r="H36" s="64">
        <f t="shared" si="6"/>
        <v>878409</v>
      </c>
      <c r="I36" s="64">
        <f t="shared" si="6"/>
        <v>0</v>
      </c>
      <c r="J36" s="64">
        <f t="shared" si="6"/>
        <v>1871623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1871623</v>
      </c>
      <c r="X36" s="64">
        <f t="shared" si="6"/>
        <v>0</v>
      </c>
      <c r="Y36" s="64">
        <f t="shared" si="6"/>
        <v>1871623</v>
      </c>
      <c r="Z36" s="65">
        <f>+IF(X36&lt;&gt;0,+(Y36/X36)*100,0)</f>
        <v>0</v>
      </c>
      <c r="AA36" s="66">
        <f>SUM(AA32:AA35)</f>
        <v>19618000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2440789</v>
      </c>
      <c r="D9" s="16">
        <f>SUM(D10:D14)</f>
        <v>0</v>
      </c>
      <c r="E9" s="17">
        <f t="shared" si="1"/>
        <v>3400000</v>
      </c>
      <c r="F9" s="18">
        <f t="shared" si="1"/>
        <v>3400000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1360000</v>
      </c>
      <c r="Y9" s="18">
        <f t="shared" si="1"/>
        <v>-1360000</v>
      </c>
      <c r="Z9" s="4">
        <f>+IF(X9&lt;&gt;0,+(Y9/X9)*100,0)</f>
        <v>-100</v>
      </c>
      <c r="AA9" s="30">
        <f>SUM(AA10:AA14)</f>
        <v>3400000</v>
      </c>
    </row>
    <row r="10" spans="1:27" ht="13.5">
      <c r="A10" s="5" t="s">
        <v>36</v>
      </c>
      <c r="B10" s="3"/>
      <c r="C10" s="19">
        <v>2440789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3400000</v>
      </c>
      <c r="F11" s="21">
        <v>3400000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1360000</v>
      </c>
      <c r="Y11" s="21">
        <v>-1360000</v>
      </c>
      <c r="Z11" s="6">
        <v>-100</v>
      </c>
      <c r="AA11" s="28">
        <v>3400000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19415803</v>
      </c>
      <c r="D15" s="16">
        <f>SUM(D16:D18)</f>
        <v>0</v>
      </c>
      <c r="E15" s="17">
        <f t="shared" si="2"/>
        <v>10579000</v>
      </c>
      <c r="F15" s="18">
        <f t="shared" si="2"/>
        <v>10579000</v>
      </c>
      <c r="G15" s="18">
        <f t="shared" si="2"/>
        <v>0</v>
      </c>
      <c r="H15" s="18">
        <f t="shared" si="2"/>
        <v>181417</v>
      </c>
      <c r="I15" s="18">
        <f t="shared" si="2"/>
        <v>71863</v>
      </c>
      <c r="J15" s="18">
        <f t="shared" si="2"/>
        <v>253280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253280</v>
      </c>
      <c r="X15" s="18">
        <f t="shared" si="2"/>
        <v>4231600</v>
      </c>
      <c r="Y15" s="18">
        <f t="shared" si="2"/>
        <v>-3978320</v>
      </c>
      <c r="Z15" s="4">
        <f>+IF(X15&lt;&gt;0,+(Y15/X15)*100,0)</f>
        <v>-94.01455714150676</v>
      </c>
      <c r="AA15" s="30">
        <f>SUM(AA16:AA18)</f>
        <v>10579000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19415803</v>
      </c>
      <c r="D17" s="19"/>
      <c r="E17" s="20">
        <v>10579000</v>
      </c>
      <c r="F17" s="21">
        <v>10579000</v>
      </c>
      <c r="G17" s="21"/>
      <c r="H17" s="21">
        <v>181417</v>
      </c>
      <c r="I17" s="21">
        <v>71863</v>
      </c>
      <c r="J17" s="21">
        <v>253280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253280</v>
      </c>
      <c r="X17" s="21">
        <v>4231600</v>
      </c>
      <c r="Y17" s="21">
        <v>-3978320</v>
      </c>
      <c r="Z17" s="6">
        <v>-94.01</v>
      </c>
      <c r="AA17" s="28">
        <v>10579000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6323</v>
      </c>
      <c r="H19" s="18">
        <f t="shared" si="3"/>
        <v>0</v>
      </c>
      <c r="I19" s="18">
        <f t="shared" si="3"/>
        <v>287825</v>
      </c>
      <c r="J19" s="18">
        <f t="shared" si="3"/>
        <v>294148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294148</v>
      </c>
      <c r="X19" s="18">
        <f t="shared" si="3"/>
        <v>3000000</v>
      </c>
      <c r="Y19" s="18">
        <f t="shared" si="3"/>
        <v>-2705852</v>
      </c>
      <c r="Z19" s="4">
        <f>+IF(X19&lt;&gt;0,+(Y19/X19)*100,0)</f>
        <v>-90.19506666666666</v>
      </c>
      <c r="AA19" s="30">
        <f>SUM(AA20:AA23)</f>
        <v>3000000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>
        <v>6323</v>
      </c>
      <c r="H20" s="21"/>
      <c r="I20" s="21"/>
      <c r="J20" s="21">
        <v>6323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6323</v>
      </c>
      <c r="X20" s="21">
        <v>1000000</v>
      </c>
      <c r="Y20" s="21">
        <v>-993677</v>
      </c>
      <c r="Z20" s="6">
        <v>-99.37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2000000</v>
      </c>
      <c r="F22" s="24">
        <v>2000000</v>
      </c>
      <c r="G22" s="24"/>
      <c r="H22" s="24"/>
      <c r="I22" s="24">
        <v>287825</v>
      </c>
      <c r="J22" s="24">
        <v>287825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287825</v>
      </c>
      <c r="X22" s="24">
        <v>2000000</v>
      </c>
      <c r="Y22" s="24">
        <v>-1712175</v>
      </c>
      <c r="Z22" s="7">
        <v>-85.61</v>
      </c>
      <c r="AA22" s="29">
        <v>2000000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21856592</v>
      </c>
      <c r="D25" s="51">
        <f>+D5+D9+D15+D19+D24</f>
        <v>0</v>
      </c>
      <c r="E25" s="52">
        <f t="shared" si="4"/>
        <v>16979000</v>
      </c>
      <c r="F25" s="53">
        <f t="shared" si="4"/>
        <v>16979000</v>
      </c>
      <c r="G25" s="53">
        <f t="shared" si="4"/>
        <v>6323</v>
      </c>
      <c r="H25" s="53">
        <f t="shared" si="4"/>
        <v>181417</v>
      </c>
      <c r="I25" s="53">
        <f t="shared" si="4"/>
        <v>359688</v>
      </c>
      <c r="J25" s="53">
        <f t="shared" si="4"/>
        <v>547428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547428</v>
      </c>
      <c r="X25" s="53">
        <f t="shared" si="4"/>
        <v>8591600</v>
      </c>
      <c r="Y25" s="53">
        <f t="shared" si="4"/>
        <v>-8044172</v>
      </c>
      <c r="Z25" s="54">
        <f>+IF(X25&lt;&gt;0,+(Y25/X25)*100,0)</f>
        <v>-93.62833465245123</v>
      </c>
      <c r="AA25" s="55">
        <f>+AA5+AA9+AA15+AA19+AA24</f>
        <v>16979000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19415803</v>
      </c>
      <c r="D28" s="19"/>
      <c r="E28" s="20">
        <v>16979000</v>
      </c>
      <c r="F28" s="21">
        <v>16979000</v>
      </c>
      <c r="G28" s="21">
        <v>6323</v>
      </c>
      <c r="H28" s="21">
        <v>181417</v>
      </c>
      <c r="I28" s="21">
        <v>359688</v>
      </c>
      <c r="J28" s="21">
        <v>547428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547428</v>
      </c>
      <c r="X28" s="21"/>
      <c r="Y28" s="21">
        <v>547428</v>
      </c>
      <c r="Z28" s="6"/>
      <c r="AA28" s="19">
        <v>16979000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19415803</v>
      </c>
      <c r="D32" s="25">
        <f>SUM(D28:D31)</f>
        <v>0</v>
      </c>
      <c r="E32" s="26">
        <f t="shared" si="5"/>
        <v>16979000</v>
      </c>
      <c r="F32" s="27">
        <f t="shared" si="5"/>
        <v>16979000</v>
      </c>
      <c r="G32" s="27">
        <f t="shared" si="5"/>
        <v>6323</v>
      </c>
      <c r="H32" s="27">
        <f t="shared" si="5"/>
        <v>181417</v>
      </c>
      <c r="I32" s="27">
        <f t="shared" si="5"/>
        <v>359688</v>
      </c>
      <c r="J32" s="27">
        <f t="shared" si="5"/>
        <v>547428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547428</v>
      </c>
      <c r="X32" s="27">
        <f t="shared" si="5"/>
        <v>0</v>
      </c>
      <c r="Y32" s="27">
        <f t="shared" si="5"/>
        <v>547428</v>
      </c>
      <c r="Z32" s="13">
        <f>+IF(X32&lt;&gt;0,+(Y32/X32)*100,0)</f>
        <v>0</v>
      </c>
      <c r="AA32" s="31">
        <f>SUM(AA28:AA31)</f>
        <v>16979000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2440789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21856592</v>
      </c>
      <c r="D36" s="62">
        <f>SUM(D32:D35)</f>
        <v>0</v>
      </c>
      <c r="E36" s="63">
        <f t="shared" si="6"/>
        <v>16979000</v>
      </c>
      <c r="F36" s="64">
        <f t="shared" si="6"/>
        <v>16979000</v>
      </c>
      <c r="G36" s="64">
        <f t="shared" si="6"/>
        <v>6323</v>
      </c>
      <c r="H36" s="64">
        <f t="shared" si="6"/>
        <v>181417</v>
      </c>
      <c r="I36" s="64">
        <f t="shared" si="6"/>
        <v>359688</v>
      </c>
      <c r="J36" s="64">
        <f t="shared" si="6"/>
        <v>547428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547428</v>
      </c>
      <c r="X36" s="64">
        <f t="shared" si="6"/>
        <v>0</v>
      </c>
      <c r="Y36" s="64">
        <f t="shared" si="6"/>
        <v>547428</v>
      </c>
      <c r="Z36" s="65">
        <f>+IF(X36&lt;&gt;0,+(Y36/X36)*100,0)</f>
        <v>0</v>
      </c>
      <c r="AA36" s="66">
        <f>SUM(AA32:AA35)</f>
        <v>16979000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213917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413917</v>
      </c>
      <c r="H9" s="18">
        <f t="shared" si="1"/>
        <v>0</v>
      </c>
      <c r="I9" s="18">
        <f t="shared" si="1"/>
        <v>64585</v>
      </c>
      <c r="J9" s="18">
        <f t="shared" si="1"/>
        <v>478502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478502</v>
      </c>
      <c r="X9" s="18">
        <f t="shared" si="1"/>
        <v>0</v>
      </c>
      <c r="Y9" s="18">
        <f t="shared" si="1"/>
        <v>478502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213917</v>
      </c>
      <c r="D10" s="19"/>
      <c r="E10" s="20"/>
      <c r="F10" s="21"/>
      <c r="G10" s="21">
        <v>213917</v>
      </c>
      <c r="H10" s="21"/>
      <c r="I10" s="21"/>
      <c r="J10" s="21">
        <v>213917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213917</v>
      </c>
      <c r="X10" s="21"/>
      <c r="Y10" s="21">
        <v>213917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200000</v>
      </c>
      <c r="H13" s="21"/>
      <c r="I13" s="21">
        <v>64585</v>
      </c>
      <c r="J13" s="21">
        <v>264585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264585</v>
      </c>
      <c r="X13" s="21"/>
      <c r="Y13" s="21">
        <v>264585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501237</v>
      </c>
      <c r="H15" s="18">
        <f t="shared" si="2"/>
        <v>18964</v>
      </c>
      <c r="I15" s="18">
        <f t="shared" si="2"/>
        <v>0</v>
      </c>
      <c r="J15" s="18">
        <f t="shared" si="2"/>
        <v>520201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520201</v>
      </c>
      <c r="X15" s="18">
        <f t="shared" si="2"/>
        <v>0</v>
      </c>
      <c r="Y15" s="18">
        <f t="shared" si="2"/>
        <v>520201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501237</v>
      </c>
      <c r="H17" s="21">
        <v>18964</v>
      </c>
      <c r="I17" s="21"/>
      <c r="J17" s="21">
        <v>520201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520201</v>
      </c>
      <c r="X17" s="21"/>
      <c r="Y17" s="21">
        <v>520201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1301226</v>
      </c>
      <c r="D19" s="16">
        <f>SUM(D20:D23)</f>
        <v>0</v>
      </c>
      <c r="E19" s="17">
        <f t="shared" si="3"/>
        <v>9129000</v>
      </c>
      <c r="F19" s="18">
        <f t="shared" si="3"/>
        <v>9129000</v>
      </c>
      <c r="G19" s="18">
        <f t="shared" si="3"/>
        <v>1760411</v>
      </c>
      <c r="H19" s="18">
        <f t="shared" si="3"/>
        <v>880936</v>
      </c>
      <c r="I19" s="18">
        <f t="shared" si="3"/>
        <v>884036</v>
      </c>
      <c r="J19" s="18">
        <f t="shared" si="3"/>
        <v>3525383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3525383</v>
      </c>
      <c r="X19" s="18">
        <f t="shared" si="3"/>
        <v>3043000</v>
      </c>
      <c r="Y19" s="18">
        <f t="shared" si="3"/>
        <v>482383</v>
      </c>
      <c r="Z19" s="4">
        <f>+IF(X19&lt;&gt;0,+(Y19/X19)*100,0)</f>
        <v>15.85221820571804</v>
      </c>
      <c r="AA19" s="30">
        <f>SUM(AA20:AA23)</f>
        <v>9129000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1301226</v>
      </c>
      <c r="D21" s="19"/>
      <c r="E21" s="20">
        <v>9129000</v>
      </c>
      <c r="F21" s="21">
        <v>9129000</v>
      </c>
      <c r="G21" s="21">
        <v>1760411</v>
      </c>
      <c r="H21" s="21">
        <v>880936</v>
      </c>
      <c r="I21" s="21">
        <v>884036</v>
      </c>
      <c r="J21" s="21">
        <v>3525383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3525383</v>
      </c>
      <c r="X21" s="21">
        <v>3043000</v>
      </c>
      <c r="Y21" s="21">
        <v>482383</v>
      </c>
      <c r="Z21" s="6">
        <v>15.85</v>
      </c>
      <c r="AA21" s="28">
        <v>9129000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1515143</v>
      </c>
      <c r="D25" s="51">
        <f>+D5+D9+D15+D19+D24</f>
        <v>0</v>
      </c>
      <c r="E25" s="52">
        <f t="shared" si="4"/>
        <v>9129000</v>
      </c>
      <c r="F25" s="53">
        <f t="shared" si="4"/>
        <v>9129000</v>
      </c>
      <c r="G25" s="53">
        <f t="shared" si="4"/>
        <v>2675565</v>
      </c>
      <c r="H25" s="53">
        <f t="shared" si="4"/>
        <v>899900</v>
      </c>
      <c r="I25" s="53">
        <f t="shared" si="4"/>
        <v>948621</v>
      </c>
      <c r="J25" s="53">
        <f t="shared" si="4"/>
        <v>4524086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4524086</v>
      </c>
      <c r="X25" s="53">
        <f t="shared" si="4"/>
        <v>3043000</v>
      </c>
      <c r="Y25" s="53">
        <f t="shared" si="4"/>
        <v>1481086</v>
      </c>
      <c r="Z25" s="54">
        <f>+IF(X25&lt;&gt;0,+(Y25/X25)*100,0)</f>
        <v>48.67190272757148</v>
      </c>
      <c r="AA25" s="55">
        <f>+AA5+AA9+AA15+AA19+AA24</f>
        <v>9129000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1515143</v>
      </c>
      <c r="D28" s="19"/>
      <c r="E28" s="20">
        <v>9129000</v>
      </c>
      <c r="F28" s="21">
        <v>9129000</v>
      </c>
      <c r="G28" s="21">
        <v>1974328</v>
      </c>
      <c r="H28" s="21">
        <v>899900</v>
      </c>
      <c r="I28" s="21">
        <v>884036</v>
      </c>
      <c r="J28" s="21">
        <v>3758264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3758264</v>
      </c>
      <c r="X28" s="21"/>
      <c r="Y28" s="21">
        <v>3758264</v>
      </c>
      <c r="Z28" s="6"/>
      <c r="AA28" s="19">
        <v>9129000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200000</v>
      </c>
      <c r="H29" s="21"/>
      <c r="I29" s="21">
        <v>64585</v>
      </c>
      <c r="J29" s="21">
        <v>264585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264585</v>
      </c>
      <c r="X29" s="21"/>
      <c r="Y29" s="21">
        <v>264585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>
        <v>501237</v>
      </c>
      <c r="H30" s="24"/>
      <c r="I30" s="24"/>
      <c r="J30" s="24">
        <v>501237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501237</v>
      </c>
      <c r="X30" s="24"/>
      <c r="Y30" s="24">
        <v>501237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1515143</v>
      </c>
      <c r="D32" s="25">
        <f>SUM(D28:D31)</f>
        <v>0</v>
      </c>
      <c r="E32" s="26">
        <f t="shared" si="5"/>
        <v>9129000</v>
      </c>
      <c r="F32" s="27">
        <f t="shared" si="5"/>
        <v>9129000</v>
      </c>
      <c r="G32" s="27">
        <f t="shared" si="5"/>
        <v>2675565</v>
      </c>
      <c r="H32" s="27">
        <f t="shared" si="5"/>
        <v>899900</v>
      </c>
      <c r="I32" s="27">
        <f t="shared" si="5"/>
        <v>948621</v>
      </c>
      <c r="J32" s="27">
        <f t="shared" si="5"/>
        <v>4524086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4524086</v>
      </c>
      <c r="X32" s="27">
        <f t="shared" si="5"/>
        <v>0</v>
      </c>
      <c r="Y32" s="27">
        <f t="shared" si="5"/>
        <v>4524086</v>
      </c>
      <c r="Z32" s="13">
        <f>+IF(X32&lt;&gt;0,+(Y32/X32)*100,0)</f>
        <v>0</v>
      </c>
      <c r="AA32" s="31">
        <f>SUM(AA28:AA31)</f>
        <v>9129000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1515143</v>
      </c>
      <c r="D36" s="62">
        <f>SUM(D32:D35)</f>
        <v>0</v>
      </c>
      <c r="E36" s="63">
        <f t="shared" si="6"/>
        <v>9129000</v>
      </c>
      <c r="F36" s="64">
        <f t="shared" si="6"/>
        <v>9129000</v>
      </c>
      <c r="G36" s="64">
        <f t="shared" si="6"/>
        <v>2675565</v>
      </c>
      <c r="H36" s="64">
        <f t="shared" si="6"/>
        <v>899900</v>
      </c>
      <c r="I36" s="64">
        <f t="shared" si="6"/>
        <v>948621</v>
      </c>
      <c r="J36" s="64">
        <f t="shared" si="6"/>
        <v>4524086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4524086</v>
      </c>
      <c r="X36" s="64">
        <f t="shared" si="6"/>
        <v>0</v>
      </c>
      <c r="Y36" s="64">
        <f t="shared" si="6"/>
        <v>4524086</v>
      </c>
      <c r="Z36" s="65">
        <f>+IF(X36&lt;&gt;0,+(Y36/X36)*100,0)</f>
        <v>0</v>
      </c>
      <c r="AA36" s="66">
        <f>SUM(AA32:AA35)</f>
        <v>9129000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282648</v>
      </c>
      <c r="D5" s="16">
        <f>SUM(D6:D8)</f>
        <v>0</v>
      </c>
      <c r="E5" s="17">
        <f t="shared" si="0"/>
        <v>1500000</v>
      </c>
      <c r="F5" s="18">
        <f t="shared" si="0"/>
        <v>1500000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1500000</v>
      </c>
    </row>
    <row r="6" spans="1:27" ht="13.5">
      <c r="A6" s="5" t="s">
        <v>32</v>
      </c>
      <c r="B6" s="3"/>
      <c r="C6" s="19">
        <v>181592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101056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1500000</v>
      </c>
      <c r="F8" s="21">
        <v>1500000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1500000</v>
      </c>
    </row>
    <row r="9" spans="1:27" ht="13.5">
      <c r="A9" s="2" t="s">
        <v>35</v>
      </c>
      <c r="B9" s="3"/>
      <c r="C9" s="16">
        <f aca="true" t="shared" si="1" ref="C9:Y9">SUM(C10:C14)</f>
        <v>5643113</v>
      </c>
      <c r="D9" s="16">
        <f>SUM(D10:D14)</f>
        <v>0</v>
      </c>
      <c r="E9" s="17">
        <f t="shared" si="1"/>
        <v>15000</v>
      </c>
      <c r="F9" s="18">
        <f t="shared" si="1"/>
        <v>15000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15000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5643113</v>
      </c>
      <c r="D11" s="19"/>
      <c r="E11" s="20">
        <v>15000</v>
      </c>
      <c r="F11" s="21">
        <v>15000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15000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22748962</v>
      </c>
      <c r="D19" s="16">
        <f>SUM(D20:D23)</f>
        <v>0</v>
      </c>
      <c r="E19" s="17">
        <f t="shared" si="3"/>
        <v>17853000</v>
      </c>
      <c r="F19" s="18">
        <f t="shared" si="3"/>
        <v>17853000</v>
      </c>
      <c r="G19" s="18">
        <f t="shared" si="3"/>
        <v>0</v>
      </c>
      <c r="H19" s="18">
        <f t="shared" si="3"/>
        <v>4899758</v>
      </c>
      <c r="I19" s="18">
        <f t="shared" si="3"/>
        <v>2056819</v>
      </c>
      <c r="J19" s="18">
        <f t="shared" si="3"/>
        <v>6956577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6956577</v>
      </c>
      <c r="X19" s="18">
        <f t="shared" si="3"/>
        <v>10681800</v>
      </c>
      <c r="Y19" s="18">
        <f t="shared" si="3"/>
        <v>-3725223</v>
      </c>
      <c r="Z19" s="4">
        <f>+IF(X19&lt;&gt;0,+(Y19/X19)*100,0)</f>
        <v>-34.874487445936076</v>
      </c>
      <c r="AA19" s="30">
        <f>SUM(AA20:AA23)</f>
        <v>17853000</v>
      </c>
    </row>
    <row r="20" spans="1:27" ht="13.5">
      <c r="A20" s="5" t="s">
        <v>46</v>
      </c>
      <c r="B20" s="3"/>
      <c r="C20" s="19">
        <v>1833455</v>
      </c>
      <c r="D20" s="19"/>
      <c r="E20" s="20">
        <v>1000000</v>
      </c>
      <c r="F20" s="21">
        <v>1000000</v>
      </c>
      <c r="G20" s="21"/>
      <c r="H20" s="21">
        <v>286824</v>
      </c>
      <c r="I20" s="21"/>
      <c r="J20" s="21">
        <v>286824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286824</v>
      </c>
      <c r="X20" s="21">
        <v>600000</v>
      </c>
      <c r="Y20" s="21">
        <v>-313176</v>
      </c>
      <c r="Z20" s="6">
        <v>-52.2</v>
      </c>
      <c r="AA20" s="28">
        <v>1000000</v>
      </c>
    </row>
    <row r="21" spans="1:27" ht="13.5">
      <c r="A21" s="5" t="s">
        <v>47</v>
      </c>
      <c r="B21" s="3"/>
      <c r="C21" s="19">
        <v>3647186</v>
      </c>
      <c r="D21" s="19"/>
      <c r="E21" s="20">
        <v>6850000</v>
      </c>
      <c r="F21" s="21">
        <v>6850000</v>
      </c>
      <c r="G21" s="21"/>
      <c r="H21" s="21">
        <v>174662</v>
      </c>
      <c r="I21" s="21"/>
      <c r="J21" s="21">
        <v>174662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174662</v>
      </c>
      <c r="X21" s="21">
        <v>4110000</v>
      </c>
      <c r="Y21" s="21">
        <v>-3935338</v>
      </c>
      <c r="Z21" s="6">
        <v>-95.75</v>
      </c>
      <c r="AA21" s="28">
        <v>6850000</v>
      </c>
    </row>
    <row r="22" spans="1:27" ht="13.5">
      <c r="A22" s="5" t="s">
        <v>48</v>
      </c>
      <c r="B22" s="3"/>
      <c r="C22" s="22">
        <v>17268321</v>
      </c>
      <c r="D22" s="22"/>
      <c r="E22" s="23">
        <v>10003000</v>
      </c>
      <c r="F22" s="24">
        <v>10003000</v>
      </c>
      <c r="G22" s="24"/>
      <c r="H22" s="24">
        <v>4438272</v>
      </c>
      <c r="I22" s="24">
        <v>2056819</v>
      </c>
      <c r="J22" s="24">
        <v>6495091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6495091</v>
      </c>
      <c r="X22" s="24">
        <v>5971800</v>
      </c>
      <c r="Y22" s="24">
        <v>523291</v>
      </c>
      <c r="Z22" s="7">
        <v>8.76</v>
      </c>
      <c r="AA22" s="29">
        <v>10003000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28674723</v>
      </c>
      <c r="D25" s="51">
        <f>+D5+D9+D15+D19+D24</f>
        <v>0</v>
      </c>
      <c r="E25" s="52">
        <f t="shared" si="4"/>
        <v>19368000</v>
      </c>
      <c r="F25" s="53">
        <f t="shared" si="4"/>
        <v>19368000</v>
      </c>
      <c r="G25" s="53">
        <f t="shared" si="4"/>
        <v>0</v>
      </c>
      <c r="H25" s="53">
        <f t="shared" si="4"/>
        <v>4899758</v>
      </c>
      <c r="I25" s="53">
        <f t="shared" si="4"/>
        <v>2056819</v>
      </c>
      <c r="J25" s="53">
        <f t="shared" si="4"/>
        <v>6956577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6956577</v>
      </c>
      <c r="X25" s="53">
        <f t="shared" si="4"/>
        <v>10681800</v>
      </c>
      <c r="Y25" s="53">
        <f t="shared" si="4"/>
        <v>-3725223</v>
      </c>
      <c r="Z25" s="54">
        <f>+IF(X25&lt;&gt;0,+(Y25/X25)*100,0)</f>
        <v>-34.874487445936076</v>
      </c>
      <c r="AA25" s="55">
        <f>+AA5+AA9+AA15+AA19+AA24</f>
        <v>19368000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28654231</v>
      </c>
      <c r="D28" s="19"/>
      <c r="E28" s="20">
        <v>17753000</v>
      </c>
      <c r="F28" s="21">
        <v>17753000</v>
      </c>
      <c r="G28" s="21"/>
      <c r="H28" s="21">
        <v>4899758</v>
      </c>
      <c r="I28" s="21">
        <v>2056819</v>
      </c>
      <c r="J28" s="21">
        <v>6956577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6956577</v>
      </c>
      <c r="X28" s="21"/>
      <c r="Y28" s="21">
        <v>6956577</v>
      </c>
      <c r="Z28" s="6"/>
      <c r="AA28" s="19">
        <v>17753000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28654231</v>
      </c>
      <c r="D32" s="25">
        <f>SUM(D28:D31)</f>
        <v>0</v>
      </c>
      <c r="E32" s="26">
        <f t="shared" si="5"/>
        <v>17753000</v>
      </c>
      <c r="F32" s="27">
        <f t="shared" si="5"/>
        <v>17753000</v>
      </c>
      <c r="G32" s="27">
        <f t="shared" si="5"/>
        <v>0</v>
      </c>
      <c r="H32" s="27">
        <f t="shared" si="5"/>
        <v>4899758</v>
      </c>
      <c r="I32" s="27">
        <f t="shared" si="5"/>
        <v>2056819</v>
      </c>
      <c r="J32" s="27">
        <f t="shared" si="5"/>
        <v>6956577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6956577</v>
      </c>
      <c r="X32" s="27">
        <f t="shared" si="5"/>
        <v>0</v>
      </c>
      <c r="Y32" s="27">
        <f t="shared" si="5"/>
        <v>6956577</v>
      </c>
      <c r="Z32" s="13">
        <f>+IF(X32&lt;&gt;0,+(Y32/X32)*100,0)</f>
        <v>0</v>
      </c>
      <c r="AA32" s="31">
        <f>SUM(AA28:AA31)</f>
        <v>17753000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1500000</v>
      </c>
      <c r="F34" s="21">
        <v>1500000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1500000</v>
      </c>
    </row>
    <row r="35" spans="1:27" ht="13.5">
      <c r="A35" s="60" t="s">
        <v>63</v>
      </c>
      <c r="B35" s="3"/>
      <c r="C35" s="19">
        <v>20492</v>
      </c>
      <c r="D35" s="19"/>
      <c r="E35" s="20">
        <v>115000</v>
      </c>
      <c r="F35" s="21">
        <v>115000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115000</v>
      </c>
    </row>
    <row r="36" spans="1:27" ht="13.5">
      <c r="A36" s="61" t="s">
        <v>64</v>
      </c>
      <c r="B36" s="10"/>
      <c r="C36" s="62">
        <f aca="true" t="shared" si="6" ref="C36:Y36">SUM(C32:C35)</f>
        <v>28674723</v>
      </c>
      <c r="D36" s="62">
        <f>SUM(D32:D35)</f>
        <v>0</v>
      </c>
      <c r="E36" s="63">
        <f t="shared" si="6"/>
        <v>19368000</v>
      </c>
      <c r="F36" s="64">
        <f t="shared" si="6"/>
        <v>19368000</v>
      </c>
      <c r="G36" s="64">
        <f t="shared" si="6"/>
        <v>0</v>
      </c>
      <c r="H36" s="64">
        <f t="shared" si="6"/>
        <v>4899758</v>
      </c>
      <c r="I36" s="64">
        <f t="shared" si="6"/>
        <v>2056819</v>
      </c>
      <c r="J36" s="64">
        <f t="shared" si="6"/>
        <v>6956577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6956577</v>
      </c>
      <c r="X36" s="64">
        <f t="shared" si="6"/>
        <v>0</v>
      </c>
      <c r="Y36" s="64">
        <f t="shared" si="6"/>
        <v>6956577</v>
      </c>
      <c r="Z36" s="65">
        <f>+IF(X36&lt;&gt;0,+(Y36/X36)*100,0)</f>
        <v>0</v>
      </c>
      <c r="AA36" s="66">
        <f>SUM(AA32:AA35)</f>
        <v>19368000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11881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11881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10266928</v>
      </c>
      <c r="D19" s="16">
        <f>SUM(D20:D23)</f>
        <v>0</v>
      </c>
      <c r="E19" s="17">
        <f t="shared" si="3"/>
        <v>10490000</v>
      </c>
      <c r="F19" s="18">
        <f t="shared" si="3"/>
        <v>10490000</v>
      </c>
      <c r="G19" s="18">
        <f t="shared" si="3"/>
        <v>0</v>
      </c>
      <c r="H19" s="18">
        <f t="shared" si="3"/>
        <v>599316</v>
      </c>
      <c r="I19" s="18">
        <f t="shared" si="3"/>
        <v>1877022</v>
      </c>
      <c r="J19" s="18">
        <f t="shared" si="3"/>
        <v>2476338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2476338</v>
      </c>
      <c r="X19" s="18">
        <f t="shared" si="3"/>
        <v>2372500</v>
      </c>
      <c r="Y19" s="18">
        <f t="shared" si="3"/>
        <v>103838</v>
      </c>
      <c r="Z19" s="4">
        <f>+IF(X19&lt;&gt;0,+(Y19/X19)*100,0)</f>
        <v>4.376733403582719</v>
      </c>
      <c r="AA19" s="30">
        <f>SUM(AA20:AA23)</f>
        <v>10490000</v>
      </c>
    </row>
    <row r="20" spans="1:27" ht="13.5">
      <c r="A20" s="5" t="s">
        <v>46</v>
      </c>
      <c r="B20" s="3"/>
      <c r="C20" s="19">
        <v>3328290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1000000</v>
      </c>
    </row>
    <row r="21" spans="1:27" ht="13.5">
      <c r="A21" s="5" t="s">
        <v>47</v>
      </c>
      <c r="B21" s="3"/>
      <c r="C21" s="19">
        <v>4978031</v>
      </c>
      <c r="D21" s="19"/>
      <c r="E21" s="20">
        <v>600000</v>
      </c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150000</v>
      </c>
      <c r="Y21" s="21">
        <v>-150000</v>
      </c>
      <c r="Z21" s="6">
        <v>-100</v>
      </c>
      <c r="AA21" s="28">
        <v>600000</v>
      </c>
    </row>
    <row r="22" spans="1:27" ht="13.5">
      <c r="A22" s="5" t="s">
        <v>48</v>
      </c>
      <c r="B22" s="3"/>
      <c r="C22" s="22">
        <v>1960607</v>
      </c>
      <c r="D22" s="22"/>
      <c r="E22" s="23">
        <v>8890000</v>
      </c>
      <c r="F22" s="24">
        <v>8890000</v>
      </c>
      <c r="G22" s="24"/>
      <c r="H22" s="24">
        <v>599316</v>
      </c>
      <c r="I22" s="24">
        <v>1877022</v>
      </c>
      <c r="J22" s="24">
        <v>2476338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2476338</v>
      </c>
      <c r="X22" s="24">
        <v>2222500</v>
      </c>
      <c r="Y22" s="24">
        <v>253838</v>
      </c>
      <c r="Z22" s="7">
        <v>11.42</v>
      </c>
      <c r="AA22" s="29">
        <v>8890000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10278809</v>
      </c>
      <c r="D25" s="51">
        <f>+D5+D9+D15+D19+D24</f>
        <v>0</v>
      </c>
      <c r="E25" s="52">
        <f t="shared" si="4"/>
        <v>10490000</v>
      </c>
      <c r="F25" s="53">
        <f t="shared" si="4"/>
        <v>10490000</v>
      </c>
      <c r="G25" s="53">
        <f t="shared" si="4"/>
        <v>0</v>
      </c>
      <c r="H25" s="53">
        <f t="shared" si="4"/>
        <v>599316</v>
      </c>
      <c r="I25" s="53">
        <f t="shared" si="4"/>
        <v>1877022</v>
      </c>
      <c r="J25" s="53">
        <f t="shared" si="4"/>
        <v>2476338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2476338</v>
      </c>
      <c r="X25" s="53">
        <f t="shared" si="4"/>
        <v>2372500</v>
      </c>
      <c r="Y25" s="53">
        <f t="shared" si="4"/>
        <v>103838</v>
      </c>
      <c r="Z25" s="54">
        <f>+IF(X25&lt;&gt;0,+(Y25/X25)*100,0)</f>
        <v>4.376733403582719</v>
      </c>
      <c r="AA25" s="55">
        <f>+AA5+AA9+AA15+AA19+AA24</f>
        <v>10490000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10266928</v>
      </c>
      <c r="D28" s="19"/>
      <c r="E28" s="20">
        <v>10490000</v>
      </c>
      <c r="F28" s="21">
        <v>10490000</v>
      </c>
      <c r="G28" s="21"/>
      <c r="H28" s="21">
        <v>599316</v>
      </c>
      <c r="I28" s="21">
        <v>1877022</v>
      </c>
      <c r="J28" s="21">
        <v>2476338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2476338</v>
      </c>
      <c r="X28" s="21"/>
      <c r="Y28" s="21">
        <v>2476338</v>
      </c>
      <c r="Z28" s="6"/>
      <c r="AA28" s="19">
        <v>10490000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10266928</v>
      </c>
      <c r="D32" s="25">
        <f>SUM(D28:D31)</f>
        <v>0</v>
      </c>
      <c r="E32" s="26">
        <f t="shared" si="5"/>
        <v>10490000</v>
      </c>
      <c r="F32" s="27">
        <f t="shared" si="5"/>
        <v>10490000</v>
      </c>
      <c r="G32" s="27">
        <f t="shared" si="5"/>
        <v>0</v>
      </c>
      <c r="H32" s="27">
        <f t="shared" si="5"/>
        <v>599316</v>
      </c>
      <c r="I32" s="27">
        <f t="shared" si="5"/>
        <v>1877022</v>
      </c>
      <c r="J32" s="27">
        <f t="shared" si="5"/>
        <v>2476338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2476338</v>
      </c>
      <c r="X32" s="27">
        <f t="shared" si="5"/>
        <v>0</v>
      </c>
      <c r="Y32" s="27">
        <f t="shared" si="5"/>
        <v>2476338</v>
      </c>
      <c r="Z32" s="13">
        <f>+IF(X32&lt;&gt;0,+(Y32/X32)*100,0)</f>
        <v>0</v>
      </c>
      <c r="AA32" s="31">
        <f>SUM(AA28:AA31)</f>
        <v>10490000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11881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10278809</v>
      </c>
      <c r="D36" s="62">
        <f>SUM(D32:D35)</f>
        <v>0</v>
      </c>
      <c r="E36" s="63">
        <f t="shared" si="6"/>
        <v>10490000</v>
      </c>
      <c r="F36" s="64">
        <f t="shared" si="6"/>
        <v>10490000</v>
      </c>
      <c r="G36" s="64">
        <f t="shared" si="6"/>
        <v>0</v>
      </c>
      <c r="H36" s="64">
        <f t="shared" si="6"/>
        <v>599316</v>
      </c>
      <c r="I36" s="64">
        <f t="shared" si="6"/>
        <v>1877022</v>
      </c>
      <c r="J36" s="64">
        <f t="shared" si="6"/>
        <v>2476338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2476338</v>
      </c>
      <c r="X36" s="64">
        <f t="shared" si="6"/>
        <v>0</v>
      </c>
      <c r="Y36" s="64">
        <f t="shared" si="6"/>
        <v>2476338</v>
      </c>
      <c r="Z36" s="65">
        <f>+IF(X36&lt;&gt;0,+(Y36/X36)*100,0)</f>
        <v>0</v>
      </c>
      <c r="AA36" s="66">
        <f>SUM(AA32:AA35)</f>
        <v>10490000</v>
      </c>
    </row>
    <row r="37" spans="1:27" ht="13.5">
      <c r="A37" s="14" t="s">
        <v>98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100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2014-11-17T10:19:12Z</dcterms:created>
  <dcterms:modified xsi:type="dcterms:W3CDTF">2014-11-17T10:19:12Z</dcterms:modified>
  <cp:category/>
  <cp:version/>
  <cp:contentType/>
  <cp:contentStatus/>
</cp:coreProperties>
</file>