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BUF" sheetId="1" r:id="rId1"/>
    <sheet name="NMA" sheetId="2" r:id="rId2"/>
    <sheet name="MAN" sheetId="3" r:id="rId3"/>
    <sheet name="EKU" sheetId="4" r:id="rId4"/>
    <sheet name="JHB" sheetId="5" r:id="rId5"/>
    <sheet name="TSH" sheetId="6" r:id="rId6"/>
    <sheet name="ETH" sheetId="7" r:id="rId7"/>
    <sheet name="CPT" sheetId="8" r:id="rId8"/>
    <sheet name="Summary" sheetId="9" r:id="rId9"/>
  </sheets>
  <definedNames>
    <definedName name="_xlnm.Print_Area" localSheetId="0">'BUF'!$A$1:$AA$45</definedName>
    <definedName name="_xlnm.Print_Area" localSheetId="7">'CPT'!$A$1:$AA$45</definedName>
    <definedName name="_xlnm.Print_Area" localSheetId="3">'EKU'!$A$1:$AA$45</definedName>
    <definedName name="_xlnm.Print_Area" localSheetId="6">'ETH'!$A$1:$AA$45</definedName>
    <definedName name="_xlnm.Print_Area" localSheetId="4">'JHB'!$A$1:$AA$45</definedName>
    <definedName name="_xlnm.Print_Area" localSheetId="2">'MAN'!$A$1:$AA$45</definedName>
    <definedName name="_xlnm.Print_Area" localSheetId="1">'NMA'!$A$1:$AA$45</definedName>
    <definedName name="_xlnm.Print_Area" localSheetId="8">'Summary'!$A$1:$AA$45</definedName>
    <definedName name="_xlnm.Print_Area" localSheetId="5">'TSH'!$A$1:$AA$45</definedName>
  </definedNames>
  <calcPr calcMode="manual" fullCalcOnLoad="1"/>
</workbook>
</file>

<file path=xl/sharedStrings.xml><?xml version="1.0" encoding="utf-8"?>
<sst xmlns="http://schemas.openxmlformats.org/spreadsheetml/2006/main" count="639" uniqueCount="79">
  <si>
    <t>Eastern Cape: Buffalo City(BUF) - Table C5 Quarterly Budget Statement - Capital Expenditure by Standard Classification and Funding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</si>
  <si>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</si>
  <si>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</si>
  <si>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</si>
  <si>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</si>
  <si>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</si>
  <si>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</si>
  <si>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</si>
  <si>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</si>
  <si>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</si>
  <si>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</si>
  <si>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</si>
  <si>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</si>
  <si>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</si>
  <si>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</si>
  <si>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</si>
  <si>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</si>
  <si>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</si>
  <si>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</si>
  <si>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</si>
  <si>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</si>
  <si>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</si>
  <si>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</si>
  <si>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</si>
  <si>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</si>
  <si>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</si>
  <si>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</si>
  <si>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</si>
  <si>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</si>
  <si>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</si>
  <si>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</si>
  <si>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</si>
  <si>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</si>
  <si>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</si>
  <si>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</si>
  <si>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</si>
  <si>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</si>
  <si>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</si>
  <si>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</si>
  <si>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</si>
  <si>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</si>
  <si>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</si>
  <si>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</si>
  <si>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</si>
  <si>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</si>
  <si>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</si>
  <si>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</si>
  <si>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</si>
  <si>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</si>
  <si>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</si>
  <si>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</si>
  <si>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</si>
  <si>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</si>
  <si>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</si>
  <si>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</si>
  <si>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</si>
  <si>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</si>
  <si>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</si>
  <si>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</si>
  <si>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</si>
  <si>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</si>
  <si>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</si>
  <si>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</si>
  <si>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</si>
  <si>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</si>
  <si>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Eastern Cape: Nelson Mandela Bay(NMA) - Table C5 Quarterly Budget Statement - Capital Expenditure by Standard Classification and Funding for 1st Quarter ended 30 September 2014 (Figures Finalised as at 2014/10/30)</t>
  </si>
  <si>
    <t>Free State: Mangaung(MAN) - Table C5 Quarterly Budget Statement - Capital Expenditure by Standard Classification and Funding for 1st Quarter ended 30 September 2014 (Figures Finalised as at 2014/10/30)</t>
  </si>
  <si>
    <t>Gauteng: Ekurhuleni Metro(EKU) - Table C5 Quarterly Budget Statement - Capital Expenditure by Standard Classification and Funding for 1st Quarter ended 30 September 2014 (Figures Finalised as at 2014/10/30)</t>
  </si>
  <si>
    <t>Gauteng: City Of Johannesburg(JHB) - Table C5 Quarterly Budget Statement - Capital Expenditure by Standard Classification and Funding for 1st Quarter ended 30 September 2014 (Figures Finalised as at 2014/10/30)</t>
  </si>
  <si>
    <t>Gauteng: City Of Tshwane(TSH) - Table C5 Quarterly Budget Statement - Capital Expenditure by Standard Classification and Funding for 1st Quarter ended 30 September 2014 (Figures Finalised as at 2014/10/30)</t>
  </si>
  <si>
    <t>Kwazulu-Natal: eThekwini(ETH) - Table C5 Quarterly Budget Statement - Capital Expenditure by Standard Classification and Funding for 1st Quarter ended 30 September 2014 (Figures Finalised as at 2014/10/30)</t>
  </si>
  <si>
    <t>Western Cape: Cape Town(CPT) - Table C5 Quarterly Budget Statement - Capital Expenditure by Standard Classification and Funding for 1st Quarter ended 30 September 2014 (Figures Finalised as at 2014/10/30)</t>
  </si>
  <si>
    <t>Summary - Table C5 Quarterly Budget Statement - Capital Expenditure by Standard Classification and Funding for 1st Quarter ended 30 September 2014 (Figures Finalised as at 2014/10/30)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</si>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</sst>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78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34950000</v>
      </c>
      <c r="F5" s="18">
        <f t="shared" si="0"/>
        <v>49777292</v>
      </c>
      <c r="G5" s="18">
        <f t="shared" si="0"/>
        <v>19074</v>
      </c>
      <c r="H5" s="18">
        <f t="shared" si="0"/>
        <v>170805</v>
      </c>
      <c r="I5" s="18">
        <f t="shared" si="0"/>
        <v>697569</v>
      </c>
      <c r="J5" s="18">
        <f t="shared" si="0"/>
        <v>887448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887448</v>
      </c>
      <c r="X5" s="18">
        <f t="shared" si="0"/>
        <v>1505098</v>
      </c>
      <c r="Y5" s="18">
        <f t="shared" si="0"/>
        <v>-617650</v>
      </c>
      <c r="Z5" s="4">
        <f>+IF(X5&lt;&gt;0,+(Y5/X5)*100,0)</f>
        <v>-41.03719492019789</v>
      </c>
      <c r="AA5" s="16">
        <f>SUM(AA6:AA8)</f>
        <v>49777292</v>
      </c>
    </row>
    <row r="6" spans="1:27" ht="13.5">
      <c r="A6" s="5" t="s">
        <v>32</v>
      </c>
      <c r="B6" s="3"/>
      <c r="C6" s="19"/>
      <c r="D6" s="19"/>
      <c r="E6" s="20">
        <v>7500000</v>
      </c>
      <c r="F6" s="21">
        <v>13729257</v>
      </c>
      <c r="G6" s="21"/>
      <c r="H6" s="21">
        <v>170805</v>
      </c>
      <c r="I6" s="21">
        <v>107792</v>
      </c>
      <c r="J6" s="21">
        <v>278597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278597</v>
      </c>
      <c r="X6" s="21">
        <v>932883</v>
      </c>
      <c r="Y6" s="21">
        <v>-654286</v>
      </c>
      <c r="Z6" s="6">
        <v>-70.14</v>
      </c>
      <c r="AA6" s="28">
        <v>13729257</v>
      </c>
    </row>
    <row r="7" spans="1:27" ht="13.5">
      <c r="A7" s="5" t="s">
        <v>33</v>
      </c>
      <c r="B7" s="3"/>
      <c r="C7" s="22"/>
      <c r="D7" s="22"/>
      <c r="E7" s="23">
        <v>12350000</v>
      </c>
      <c r="F7" s="24">
        <v>12781902</v>
      </c>
      <c r="G7" s="24">
        <v>19074</v>
      </c>
      <c r="H7" s="24"/>
      <c r="I7" s="24"/>
      <c r="J7" s="24">
        <v>19074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19074</v>
      </c>
      <c r="X7" s="24">
        <v>443693</v>
      </c>
      <c r="Y7" s="24">
        <v>-424619</v>
      </c>
      <c r="Z7" s="7">
        <v>-95.7</v>
      </c>
      <c r="AA7" s="29">
        <v>12781902</v>
      </c>
    </row>
    <row r="8" spans="1:27" ht="13.5">
      <c r="A8" s="5" t="s">
        <v>34</v>
      </c>
      <c r="B8" s="3"/>
      <c r="C8" s="19"/>
      <c r="D8" s="19"/>
      <c r="E8" s="20">
        <v>15100000</v>
      </c>
      <c r="F8" s="21">
        <v>23266133</v>
      </c>
      <c r="G8" s="21"/>
      <c r="H8" s="21"/>
      <c r="I8" s="21">
        <v>589777</v>
      </c>
      <c r="J8" s="21">
        <v>589777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589777</v>
      </c>
      <c r="X8" s="21">
        <v>128522</v>
      </c>
      <c r="Y8" s="21">
        <v>461255</v>
      </c>
      <c r="Z8" s="6">
        <v>358.89</v>
      </c>
      <c r="AA8" s="28">
        <v>23266133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140466517</v>
      </c>
      <c r="F9" s="18">
        <f t="shared" si="1"/>
        <v>171098913</v>
      </c>
      <c r="G9" s="18">
        <f t="shared" si="1"/>
        <v>4420526</v>
      </c>
      <c r="H9" s="18">
        <f t="shared" si="1"/>
        <v>8528329</v>
      </c>
      <c r="I9" s="18">
        <f t="shared" si="1"/>
        <v>10315626</v>
      </c>
      <c r="J9" s="18">
        <f t="shared" si="1"/>
        <v>23264481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23264481</v>
      </c>
      <c r="X9" s="18">
        <f t="shared" si="1"/>
        <v>9181752</v>
      </c>
      <c r="Y9" s="18">
        <f t="shared" si="1"/>
        <v>14082729</v>
      </c>
      <c r="Z9" s="4">
        <f>+IF(X9&lt;&gt;0,+(Y9/X9)*100,0)</f>
        <v>153.37736196751993</v>
      </c>
      <c r="AA9" s="30">
        <f>SUM(AA10:AA14)</f>
        <v>171098913</v>
      </c>
    </row>
    <row r="10" spans="1:27" ht="13.5">
      <c r="A10" s="5" t="s">
        <v>36</v>
      </c>
      <c r="B10" s="3"/>
      <c r="C10" s="19"/>
      <c r="D10" s="19"/>
      <c r="E10" s="20">
        <v>12500000</v>
      </c>
      <c r="F10" s="21">
        <v>16106824</v>
      </c>
      <c r="G10" s="21"/>
      <c r="H10" s="21">
        <v>47492</v>
      </c>
      <c r="I10" s="21">
        <v>1063302</v>
      </c>
      <c r="J10" s="21">
        <v>1110794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1110794</v>
      </c>
      <c r="X10" s="21">
        <v>1556103</v>
      </c>
      <c r="Y10" s="21">
        <v>-445309</v>
      </c>
      <c r="Z10" s="6">
        <v>-28.62</v>
      </c>
      <c r="AA10" s="28">
        <v>16106824</v>
      </c>
    </row>
    <row r="11" spans="1:27" ht="13.5">
      <c r="A11" s="5" t="s">
        <v>37</v>
      </c>
      <c r="B11" s="3"/>
      <c r="C11" s="19"/>
      <c r="D11" s="19"/>
      <c r="E11" s="20">
        <v>28030409</v>
      </c>
      <c r="F11" s="21">
        <v>31101354</v>
      </c>
      <c r="G11" s="21"/>
      <c r="H11" s="21">
        <v>190000</v>
      </c>
      <c r="I11" s="21"/>
      <c r="J11" s="21">
        <v>190000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190000</v>
      </c>
      <c r="X11" s="21">
        <v>506064</v>
      </c>
      <c r="Y11" s="21">
        <v>-316064</v>
      </c>
      <c r="Z11" s="6">
        <v>-62.46</v>
      </c>
      <c r="AA11" s="28">
        <v>31101354</v>
      </c>
    </row>
    <row r="12" spans="1:27" ht="13.5">
      <c r="A12" s="5" t="s">
        <v>38</v>
      </c>
      <c r="B12" s="3"/>
      <c r="C12" s="19"/>
      <c r="D12" s="19"/>
      <c r="E12" s="20">
        <v>9800000</v>
      </c>
      <c r="F12" s="21">
        <v>13016980</v>
      </c>
      <c r="G12" s="21">
        <v>1103</v>
      </c>
      <c r="H12" s="21">
        <v>761506</v>
      </c>
      <c r="I12" s="21">
        <v>1654</v>
      </c>
      <c r="J12" s="21">
        <v>764263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764263</v>
      </c>
      <c r="X12" s="21">
        <v>1788925</v>
      </c>
      <c r="Y12" s="21">
        <v>-1024662</v>
      </c>
      <c r="Z12" s="6">
        <v>-57.28</v>
      </c>
      <c r="AA12" s="28">
        <v>13016980</v>
      </c>
    </row>
    <row r="13" spans="1:27" ht="13.5">
      <c r="A13" s="5" t="s">
        <v>39</v>
      </c>
      <c r="B13" s="3"/>
      <c r="C13" s="19"/>
      <c r="D13" s="19"/>
      <c r="E13" s="20">
        <v>90136108</v>
      </c>
      <c r="F13" s="21">
        <v>110873755</v>
      </c>
      <c r="G13" s="21">
        <v>4419423</v>
      </c>
      <c r="H13" s="21">
        <v>7529331</v>
      </c>
      <c r="I13" s="21">
        <v>9250670</v>
      </c>
      <c r="J13" s="21">
        <v>21199424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21199424</v>
      </c>
      <c r="X13" s="21">
        <v>5249612</v>
      </c>
      <c r="Y13" s="21">
        <v>15949812</v>
      </c>
      <c r="Z13" s="6">
        <v>303.83</v>
      </c>
      <c r="AA13" s="28">
        <v>110873755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81048</v>
      </c>
      <c r="Y14" s="24">
        <v>-81048</v>
      </c>
      <c r="Z14" s="7">
        <v>-100</v>
      </c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262895288</v>
      </c>
      <c r="F15" s="18">
        <f t="shared" si="2"/>
        <v>264525207</v>
      </c>
      <c r="G15" s="18">
        <f t="shared" si="2"/>
        <v>5181</v>
      </c>
      <c r="H15" s="18">
        <f t="shared" si="2"/>
        <v>14763900</v>
      </c>
      <c r="I15" s="18">
        <f t="shared" si="2"/>
        <v>31964281</v>
      </c>
      <c r="J15" s="18">
        <f t="shared" si="2"/>
        <v>46733362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46733362</v>
      </c>
      <c r="X15" s="18">
        <f t="shared" si="2"/>
        <v>15682413</v>
      </c>
      <c r="Y15" s="18">
        <f t="shared" si="2"/>
        <v>31050949</v>
      </c>
      <c r="Z15" s="4">
        <f>+IF(X15&lt;&gt;0,+(Y15/X15)*100,0)</f>
        <v>197.99854142344037</v>
      </c>
      <c r="AA15" s="30">
        <f>SUM(AA16:AA18)</f>
        <v>264525207</v>
      </c>
    </row>
    <row r="16" spans="1:27" ht="13.5">
      <c r="A16" s="5" t="s">
        <v>42</v>
      </c>
      <c r="B16" s="3"/>
      <c r="C16" s="19"/>
      <c r="D16" s="19"/>
      <c r="E16" s="20">
        <v>54895288</v>
      </c>
      <c r="F16" s="21">
        <v>56525207</v>
      </c>
      <c r="G16" s="21">
        <v>52995</v>
      </c>
      <c r="H16" s="21">
        <v>2901318</v>
      </c>
      <c r="I16" s="21">
        <v>2096478</v>
      </c>
      <c r="J16" s="21">
        <v>5050791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5050791</v>
      </c>
      <c r="X16" s="21">
        <v>2784506</v>
      </c>
      <c r="Y16" s="21">
        <v>2266285</v>
      </c>
      <c r="Z16" s="6">
        <v>81.39</v>
      </c>
      <c r="AA16" s="28">
        <v>56525207</v>
      </c>
    </row>
    <row r="17" spans="1:27" ht="13.5">
      <c r="A17" s="5" t="s">
        <v>43</v>
      </c>
      <c r="B17" s="3"/>
      <c r="C17" s="19"/>
      <c r="D17" s="19"/>
      <c r="E17" s="20">
        <v>198000000</v>
      </c>
      <c r="F17" s="21">
        <v>198000000</v>
      </c>
      <c r="G17" s="21">
        <v>-47814</v>
      </c>
      <c r="H17" s="21">
        <v>11862582</v>
      </c>
      <c r="I17" s="21">
        <v>29867803</v>
      </c>
      <c r="J17" s="21">
        <v>41682571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41682571</v>
      </c>
      <c r="X17" s="21">
        <v>12612614</v>
      </c>
      <c r="Y17" s="21">
        <v>29069957</v>
      </c>
      <c r="Z17" s="6">
        <v>230.48</v>
      </c>
      <c r="AA17" s="28">
        <v>198000000</v>
      </c>
    </row>
    <row r="18" spans="1:27" ht="13.5">
      <c r="A18" s="5" t="s">
        <v>44</v>
      </c>
      <c r="B18" s="3"/>
      <c r="C18" s="19"/>
      <c r="D18" s="19"/>
      <c r="E18" s="20">
        <v>10000000</v>
      </c>
      <c r="F18" s="21">
        <v>10000000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285293</v>
      </c>
      <c r="Y18" s="21">
        <v>-285293</v>
      </c>
      <c r="Z18" s="6">
        <v>-100</v>
      </c>
      <c r="AA18" s="28">
        <v>10000000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503195618</v>
      </c>
      <c r="F19" s="18">
        <f t="shared" si="3"/>
        <v>570583294</v>
      </c>
      <c r="G19" s="18">
        <f t="shared" si="3"/>
        <v>-165485</v>
      </c>
      <c r="H19" s="18">
        <f t="shared" si="3"/>
        <v>13535418</v>
      </c>
      <c r="I19" s="18">
        <f t="shared" si="3"/>
        <v>20793872</v>
      </c>
      <c r="J19" s="18">
        <f t="shared" si="3"/>
        <v>34163805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34163805</v>
      </c>
      <c r="X19" s="18">
        <f t="shared" si="3"/>
        <v>17873645</v>
      </c>
      <c r="Y19" s="18">
        <f t="shared" si="3"/>
        <v>16290160</v>
      </c>
      <c r="Z19" s="4">
        <f>+IF(X19&lt;&gt;0,+(Y19/X19)*100,0)</f>
        <v>91.14067108303874</v>
      </c>
      <c r="AA19" s="30">
        <f>SUM(AA20:AA23)</f>
        <v>570583294</v>
      </c>
    </row>
    <row r="20" spans="1:27" ht="13.5">
      <c r="A20" s="5" t="s">
        <v>46</v>
      </c>
      <c r="B20" s="3"/>
      <c r="C20" s="19"/>
      <c r="D20" s="19"/>
      <c r="E20" s="20">
        <v>152999000</v>
      </c>
      <c r="F20" s="21">
        <v>159996668</v>
      </c>
      <c r="G20" s="21">
        <v>34346</v>
      </c>
      <c r="H20" s="21">
        <v>966173</v>
      </c>
      <c r="I20" s="21">
        <v>8548369</v>
      </c>
      <c r="J20" s="21">
        <v>9548888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9548888</v>
      </c>
      <c r="X20" s="21">
        <v>213138</v>
      </c>
      <c r="Y20" s="21">
        <v>9335750</v>
      </c>
      <c r="Z20" s="6">
        <v>4380.14</v>
      </c>
      <c r="AA20" s="28">
        <v>159996668</v>
      </c>
    </row>
    <row r="21" spans="1:27" ht="13.5">
      <c r="A21" s="5" t="s">
        <v>47</v>
      </c>
      <c r="B21" s="3"/>
      <c r="C21" s="19"/>
      <c r="D21" s="19"/>
      <c r="E21" s="20">
        <v>97688726</v>
      </c>
      <c r="F21" s="21">
        <v>98138726</v>
      </c>
      <c r="G21" s="21"/>
      <c r="H21" s="21">
        <v>1847692</v>
      </c>
      <c r="I21" s="21">
        <v>2223513</v>
      </c>
      <c r="J21" s="21">
        <v>4071205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4071205</v>
      </c>
      <c r="X21" s="21">
        <v>9098653</v>
      </c>
      <c r="Y21" s="21">
        <v>-5027448</v>
      </c>
      <c r="Z21" s="6">
        <v>-55.25</v>
      </c>
      <c r="AA21" s="28">
        <v>98138726</v>
      </c>
    </row>
    <row r="22" spans="1:27" ht="13.5">
      <c r="A22" s="5" t="s">
        <v>48</v>
      </c>
      <c r="B22" s="3"/>
      <c r="C22" s="22"/>
      <c r="D22" s="22"/>
      <c r="E22" s="23">
        <v>216507892</v>
      </c>
      <c r="F22" s="24">
        <v>217632405</v>
      </c>
      <c r="G22" s="24">
        <v>-199831</v>
      </c>
      <c r="H22" s="24">
        <v>10076331</v>
      </c>
      <c r="I22" s="24">
        <v>7571347</v>
      </c>
      <c r="J22" s="24">
        <v>17447847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17447847</v>
      </c>
      <c r="X22" s="24">
        <v>7932898</v>
      </c>
      <c r="Y22" s="24">
        <v>9514949</v>
      </c>
      <c r="Z22" s="7">
        <v>119.94</v>
      </c>
      <c r="AA22" s="29">
        <v>217632405</v>
      </c>
    </row>
    <row r="23" spans="1:27" ht="13.5">
      <c r="A23" s="5" t="s">
        <v>49</v>
      </c>
      <c r="B23" s="3"/>
      <c r="C23" s="19"/>
      <c r="D23" s="19"/>
      <c r="E23" s="20">
        <v>36000000</v>
      </c>
      <c r="F23" s="21">
        <v>94815495</v>
      </c>
      <c r="G23" s="21"/>
      <c r="H23" s="21">
        <v>645222</v>
      </c>
      <c r="I23" s="21">
        <v>2450643</v>
      </c>
      <c r="J23" s="21">
        <v>3095865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3095865</v>
      </c>
      <c r="X23" s="21">
        <v>628956</v>
      </c>
      <c r="Y23" s="21">
        <v>2466909</v>
      </c>
      <c r="Z23" s="6">
        <v>392.22</v>
      </c>
      <c r="AA23" s="28">
        <v>94815495</v>
      </c>
    </row>
    <row r="24" spans="1:27" ht="13.5">
      <c r="A24" s="2" t="s">
        <v>50</v>
      </c>
      <c r="B24" s="8"/>
      <c r="C24" s="16"/>
      <c r="D24" s="16"/>
      <c r="E24" s="17">
        <v>500000</v>
      </c>
      <c r="F24" s="18">
        <v>500000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82993</v>
      </c>
      <c r="Y24" s="18">
        <v>-82993</v>
      </c>
      <c r="Z24" s="4">
        <v>-100</v>
      </c>
      <c r="AA24" s="30">
        <v>500000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942007423</v>
      </c>
      <c r="F25" s="53">
        <f t="shared" si="4"/>
        <v>1056484706</v>
      </c>
      <c r="G25" s="53">
        <f t="shared" si="4"/>
        <v>4279296</v>
      </c>
      <c r="H25" s="53">
        <f t="shared" si="4"/>
        <v>36998452</v>
      </c>
      <c r="I25" s="53">
        <f t="shared" si="4"/>
        <v>63771348</v>
      </c>
      <c r="J25" s="53">
        <f t="shared" si="4"/>
        <v>105049096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105049096</v>
      </c>
      <c r="X25" s="53">
        <f t="shared" si="4"/>
        <v>44325901</v>
      </c>
      <c r="Y25" s="53">
        <f t="shared" si="4"/>
        <v>60723195</v>
      </c>
      <c r="Z25" s="54">
        <f>+IF(X25&lt;&gt;0,+(Y25/X25)*100,0)</f>
        <v>136.99257912433634</v>
      </c>
      <c r="AA25" s="55">
        <f>+AA5+AA9+AA15+AA19+AA24</f>
        <v>1056484706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671924500</v>
      </c>
      <c r="F28" s="21">
        <v>674867603</v>
      </c>
      <c r="G28" s="21">
        <v>2014119</v>
      </c>
      <c r="H28" s="21">
        <v>27997419</v>
      </c>
      <c r="I28" s="21">
        <v>42841477</v>
      </c>
      <c r="J28" s="21">
        <v>72853015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72853015</v>
      </c>
      <c r="X28" s="21"/>
      <c r="Y28" s="21">
        <v>72853015</v>
      </c>
      <c r="Z28" s="6"/>
      <c r="AA28" s="19">
        <v>674867603</v>
      </c>
    </row>
    <row r="29" spans="1:27" ht="13.5">
      <c r="A29" s="57" t="s">
        <v>55</v>
      </c>
      <c r="B29" s="3"/>
      <c r="C29" s="19"/>
      <c r="D29" s="19"/>
      <c r="E29" s="20">
        <v>28857226</v>
      </c>
      <c r="F29" s="21">
        <v>49292674</v>
      </c>
      <c r="G29" s="21">
        <v>2245000</v>
      </c>
      <c r="H29" s="21">
        <v>3355847</v>
      </c>
      <c r="I29" s="21">
        <v>2212130</v>
      </c>
      <c r="J29" s="21">
        <v>7812977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7812977</v>
      </c>
      <c r="X29" s="21"/>
      <c r="Y29" s="21">
        <v>7812977</v>
      </c>
      <c r="Z29" s="6"/>
      <c r="AA29" s="28">
        <v>49292674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700781726</v>
      </c>
      <c r="F32" s="27">
        <f t="shared" si="5"/>
        <v>724160277</v>
      </c>
      <c r="G32" s="27">
        <f t="shared" si="5"/>
        <v>4259119</v>
      </c>
      <c r="H32" s="27">
        <f t="shared" si="5"/>
        <v>31353266</v>
      </c>
      <c r="I32" s="27">
        <f t="shared" si="5"/>
        <v>45053607</v>
      </c>
      <c r="J32" s="27">
        <f t="shared" si="5"/>
        <v>80665992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80665992</v>
      </c>
      <c r="X32" s="27">
        <f t="shared" si="5"/>
        <v>0</v>
      </c>
      <c r="Y32" s="27">
        <f t="shared" si="5"/>
        <v>80665992</v>
      </c>
      <c r="Z32" s="13">
        <f>+IF(X32&lt;&gt;0,+(Y32/X32)*100,0)</f>
        <v>0</v>
      </c>
      <c r="AA32" s="31">
        <f>SUM(AA28:AA31)</f>
        <v>724160277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>
        <v>458860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458860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241225697</v>
      </c>
      <c r="F35" s="21">
        <v>331865569</v>
      </c>
      <c r="G35" s="21">
        <v>20177</v>
      </c>
      <c r="H35" s="21">
        <v>5645186</v>
      </c>
      <c r="I35" s="21">
        <v>18717741</v>
      </c>
      <c r="J35" s="21">
        <v>24383104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24383104</v>
      </c>
      <c r="X35" s="21"/>
      <c r="Y35" s="21">
        <v>24383104</v>
      </c>
      <c r="Z35" s="6"/>
      <c r="AA35" s="28">
        <v>331865569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942007423</v>
      </c>
      <c r="F36" s="64">
        <f t="shared" si="6"/>
        <v>1056484706</v>
      </c>
      <c r="G36" s="64">
        <f t="shared" si="6"/>
        <v>4279296</v>
      </c>
      <c r="H36" s="64">
        <f t="shared" si="6"/>
        <v>36998452</v>
      </c>
      <c r="I36" s="64">
        <f t="shared" si="6"/>
        <v>63771348</v>
      </c>
      <c r="J36" s="64">
        <f t="shared" si="6"/>
        <v>105049096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105049096</v>
      </c>
      <c r="X36" s="64">
        <f t="shared" si="6"/>
        <v>0</v>
      </c>
      <c r="Y36" s="64">
        <f t="shared" si="6"/>
        <v>105049096</v>
      </c>
      <c r="Z36" s="65">
        <f>+IF(X36&lt;&gt;0,+(Y36/X36)*100,0)</f>
        <v>0</v>
      </c>
      <c r="AA36" s="66">
        <f>SUM(AA32:AA35)</f>
        <v>1056484706</v>
      </c>
    </row>
    <row r="37" spans="1:27" ht="13.5">
      <c r="A37" s="14" t="s">
        <v>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75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76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77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78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98554298</v>
      </c>
      <c r="D5" s="16">
        <f>SUM(D6:D8)</f>
        <v>0</v>
      </c>
      <c r="E5" s="17">
        <f t="shared" si="0"/>
        <v>71650000</v>
      </c>
      <c r="F5" s="18">
        <f t="shared" si="0"/>
        <v>71650000</v>
      </c>
      <c r="G5" s="18">
        <f t="shared" si="0"/>
        <v>0</v>
      </c>
      <c r="H5" s="18">
        <f t="shared" si="0"/>
        <v>344124</v>
      </c>
      <c r="I5" s="18">
        <f t="shared" si="0"/>
        <v>2007599</v>
      </c>
      <c r="J5" s="18">
        <f t="shared" si="0"/>
        <v>2351723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2351723</v>
      </c>
      <c r="X5" s="18">
        <f t="shared" si="0"/>
        <v>5812502</v>
      </c>
      <c r="Y5" s="18">
        <f t="shared" si="0"/>
        <v>-3460779</v>
      </c>
      <c r="Z5" s="4">
        <f>+IF(X5&lt;&gt;0,+(Y5/X5)*100,0)</f>
        <v>-59.540263383995395</v>
      </c>
      <c r="AA5" s="16">
        <f>SUM(AA6:AA8)</f>
        <v>71650000</v>
      </c>
    </row>
    <row r="6" spans="1:27" ht="13.5">
      <c r="A6" s="5" t="s">
        <v>32</v>
      </c>
      <c r="B6" s="3"/>
      <c r="C6" s="19">
        <v>31677794</v>
      </c>
      <c r="D6" s="19"/>
      <c r="E6" s="20">
        <v>6550000</v>
      </c>
      <c r="F6" s="21">
        <v>6550000</v>
      </c>
      <c r="G6" s="21"/>
      <c r="H6" s="21">
        <v>339416</v>
      </c>
      <c r="I6" s="21">
        <v>339416</v>
      </c>
      <c r="J6" s="21">
        <v>678832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678832</v>
      </c>
      <c r="X6" s="21">
        <v>1262502</v>
      </c>
      <c r="Y6" s="21">
        <v>-583670</v>
      </c>
      <c r="Z6" s="6">
        <v>-46.23</v>
      </c>
      <c r="AA6" s="28">
        <v>6550000</v>
      </c>
    </row>
    <row r="7" spans="1:27" ht="13.5">
      <c r="A7" s="5" t="s">
        <v>33</v>
      </c>
      <c r="B7" s="3"/>
      <c r="C7" s="22">
        <v>23542176</v>
      </c>
      <c r="D7" s="22"/>
      <c r="E7" s="23">
        <v>30450000</v>
      </c>
      <c r="F7" s="24">
        <v>30450000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2817500</v>
      </c>
      <c r="Y7" s="24">
        <v>-2817500</v>
      </c>
      <c r="Z7" s="7">
        <v>-100</v>
      </c>
      <c r="AA7" s="29">
        <v>30450000</v>
      </c>
    </row>
    <row r="8" spans="1:27" ht="13.5">
      <c r="A8" s="5" t="s">
        <v>34</v>
      </c>
      <c r="B8" s="3"/>
      <c r="C8" s="19">
        <v>43334328</v>
      </c>
      <c r="D8" s="19"/>
      <c r="E8" s="20">
        <v>34650000</v>
      </c>
      <c r="F8" s="21">
        <v>34650000</v>
      </c>
      <c r="G8" s="21"/>
      <c r="H8" s="21">
        <v>4708</v>
      </c>
      <c r="I8" s="21">
        <v>1668183</v>
      </c>
      <c r="J8" s="21">
        <v>1672891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1672891</v>
      </c>
      <c r="X8" s="21">
        <v>1732500</v>
      </c>
      <c r="Y8" s="21">
        <v>-59609</v>
      </c>
      <c r="Z8" s="6">
        <v>-3.44</v>
      </c>
      <c r="AA8" s="28">
        <v>34650000</v>
      </c>
    </row>
    <row r="9" spans="1:27" ht="13.5">
      <c r="A9" s="2" t="s">
        <v>35</v>
      </c>
      <c r="B9" s="3"/>
      <c r="C9" s="16">
        <f aca="true" t="shared" si="1" ref="C9:Y9">SUM(C10:C14)</f>
        <v>194199668</v>
      </c>
      <c r="D9" s="16">
        <f>SUM(D10:D14)</f>
        <v>0</v>
      </c>
      <c r="E9" s="17">
        <f t="shared" si="1"/>
        <v>221460807</v>
      </c>
      <c r="F9" s="18">
        <f t="shared" si="1"/>
        <v>221460807</v>
      </c>
      <c r="G9" s="18">
        <f t="shared" si="1"/>
        <v>218265</v>
      </c>
      <c r="H9" s="18">
        <f t="shared" si="1"/>
        <v>8501933</v>
      </c>
      <c r="I9" s="18">
        <f t="shared" si="1"/>
        <v>13292632</v>
      </c>
      <c r="J9" s="18">
        <f t="shared" si="1"/>
        <v>22012830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22012830</v>
      </c>
      <c r="X9" s="18">
        <f t="shared" si="1"/>
        <v>29680500</v>
      </c>
      <c r="Y9" s="18">
        <f t="shared" si="1"/>
        <v>-7667670</v>
      </c>
      <c r="Z9" s="4">
        <f>+IF(X9&lt;&gt;0,+(Y9/X9)*100,0)</f>
        <v>-25.834032445545052</v>
      </c>
      <c r="AA9" s="30">
        <f>SUM(AA10:AA14)</f>
        <v>221460807</v>
      </c>
    </row>
    <row r="10" spans="1:27" ht="13.5">
      <c r="A10" s="5" t="s">
        <v>36</v>
      </c>
      <c r="B10" s="3"/>
      <c r="C10" s="19">
        <v>998713</v>
      </c>
      <c r="D10" s="19"/>
      <c r="E10" s="20">
        <v>13000000</v>
      </c>
      <c r="F10" s="21">
        <v>13000000</v>
      </c>
      <c r="G10" s="21"/>
      <c r="H10" s="21">
        <v>187906</v>
      </c>
      <c r="I10" s="21">
        <v>262610</v>
      </c>
      <c r="J10" s="21">
        <v>450516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450516</v>
      </c>
      <c r="X10" s="21">
        <v>6500000</v>
      </c>
      <c r="Y10" s="21">
        <v>-6049484</v>
      </c>
      <c r="Z10" s="6">
        <v>-93.07</v>
      </c>
      <c r="AA10" s="28">
        <v>13000000</v>
      </c>
    </row>
    <row r="11" spans="1:27" ht="13.5">
      <c r="A11" s="5" t="s">
        <v>37</v>
      </c>
      <c r="B11" s="3"/>
      <c r="C11" s="19">
        <v>11002258</v>
      </c>
      <c r="D11" s="19"/>
      <c r="E11" s="20">
        <v>11000000</v>
      </c>
      <c r="F11" s="21">
        <v>11000000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50000</v>
      </c>
      <c r="Y11" s="21">
        <v>-50000</v>
      </c>
      <c r="Z11" s="6">
        <v>-100</v>
      </c>
      <c r="AA11" s="28">
        <v>11000000</v>
      </c>
    </row>
    <row r="12" spans="1:27" ht="13.5">
      <c r="A12" s="5" t="s">
        <v>38</v>
      </c>
      <c r="B12" s="3"/>
      <c r="C12" s="19">
        <v>5708579</v>
      </c>
      <c r="D12" s="19"/>
      <c r="E12" s="20">
        <v>13513000</v>
      </c>
      <c r="F12" s="21">
        <v>13513000</v>
      </c>
      <c r="G12" s="21"/>
      <c r="H12" s="21"/>
      <c r="I12" s="21">
        <v>101967</v>
      </c>
      <c r="J12" s="21">
        <v>101967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101967</v>
      </c>
      <c r="X12" s="21">
        <v>415500</v>
      </c>
      <c r="Y12" s="21">
        <v>-313533</v>
      </c>
      <c r="Z12" s="6">
        <v>-75.46</v>
      </c>
      <c r="AA12" s="28">
        <v>13513000</v>
      </c>
    </row>
    <row r="13" spans="1:27" ht="13.5">
      <c r="A13" s="5" t="s">
        <v>39</v>
      </c>
      <c r="B13" s="3"/>
      <c r="C13" s="19">
        <v>175634030</v>
      </c>
      <c r="D13" s="19"/>
      <c r="E13" s="20">
        <v>182272807</v>
      </c>
      <c r="F13" s="21">
        <v>182272807</v>
      </c>
      <c r="G13" s="21">
        <v>218265</v>
      </c>
      <c r="H13" s="21">
        <v>8314027</v>
      </c>
      <c r="I13" s="21">
        <v>13103555</v>
      </c>
      <c r="J13" s="21">
        <v>21635847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21635847</v>
      </c>
      <c r="X13" s="21">
        <v>22640000</v>
      </c>
      <c r="Y13" s="21">
        <v>-1004153</v>
      </c>
      <c r="Z13" s="6">
        <v>-4.44</v>
      </c>
      <c r="AA13" s="28">
        <v>182272807</v>
      </c>
    </row>
    <row r="14" spans="1:27" ht="13.5">
      <c r="A14" s="5" t="s">
        <v>40</v>
      </c>
      <c r="B14" s="3"/>
      <c r="C14" s="22">
        <v>856088</v>
      </c>
      <c r="D14" s="22"/>
      <c r="E14" s="23">
        <v>1675000</v>
      </c>
      <c r="F14" s="24">
        <v>1675000</v>
      </c>
      <c r="G14" s="24"/>
      <c r="H14" s="24"/>
      <c r="I14" s="24">
        <v>-175500</v>
      </c>
      <c r="J14" s="24">
        <v>-175500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-175500</v>
      </c>
      <c r="X14" s="24">
        <v>75000</v>
      </c>
      <c r="Y14" s="24">
        <v>-250500</v>
      </c>
      <c r="Z14" s="7">
        <v>-334</v>
      </c>
      <c r="AA14" s="29">
        <v>1675000</v>
      </c>
    </row>
    <row r="15" spans="1:27" ht="13.5">
      <c r="A15" s="2" t="s">
        <v>41</v>
      </c>
      <c r="B15" s="8"/>
      <c r="C15" s="16">
        <f aca="true" t="shared" si="2" ref="C15:Y15">SUM(C16:C18)</f>
        <v>651671721</v>
      </c>
      <c r="D15" s="16">
        <f>SUM(D16:D18)</f>
        <v>0</v>
      </c>
      <c r="E15" s="17">
        <f t="shared" si="2"/>
        <v>358386158</v>
      </c>
      <c r="F15" s="18">
        <f t="shared" si="2"/>
        <v>358386158</v>
      </c>
      <c r="G15" s="18">
        <f t="shared" si="2"/>
        <v>27256061</v>
      </c>
      <c r="H15" s="18">
        <f t="shared" si="2"/>
        <v>9238719</v>
      </c>
      <c r="I15" s="18">
        <f t="shared" si="2"/>
        <v>18973347</v>
      </c>
      <c r="J15" s="18">
        <f t="shared" si="2"/>
        <v>55468127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55468127</v>
      </c>
      <c r="X15" s="18">
        <f t="shared" si="2"/>
        <v>27079647</v>
      </c>
      <c r="Y15" s="18">
        <f t="shared" si="2"/>
        <v>28388480</v>
      </c>
      <c r="Z15" s="4">
        <f>+IF(X15&lt;&gt;0,+(Y15/X15)*100,0)</f>
        <v>104.8332720142179</v>
      </c>
      <c r="AA15" s="30">
        <f>SUM(AA16:AA18)</f>
        <v>358386158</v>
      </c>
    </row>
    <row r="16" spans="1:27" ht="13.5">
      <c r="A16" s="5" t="s">
        <v>42</v>
      </c>
      <c r="B16" s="3"/>
      <c r="C16" s="19">
        <v>11347073</v>
      </c>
      <c r="D16" s="19"/>
      <c r="E16" s="20">
        <v>72619061</v>
      </c>
      <c r="F16" s="21">
        <v>72619061</v>
      </c>
      <c r="G16" s="21">
        <v>1181370</v>
      </c>
      <c r="H16" s="21">
        <v>2494770</v>
      </c>
      <c r="I16" s="21">
        <v>1637901</v>
      </c>
      <c r="J16" s="21">
        <v>5314041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5314041</v>
      </c>
      <c r="X16" s="21">
        <v>15859647</v>
      </c>
      <c r="Y16" s="21">
        <v>-10545606</v>
      </c>
      <c r="Z16" s="6">
        <v>-66.49</v>
      </c>
      <c r="AA16" s="28">
        <v>72619061</v>
      </c>
    </row>
    <row r="17" spans="1:27" ht="13.5">
      <c r="A17" s="5" t="s">
        <v>43</v>
      </c>
      <c r="B17" s="3"/>
      <c r="C17" s="19">
        <v>608477822</v>
      </c>
      <c r="D17" s="19"/>
      <c r="E17" s="20">
        <v>256187097</v>
      </c>
      <c r="F17" s="21">
        <v>256187097</v>
      </c>
      <c r="G17" s="21">
        <v>25885674</v>
      </c>
      <c r="H17" s="21">
        <v>6044596</v>
      </c>
      <c r="I17" s="21">
        <v>14128572</v>
      </c>
      <c r="J17" s="21">
        <v>46058842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46058842</v>
      </c>
      <c r="X17" s="21">
        <v>10000000</v>
      </c>
      <c r="Y17" s="21">
        <v>36058842</v>
      </c>
      <c r="Z17" s="6">
        <v>360.59</v>
      </c>
      <c r="AA17" s="28">
        <v>256187097</v>
      </c>
    </row>
    <row r="18" spans="1:27" ht="13.5">
      <c r="A18" s="5" t="s">
        <v>44</v>
      </c>
      <c r="B18" s="3"/>
      <c r="C18" s="19">
        <v>31846826</v>
      </c>
      <c r="D18" s="19"/>
      <c r="E18" s="20">
        <v>29580000</v>
      </c>
      <c r="F18" s="21">
        <v>29580000</v>
      </c>
      <c r="G18" s="21">
        <v>189017</v>
      </c>
      <c r="H18" s="21">
        <v>699353</v>
      </c>
      <c r="I18" s="21">
        <v>3206874</v>
      </c>
      <c r="J18" s="21">
        <v>4095244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4095244</v>
      </c>
      <c r="X18" s="21">
        <v>1220000</v>
      </c>
      <c r="Y18" s="21">
        <v>2875244</v>
      </c>
      <c r="Z18" s="6">
        <v>235.68</v>
      </c>
      <c r="AA18" s="28">
        <v>29580000</v>
      </c>
    </row>
    <row r="19" spans="1:27" ht="13.5">
      <c r="A19" s="2" t="s">
        <v>45</v>
      </c>
      <c r="B19" s="8"/>
      <c r="C19" s="16">
        <f aca="true" t="shared" si="3" ref="C19:Y19">SUM(C20:C23)</f>
        <v>626686593</v>
      </c>
      <c r="D19" s="16">
        <f>SUM(D20:D23)</f>
        <v>0</v>
      </c>
      <c r="E19" s="17">
        <f t="shared" si="3"/>
        <v>740733474</v>
      </c>
      <c r="F19" s="18">
        <f t="shared" si="3"/>
        <v>740733474</v>
      </c>
      <c r="G19" s="18">
        <f t="shared" si="3"/>
        <v>6450450</v>
      </c>
      <c r="H19" s="18">
        <f t="shared" si="3"/>
        <v>36439250</v>
      </c>
      <c r="I19" s="18">
        <f t="shared" si="3"/>
        <v>41543355</v>
      </c>
      <c r="J19" s="18">
        <f t="shared" si="3"/>
        <v>84433055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84433055</v>
      </c>
      <c r="X19" s="18">
        <f t="shared" si="3"/>
        <v>100588467</v>
      </c>
      <c r="Y19" s="18">
        <f t="shared" si="3"/>
        <v>-16155412</v>
      </c>
      <c r="Z19" s="4">
        <f>+IF(X19&lt;&gt;0,+(Y19/X19)*100,0)</f>
        <v>-16.060898910011222</v>
      </c>
      <c r="AA19" s="30">
        <f>SUM(AA20:AA23)</f>
        <v>740733474</v>
      </c>
    </row>
    <row r="20" spans="1:27" ht="13.5">
      <c r="A20" s="5" t="s">
        <v>46</v>
      </c>
      <c r="B20" s="3"/>
      <c r="C20" s="19">
        <v>200350151</v>
      </c>
      <c r="D20" s="19"/>
      <c r="E20" s="20">
        <v>207383474</v>
      </c>
      <c r="F20" s="21">
        <v>207383474</v>
      </c>
      <c r="G20" s="21">
        <v>4352643</v>
      </c>
      <c r="H20" s="21">
        <v>18135054</v>
      </c>
      <c r="I20" s="21">
        <v>13652078</v>
      </c>
      <c r="J20" s="21">
        <v>36139775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36139775</v>
      </c>
      <c r="X20" s="21">
        <v>10698467</v>
      </c>
      <c r="Y20" s="21">
        <v>25441308</v>
      </c>
      <c r="Z20" s="6">
        <v>237.8</v>
      </c>
      <c r="AA20" s="28">
        <v>207383474</v>
      </c>
    </row>
    <row r="21" spans="1:27" ht="13.5">
      <c r="A21" s="5" t="s">
        <v>47</v>
      </c>
      <c r="B21" s="3"/>
      <c r="C21" s="19">
        <v>183548518</v>
      </c>
      <c r="D21" s="19"/>
      <c r="E21" s="20">
        <v>201900000</v>
      </c>
      <c r="F21" s="21">
        <v>201900000</v>
      </c>
      <c r="G21" s="21">
        <v>2097807</v>
      </c>
      <c r="H21" s="21">
        <v>3307299</v>
      </c>
      <c r="I21" s="21">
        <v>5814183</v>
      </c>
      <c r="J21" s="21">
        <v>11219289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11219289</v>
      </c>
      <c r="X21" s="21">
        <v>34100000</v>
      </c>
      <c r="Y21" s="21">
        <v>-22880711</v>
      </c>
      <c r="Z21" s="6">
        <v>-67.1</v>
      </c>
      <c r="AA21" s="28">
        <v>201900000</v>
      </c>
    </row>
    <row r="22" spans="1:27" ht="13.5">
      <c r="A22" s="5" t="s">
        <v>48</v>
      </c>
      <c r="B22" s="3"/>
      <c r="C22" s="22">
        <v>227639307</v>
      </c>
      <c r="D22" s="22"/>
      <c r="E22" s="23">
        <v>311750000</v>
      </c>
      <c r="F22" s="24">
        <v>311750000</v>
      </c>
      <c r="G22" s="24"/>
      <c r="H22" s="24">
        <v>14996897</v>
      </c>
      <c r="I22" s="24">
        <v>21516900</v>
      </c>
      <c r="J22" s="24">
        <v>36513797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36513797</v>
      </c>
      <c r="X22" s="24">
        <v>55305000</v>
      </c>
      <c r="Y22" s="24">
        <v>-18791203</v>
      </c>
      <c r="Z22" s="7">
        <v>-33.98</v>
      </c>
      <c r="AA22" s="29">
        <v>311750000</v>
      </c>
    </row>
    <row r="23" spans="1:27" ht="13.5">
      <c r="A23" s="5" t="s">
        <v>49</v>
      </c>
      <c r="B23" s="3"/>
      <c r="C23" s="19">
        <v>15148617</v>
      </c>
      <c r="D23" s="19"/>
      <c r="E23" s="20">
        <v>19700000</v>
      </c>
      <c r="F23" s="21">
        <v>19700000</v>
      </c>
      <c r="G23" s="21"/>
      <c r="H23" s="21"/>
      <c r="I23" s="21">
        <v>560194</v>
      </c>
      <c r="J23" s="21">
        <v>560194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560194</v>
      </c>
      <c r="X23" s="21">
        <v>485000</v>
      </c>
      <c r="Y23" s="21">
        <v>75194</v>
      </c>
      <c r="Z23" s="6">
        <v>15.5</v>
      </c>
      <c r="AA23" s="28">
        <v>19700000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1571112280</v>
      </c>
      <c r="D25" s="51">
        <f>+D5+D9+D15+D19+D24</f>
        <v>0</v>
      </c>
      <c r="E25" s="52">
        <f t="shared" si="4"/>
        <v>1392230439</v>
      </c>
      <c r="F25" s="53">
        <f t="shared" si="4"/>
        <v>1392230439</v>
      </c>
      <c r="G25" s="53">
        <f t="shared" si="4"/>
        <v>33924776</v>
      </c>
      <c r="H25" s="53">
        <f t="shared" si="4"/>
        <v>54524026</v>
      </c>
      <c r="I25" s="53">
        <f t="shared" si="4"/>
        <v>75816933</v>
      </c>
      <c r="J25" s="53">
        <f t="shared" si="4"/>
        <v>164265735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164265735</v>
      </c>
      <c r="X25" s="53">
        <f t="shared" si="4"/>
        <v>163161116</v>
      </c>
      <c r="Y25" s="53">
        <f t="shared" si="4"/>
        <v>1104619</v>
      </c>
      <c r="Z25" s="54">
        <f>+IF(X25&lt;&gt;0,+(Y25/X25)*100,0)</f>
        <v>0.677011182002457</v>
      </c>
      <c r="AA25" s="55">
        <f>+AA5+AA9+AA15+AA19+AA24</f>
        <v>1392230439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1012405161</v>
      </c>
      <c r="D28" s="19"/>
      <c r="E28" s="20">
        <v>846775439</v>
      </c>
      <c r="F28" s="21">
        <v>846775439</v>
      </c>
      <c r="G28" s="21">
        <v>28553960</v>
      </c>
      <c r="H28" s="21">
        <v>33197581</v>
      </c>
      <c r="I28" s="21">
        <v>51193670</v>
      </c>
      <c r="J28" s="21">
        <v>112945211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112945211</v>
      </c>
      <c r="X28" s="21"/>
      <c r="Y28" s="21">
        <v>112945211</v>
      </c>
      <c r="Z28" s="6"/>
      <c r="AA28" s="19">
        <v>846775439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24335224</v>
      </c>
      <c r="D31" s="19"/>
      <c r="E31" s="20">
        <v>5000000</v>
      </c>
      <c r="F31" s="21">
        <v>5000000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5000000</v>
      </c>
    </row>
    <row r="32" spans="1:27" ht="13.5">
      <c r="A32" s="59" t="s">
        <v>58</v>
      </c>
      <c r="B32" s="3"/>
      <c r="C32" s="25">
        <f aca="true" t="shared" si="5" ref="C32:Y32">SUM(C28:C31)</f>
        <v>1036740385</v>
      </c>
      <c r="D32" s="25">
        <f>SUM(D28:D31)</f>
        <v>0</v>
      </c>
      <c r="E32" s="26">
        <f t="shared" si="5"/>
        <v>851775439</v>
      </c>
      <c r="F32" s="27">
        <f t="shared" si="5"/>
        <v>851775439</v>
      </c>
      <c r="G32" s="27">
        <f t="shared" si="5"/>
        <v>28553960</v>
      </c>
      <c r="H32" s="27">
        <f t="shared" si="5"/>
        <v>33197581</v>
      </c>
      <c r="I32" s="27">
        <f t="shared" si="5"/>
        <v>51193670</v>
      </c>
      <c r="J32" s="27">
        <f t="shared" si="5"/>
        <v>112945211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112945211</v>
      </c>
      <c r="X32" s="27">
        <f t="shared" si="5"/>
        <v>0</v>
      </c>
      <c r="Y32" s="27">
        <f t="shared" si="5"/>
        <v>112945211</v>
      </c>
      <c r="Z32" s="13">
        <f>+IF(X32&lt;&gt;0,+(Y32/X32)*100,0)</f>
        <v>0</v>
      </c>
      <c r="AA32" s="31">
        <f>SUM(AA28:AA31)</f>
        <v>851775439</v>
      </c>
    </row>
    <row r="33" spans="1:27" ht="13.5">
      <c r="A33" s="60" t="s">
        <v>59</v>
      </c>
      <c r="B33" s="3" t="s">
        <v>60</v>
      </c>
      <c r="C33" s="19">
        <v>31987300</v>
      </c>
      <c r="D33" s="19"/>
      <c r="E33" s="20">
        <v>53000000</v>
      </c>
      <c r="F33" s="21">
        <v>53000000</v>
      </c>
      <c r="G33" s="21">
        <v>2914787</v>
      </c>
      <c r="H33" s="21">
        <v>2872018</v>
      </c>
      <c r="I33" s="21">
        <v>2271147</v>
      </c>
      <c r="J33" s="21">
        <v>8057952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8057952</v>
      </c>
      <c r="X33" s="21"/>
      <c r="Y33" s="21">
        <v>8057952</v>
      </c>
      <c r="Z33" s="6"/>
      <c r="AA33" s="28">
        <v>53000000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502384595</v>
      </c>
      <c r="D35" s="19"/>
      <c r="E35" s="20">
        <v>487455000</v>
      </c>
      <c r="F35" s="21">
        <v>487455000</v>
      </c>
      <c r="G35" s="21">
        <v>2456029</v>
      </c>
      <c r="H35" s="21">
        <v>18454427</v>
      </c>
      <c r="I35" s="21">
        <v>22352116</v>
      </c>
      <c r="J35" s="21">
        <v>43262572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43262572</v>
      </c>
      <c r="X35" s="21"/>
      <c r="Y35" s="21">
        <v>43262572</v>
      </c>
      <c r="Z35" s="6"/>
      <c r="AA35" s="28">
        <v>487455000</v>
      </c>
    </row>
    <row r="36" spans="1:27" ht="13.5">
      <c r="A36" s="61" t="s">
        <v>64</v>
      </c>
      <c r="B36" s="10"/>
      <c r="C36" s="62">
        <f aca="true" t="shared" si="6" ref="C36:Y36">SUM(C32:C35)</f>
        <v>1571112280</v>
      </c>
      <c r="D36" s="62">
        <f>SUM(D32:D35)</f>
        <v>0</v>
      </c>
      <c r="E36" s="63">
        <f t="shared" si="6"/>
        <v>1392230439</v>
      </c>
      <c r="F36" s="64">
        <f t="shared" si="6"/>
        <v>1392230439</v>
      </c>
      <c r="G36" s="64">
        <f t="shared" si="6"/>
        <v>33924776</v>
      </c>
      <c r="H36" s="64">
        <f t="shared" si="6"/>
        <v>54524026</v>
      </c>
      <c r="I36" s="64">
        <f t="shared" si="6"/>
        <v>75816933</v>
      </c>
      <c r="J36" s="64">
        <f t="shared" si="6"/>
        <v>164265735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164265735</v>
      </c>
      <c r="X36" s="64">
        <f t="shared" si="6"/>
        <v>0</v>
      </c>
      <c r="Y36" s="64">
        <f t="shared" si="6"/>
        <v>164265735</v>
      </c>
      <c r="Z36" s="65">
        <f>+IF(X36&lt;&gt;0,+(Y36/X36)*100,0)</f>
        <v>0</v>
      </c>
      <c r="AA36" s="66">
        <f>SUM(AA32:AA35)</f>
        <v>1392230439</v>
      </c>
    </row>
    <row r="37" spans="1:27" ht="13.5">
      <c r="A37" s="14" t="s">
        <v>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75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76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77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78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76056421</v>
      </c>
      <c r="D5" s="16">
        <f>SUM(D6:D8)</f>
        <v>0</v>
      </c>
      <c r="E5" s="17">
        <f t="shared" si="0"/>
        <v>69112759</v>
      </c>
      <c r="F5" s="18">
        <f t="shared" si="0"/>
        <v>69112759</v>
      </c>
      <c r="G5" s="18">
        <f t="shared" si="0"/>
        <v>45200</v>
      </c>
      <c r="H5" s="18">
        <f t="shared" si="0"/>
        <v>10020527</v>
      </c>
      <c r="I5" s="18">
        <f t="shared" si="0"/>
        <v>-2980061</v>
      </c>
      <c r="J5" s="18">
        <f t="shared" si="0"/>
        <v>7085666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7085666</v>
      </c>
      <c r="X5" s="18">
        <f t="shared" si="0"/>
        <v>17278191</v>
      </c>
      <c r="Y5" s="18">
        <f t="shared" si="0"/>
        <v>-10192525</v>
      </c>
      <c r="Z5" s="4">
        <f>+IF(X5&lt;&gt;0,+(Y5/X5)*100,0)</f>
        <v>-58.99069526433641</v>
      </c>
      <c r="AA5" s="16">
        <f>SUM(AA6:AA8)</f>
        <v>69112759</v>
      </c>
    </row>
    <row r="6" spans="1:27" ht="13.5">
      <c r="A6" s="5" t="s">
        <v>32</v>
      </c>
      <c r="B6" s="3"/>
      <c r="C6" s="19"/>
      <c r="D6" s="19"/>
      <c r="E6" s="20">
        <v>5400000</v>
      </c>
      <c r="F6" s="21">
        <v>5400000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1350000</v>
      </c>
      <c r="Y6" s="21">
        <v>-1350000</v>
      </c>
      <c r="Z6" s="6">
        <v>-100</v>
      </c>
      <c r="AA6" s="28">
        <v>5400000</v>
      </c>
    </row>
    <row r="7" spans="1:27" ht="13.5">
      <c r="A7" s="5" t="s">
        <v>33</v>
      </c>
      <c r="B7" s="3"/>
      <c r="C7" s="22">
        <v>4713411</v>
      </c>
      <c r="D7" s="22"/>
      <c r="E7" s="23">
        <v>5075000</v>
      </c>
      <c r="F7" s="24">
        <v>5075000</v>
      </c>
      <c r="G7" s="24">
        <v>356</v>
      </c>
      <c r="H7" s="24"/>
      <c r="I7" s="24"/>
      <c r="J7" s="24">
        <v>356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356</v>
      </c>
      <c r="X7" s="24">
        <v>1268751</v>
      </c>
      <c r="Y7" s="24">
        <v>-1268395</v>
      </c>
      <c r="Z7" s="7">
        <v>-99.97</v>
      </c>
      <c r="AA7" s="29">
        <v>5075000</v>
      </c>
    </row>
    <row r="8" spans="1:27" ht="13.5">
      <c r="A8" s="5" t="s">
        <v>34</v>
      </c>
      <c r="B8" s="3"/>
      <c r="C8" s="19">
        <v>71343010</v>
      </c>
      <c r="D8" s="19"/>
      <c r="E8" s="20">
        <v>58637759</v>
      </c>
      <c r="F8" s="21">
        <v>58637759</v>
      </c>
      <c r="G8" s="21">
        <v>44844</v>
      </c>
      <c r="H8" s="21">
        <v>10020527</v>
      </c>
      <c r="I8" s="21">
        <v>-2980061</v>
      </c>
      <c r="J8" s="21">
        <v>7085310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7085310</v>
      </c>
      <c r="X8" s="21">
        <v>14659440</v>
      </c>
      <c r="Y8" s="21">
        <v>-7574130</v>
      </c>
      <c r="Z8" s="6">
        <v>-51.67</v>
      </c>
      <c r="AA8" s="28">
        <v>58637759</v>
      </c>
    </row>
    <row r="9" spans="1:27" ht="13.5">
      <c r="A9" s="2" t="s">
        <v>35</v>
      </c>
      <c r="B9" s="3"/>
      <c r="C9" s="16">
        <f aca="true" t="shared" si="1" ref="C9:Y9">SUM(C10:C14)</f>
        <v>55140126</v>
      </c>
      <c r="D9" s="16">
        <f>SUM(D10:D14)</f>
        <v>0</v>
      </c>
      <c r="E9" s="17">
        <f t="shared" si="1"/>
        <v>109112091</v>
      </c>
      <c r="F9" s="18">
        <f t="shared" si="1"/>
        <v>109112091</v>
      </c>
      <c r="G9" s="18">
        <f t="shared" si="1"/>
        <v>908153</v>
      </c>
      <c r="H9" s="18">
        <f t="shared" si="1"/>
        <v>313599</v>
      </c>
      <c r="I9" s="18">
        <f t="shared" si="1"/>
        <v>1372571</v>
      </c>
      <c r="J9" s="18">
        <f t="shared" si="1"/>
        <v>2594323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2594323</v>
      </c>
      <c r="X9" s="18">
        <f t="shared" si="1"/>
        <v>27278025</v>
      </c>
      <c r="Y9" s="18">
        <f t="shared" si="1"/>
        <v>-24683702</v>
      </c>
      <c r="Z9" s="4">
        <f>+IF(X9&lt;&gt;0,+(Y9/X9)*100,0)</f>
        <v>-90.48932978102336</v>
      </c>
      <c r="AA9" s="30">
        <f>SUM(AA10:AA14)</f>
        <v>109112091</v>
      </c>
    </row>
    <row r="10" spans="1:27" ht="13.5">
      <c r="A10" s="5" t="s">
        <v>36</v>
      </c>
      <c r="B10" s="3"/>
      <c r="C10" s="19">
        <v>26237101</v>
      </c>
      <c r="D10" s="19"/>
      <c r="E10" s="20">
        <v>65481160</v>
      </c>
      <c r="F10" s="21">
        <v>65481160</v>
      </c>
      <c r="G10" s="21">
        <v>908153</v>
      </c>
      <c r="H10" s="21"/>
      <c r="I10" s="21">
        <v>1021387</v>
      </c>
      <c r="J10" s="21">
        <v>1929540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1929540</v>
      </c>
      <c r="X10" s="21">
        <v>16370289</v>
      </c>
      <c r="Y10" s="21">
        <v>-14440749</v>
      </c>
      <c r="Z10" s="6">
        <v>-88.21</v>
      </c>
      <c r="AA10" s="28">
        <v>65481160</v>
      </c>
    </row>
    <row r="11" spans="1:27" ht="13.5">
      <c r="A11" s="5" t="s">
        <v>37</v>
      </c>
      <c r="B11" s="3"/>
      <c r="C11" s="19">
        <v>11624235</v>
      </c>
      <c r="D11" s="19"/>
      <c r="E11" s="20">
        <v>15208868</v>
      </c>
      <c r="F11" s="21">
        <v>15208868</v>
      </c>
      <c r="G11" s="21"/>
      <c r="H11" s="21">
        <v>313599</v>
      </c>
      <c r="I11" s="21">
        <v>351184</v>
      </c>
      <c r="J11" s="21">
        <v>664783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664783</v>
      </c>
      <c r="X11" s="21">
        <v>3802218</v>
      </c>
      <c r="Y11" s="21">
        <v>-3137435</v>
      </c>
      <c r="Z11" s="6">
        <v>-82.52</v>
      </c>
      <c r="AA11" s="28">
        <v>15208868</v>
      </c>
    </row>
    <row r="12" spans="1:27" ht="13.5">
      <c r="A12" s="5" t="s">
        <v>38</v>
      </c>
      <c r="B12" s="3"/>
      <c r="C12" s="19">
        <v>11482232</v>
      </c>
      <c r="D12" s="19"/>
      <c r="E12" s="20">
        <v>8778000</v>
      </c>
      <c r="F12" s="21">
        <v>8778000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2194500</v>
      </c>
      <c r="Y12" s="21">
        <v>-2194500</v>
      </c>
      <c r="Z12" s="6">
        <v>-100</v>
      </c>
      <c r="AA12" s="28">
        <v>8778000</v>
      </c>
    </row>
    <row r="13" spans="1:27" ht="13.5">
      <c r="A13" s="5" t="s">
        <v>39</v>
      </c>
      <c r="B13" s="3"/>
      <c r="C13" s="19">
        <v>5796558</v>
      </c>
      <c r="D13" s="19"/>
      <c r="E13" s="20">
        <v>19264063</v>
      </c>
      <c r="F13" s="21">
        <v>19264063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4816017</v>
      </c>
      <c r="Y13" s="21">
        <v>-4816017</v>
      </c>
      <c r="Z13" s="6">
        <v>-100</v>
      </c>
      <c r="AA13" s="28">
        <v>19264063</v>
      </c>
    </row>
    <row r="14" spans="1:27" ht="13.5">
      <c r="A14" s="5" t="s">
        <v>40</v>
      </c>
      <c r="B14" s="3"/>
      <c r="C14" s="22"/>
      <c r="D14" s="22"/>
      <c r="E14" s="23">
        <v>380000</v>
      </c>
      <c r="F14" s="24">
        <v>380000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95001</v>
      </c>
      <c r="Y14" s="24">
        <v>-95001</v>
      </c>
      <c r="Z14" s="7">
        <v>-100</v>
      </c>
      <c r="AA14" s="29">
        <v>380000</v>
      </c>
    </row>
    <row r="15" spans="1:27" ht="13.5">
      <c r="A15" s="2" t="s">
        <v>41</v>
      </c>
      <c r="B15" s="8"/>
      <c r="C15" s="16">
        <f aca="true" t="shared" si="2" ref="C15:Y15">SUM(C16:C18)</f>
        <v>231401441</v>
      </c>
      <c r="D15" s="16">
        <f>SUM(D16:D18)</f>
        <v>0</v>
      </c>
      <c r="E15" s="17">
        <f t="shared" si="2"/>
        <v>452702415</v>
      </c>
      <c r="F15" s="18">
        <f t="shared" si="2"/>
        <v>452702415</v>
      </c>
      <c r="G15" s="18">
        <f t="shared" si="2"/>
        <v>168631</v>
      </c>
      <c r="H15" s="18">
        <f t="shared" si="2"/>
        <v>8344697</v>
      </c>
      <c r="I15" s="18">
        <f t="shared" si="2"/>
        <v>10310002</v>
      </c>
      <c r="J15" s="18">
        <f t="shared" si="2"/>
        <v>18823330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18823330</v>
      </c>
      <c r="X15" s="18">
        <f t="shared" si="2"/>
        <v>113175606</v>
      </c>
      <c r="Y15" s="18">
        <f t="shared" si="2"/>
        <v>-94352276</v>
      </c>
      <c r="Z15" s="4">
        <f>+IF(X15&lt;&gt;0,+(Y15/X15)*100,0)</f>
        <v>-83.3680325069344</v>
      </c>
      <c r="AA15" s="30">
        <f>SUM(AA16:AA18)</f>
        <v>452702415</v>
      </c>
    </row>
    <row r="16" spans="1:27" ht="13.5">
      <c r="A16" s="5" t="s">
        <v>42</v>
      </c>
      <c r="B16" s="3"/>
      <c r="C16" s="19">
        <v>73218341</v>
      </c>
      <c r="D16" s="19"/>
      <c r="E16" s="20">
        <v>251415775</v>
      </c>
      <c r="F16" s="21">
        <v>251415775</v>
      </c>
      <c r="G16" s="21"/>
      <c r="H16" s="21">
        <v>2087030</v>
      </c>
      <c r="I16" s="21">
        <v>250301</v>
      </c>
      <c r="J16" s="21">
        <v>2337331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2337331</v>
      </c>
      <c r="X16" s="21">
        <v>62853945</v>
      </c>
      <c r="Y16" s="21">
        <v>-60516614</v>
      </c>
      <c r="Z16" s="6">
        <v>-96.28</v>
      </c>
      <c r="AA16" s="28">
        <v>251415775</v>
      </c>
    </row>
    <row r="17" spans="1:27" ht="13.5">
      <c r="A17" s="5" t="s">
        <v>43</v>
      </c>
      <c r="B17" s="3"/>
      <c r="C17" s="19">
        <v>157716395</v>
      </c>
      <c r="D17" s="19"/>
      <c r="E17" s="20">
        <v>196286640</v>
      </c>
      <c r="F17" s="21">
        <v>196286640</v>
      </c>
      <c r="G17" s="21">
        <v>168631</v>
      </c>
      <c r="H17" s="21">
        <v>6257667</v>
      </c>
      <c r="I17" s="21">
        <v>10059701</v>
      </c>
      <c r="J17" s="21">
        <v>16485999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16485999</v>
      </c>
      <c r="X17" s="21">
        <v>49071660</v>
      </c>
      <c r="Y17" s="21">
        <v>-32585661</v>
      </c>
      <c r="Z17" s="6">
        <v>-66.4</v>
      </c>
      <c r="AA17" s="28">
        <v>196286640</v>
      </c>
    </row>
    <row r="18" spans="1:27" ht="13.5">
      <c r="A18" s="5" t="s">
        <v>44</v>
      </c>
      <c r="B18" s="3"/>
      <c r="C18" s="19">
        <v>466705</v>
      </c>
      <c r="D18" s="19"/>
      <c r="E18" s="20">
        <v>5000000</v>
      </c>
      <c r="F18" s="21">
        <v>5000000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1250001</v>
      </c>
      <c r="Y18" s="21">
        <v>-1250001</v>
      </c>
      <c r="Z18" s="6">
        <v>-100</v>
      </c>
      <c r="AA18" s="28">
        <v>5000000</v>
      </c>
    </row>
    <row r="19" spans="1:27" ht="13.5">
      <c r="A19" s="2" t="s">
        <v>45</v>
      </c>
      <c r="B19" s="8"/>
      <c r="C19" s="16">
        <f aca="true" t="shared" si="3" ref="C19:Y19">SUM(C20:C23)</f>
        <v>730398869</v>
      </c>
      <c r="D19" s="16">
        <f>SUM(D20:D23)</f>
        <v>0</v>
      </c>
      <c r="E19" s="17">
        <f t="shared" si="3"/>
        <v>837835383</v>
      </c>
      <c r="F19" s="18">
        <f t="shared" si="3"/>
        <v>837835383</v>
      </c>
      <c r="G19" s="18">
        <f t="shared" si="3"/>
        <v>5566673</v>
      </c>
      <c r="H19" s="18">
        <f t="shared" si="3"/>
        <v>32548150</v>
      </c>
      <c r="I19" s="18">
        <f t="shared" si="3"/>
        <v>32373753</v>
      </c>
      <c r="J19" s="18">
        <f t="shared" si="3"/>
        <v>70488576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70488576</v>
      </c>
      <c r="X19" s="18">
        <f t="shared" si="3"/>
        <v>209458845</v>
      </c>
      <c r="Y19" s="18">
        <f t="shared" si="3"/>
        <v>-138970269</v>
      </c>
      <c r="Z19" s="4">
        <f>+IF(X19&lt;&gt;0,+(Y19/X19)*100,0)</f>
        <v>-66.34729080072985</v>
      </c>
      <c r="AA19" s="30">
        <f>SUM(AA20:AA23)</f>
        <v>837835383</v>
      </c>
    </row>
    <row r="20" spans="1:27" ht="13.5">
      <c r="A20" s="5" t="s">
        <v>46</v>
      </c>
      <c r="B20" s="3"/>
      <c r="C20" s="19">
        <v>229072836</v>
      </c>
      <c r="D20" s="19"/>
      <c r="E20" s="20">
        <v>298963243</v>
      </c>
      <c r="F20" s="21">
        <v>298963243</v>
      </c>
      <c r="G20" s="21">
        <v>514949</v>
      </c>
      <c r="H20" s="21">
        <v>4663627</v>
      </c>
      <c r="I20" s="21">
        <v>6218727</v>
      </c>
      <c r="J20" s="21">
        <v>11397303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11397303</v>
      </c>
      <c r="X20" s="21">
        <v>74740812</v>
      </c>
      <c r="Y20" s="21">
        <v>-63343509</v>
      </c>
      <c r="Z20" s="6">
        <v>-84.75</v>
      </c>
      <c r="AA20" s="28">
        <v>298963243</v>
      </c>
    </row>
    <row r="21" spans="1:27" ht="13.5">
      <c r="A21" s="5" t="s">
        <v>47</v>
      </c>
      <c r="B21" s="3"/>
      <c r="C21" s="19">
        <v>248675482</v>
      </c>
      <c r="D21" s="19"/>
      <c r="E21" s="20">
        <v>278720069</v>
      </c>
      <c r="F21" s="21">
        <v>278720069</v>
      </c>
      <c r="G21" s="21"/>
      <c r="H21" s="21">
        <v>11900874</v>
      </c>
      <c r="I21" s="21">
        <v>14952590</v>
      </c>
      <c r="J21" s="21">
        <v>26853464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26853464</v>
      </c>
      <c r="X21" s="21">
        <v>69680016</v>
      </c>
      <c r="Y21" s="21">
        <v>-42826552</v>
      </c>
      <c r="Z21" s="6">
        <v>-61.46</v>
      </c>
      <c r="AA21" s="28">
        <v>278720069</v>
      </c>
    </row>
    <row r="22" spans="1:27" ht="13.5">
      <c r="A22" s="5" t="s">
        <v>48</v>
      </c>
      <c r="B22" s="3"/>
      <c r="C22" s="22">
        <v>241891407</v>
      </c>
      <c r="D22" s="22"/>
      <c r="E22" s="23">
        <v>239002071</v>
      </c>
      <c r="F22" s="24">
        <v>239002071</v>
      </c>
      <c r="G22" s="24">
        <v>4301724</v>
      </c>
      <c r="H22" s="24">
        <v>14967213</v>
      </c>
      <c r="I22" s="24">
        <v>9428684</v>
      </c>
      <c r="J22" s="24">
        <v>28697621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28697621</v>
      </c>
      <c r="X22" s="24">
        <v>59750517</v>
      </c>
      <c r="Y22" s="24">
        <v>-31052896</v>
      </c>
      <c r="Z22" s="7">
        <v>-51.97</v>
      </c>
      <c r="AA22" s="29">
        <v>239002071</v>
      </c>
    </row>
    <row r="23" spans="1:27" ht="13.5">
      <c r="A23" s="5" t="s">
        <v>49</v>
      </c>
      <c r="B23" s="3"/>
      <c r="C23" s="19">
        <v>10759144</v>
      </c>
      <c r="D23" s="19"/>
      <c r="E23" s="20">
        <v>21150000</v>
      </c>
      <c r="F23" s="21">
        <v>21150000</v>
      </c>
      <c r="G23" s="21">
        <v>750000</v>
      </c>
      <c r="H23" s="21">
        <v>1016436</v>
      </c>
      <c r="I23" s="21">
        <v>1773752</v>
      </c>
      <c r="J23" s="21">
        <v>3540188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3540188</v>
      </c>
      <c r="X23" s="21">
        <v>5287500</v>
      </c>
      <c r="Y23" s="21">
        <v>-1747312</v>
      </c>
      <c r="Z23" s="6">
        <v>-33.05</v>
      </c>
      <c r="AA23" s="28">
        <v>21150000</v>
      </c>
    </row>
    <row r="24" spans="1:27" ht="13.5">
      <c r="A24" s="2" t="s">
        <v>50</v>
      </c>
      <c r="B24" s="8"/>
      <c r="C24" s="16"/>
      <c r="D24" s="16"/>
      <c r="E24" s="17">
        <v>700000</v>
      </c>
      <c r="F24" s="18">
        <v>700000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174999</v>
      </c>
      <c r="Y24" s="18">
        <v>-174999</v>
      </c>
      <c r="Z24" s="4">
        <v>-100</v>
      </c>
      <c r="AA24" s="30">
        <v>700000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1092996857</v>
      </c>
      <c r="D25" s="51">
        <f>+D5+D9+D15+D19+D24</f>
        <v>0</v>
      </c>
      <c r="E25" s="52">
        <f t="shared" si="4"/>
        <v>1469462648</v>
      </c>
      <c r="F25" s="53">
        <f t="shared" si="4"/>
        <v>1469462648</v>
      </c>
      <c r="G25" s="53">
        <f t="shared" si="4"/>
        <v>6688657</v>
      </c>
      <c r="H25" s="53">
        <f t="shared" si="4"/>
        <v>51226973</v>
      </c>
      <c r="I25" s="53">
        <f t="shared" si="4"/>
        <v>41076265</v>
      </c>
      <c r="J25" s="53">
        <f t="shared" si="4"/>
        <v>98991895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98991895</v>
      </c>
      <c r="X25" s="53">
        <f t="shared" si="4"/>
        <v>367365666</v>
      </c>
      <c r="Y25" s="53">
        <f t="shared" si="4"/>
        <v>-268373771</v>
      </c>
      <c r="Z25" s="54">
        <f>+IF(X25&lt;&gt;0,+(Y25/X25)*100,0)</f>
        <v>-73.05358008061647</v>
      </c>
      <c r="AA25" s="55">
        <f>+AA5+AA9+AA15+AA19+AA24</f>
        <v>1469462648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697901712</v>
      </c>
      <c r="D28" s="19"/>
      <c r="E28" s="20">
        <v>752924228</v>
      </c>
      <c r="F28" s="21">
        <v>752924228</v>
      </c>
      <c r="G28" s="21">
        <v>1826784</v>
      </c>
      <c r="H28" s="21">
        <v>23143520</v>
      </c>
      <c r="I28" s="21">
        <v>32805121</v>
      </c>
      <c r="J28" s="21">
        <v>57775425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57775425</v>
      </c>
      <c r="X28" s="21"/>
      <c r="Y28" s="21">
        <v>57775425</v>
      </c>
      <c r="Z28" s="6"/>
      <c r="AA28" s="19">
        <v>752924228</v>
      </c>
    </row>
    <row r="29" spans="1:27" ht="13.5">
      <c r="A29" s="57" t="s">
        <v>55</v>
      </c>
      <c r="B29" s="3"/>
      <c r="C29" s="19">
        <v>74408690</v>
      </c>
      <c r="D29" s="19"/>
      <c r="E29" s="20"/>
      <c r="F29" s="21"/>
      <c r="G29" s="21">
        <v>4301724</v>
      </c>
      <c r="H29" s="21">
        <v>9029949</v>
      </c>
      <c r="I29" s="21">
        <v>1330079</v>
      </c>
      <c r="J29" s="21">
        <v>14661752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14661752</v>
      </c>
      <c r="X29" s="21"/>
      <c r="Y29" s="21">
        <v>14661752</v>
      </c>
      <c r="Z29" s="6"/>
      <c r="AA29" s="28"/>
    </row>
    <row r="30" spans="1:27" ht="13.5">
      <c r="A30" s="57" t="s">
        <v>56</v>
      </c>
      <c r="B30" s="3"/>
      <c r="C30" s="22">
        <v>20363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772330765</v>
      </c>
      <c r="D32" s="25">
        <f>SUM(D28:D31)</f>
        <v>0</v>
      </c>
      <c r="E32" s="26">
        <f t="shared" si="5"/>
        <v>752924228</v>
      </c>
      <c r="F32" s="27">
        <f t="shared" si="5"/>
        <v>752924228</v>
      </c>
      <c r="G32" s="27">
        <f t="shared" si="5"/>
        <v>6128508</v>
      </c>
      <c r="H32" s="27">
        <f t="shared" si="5"/>
        <v>32173469</v>
      </c>
      <c r="I32" s="27">
        <f t="shared" si="5"/>
        <v>34135200</v>
      </c>
      <c r="J32" s="27">
        <f t="shared" si="5"/>
        <v>72437177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72437177</v>
      </c>
      <c r="X32" s="27">
        <f t="shared" si="5"/>
        <v>0</v>
      </c>
      <c r="Y32" s="27">
        <f t="shared" si="5"/>
        <v>72437177</v>
      </c>
      <c r="Z32" s="13">
        <f>+IF(X32&lt;&gt;0,+(Y32/X32)*100,0)</f>
        <v>0</v>
      </c>
      <c r="AA32" s="31">
        <f>SUM(AA28:AA31)</f>
        <v>752924228</v>
      </c>
    </row>
    <row r="33" spans="1:27" ht="13.5">
      <c r="A33" s="60" t="s">
        <v>59</v>
      </c>
      <c r="B33" s="3" t="s">
        <v>60</v>
      </c>
      <c r="C33" s="19">
        <v>25712905</v>
      </c>
      <c r="D33" s="19"/>
      <c r="E33" s="20">
        <v>19267015</v>
      </c>
      <c r="F33" s="21">
        <v>19267015</v>
      </c>
      <c r="G33" s="21">
        <v>275437</v>
      </c>
      <c r="H33" s="21">
        <v>663737</v>
      </c>
      <c r="I33" s="21">
        <v>1198661</v>
      </c>
      <c r="J33" s="21">
        <v>2137835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2137835</v>
      </c>
      <c r="X33" s="21"/>
      <c r="Y33" s="21">
        <v>2137835</v>
      </c>
      <c r="Z33" s="6"/>
      <c r="AA33" s="28">
        <v>19267015</v>
      </c>
    </row>
    <row r="34" spans="1:27" ht="13.5">
      <c r="A34" s="60" t="s">
        <v>61</v>
      </c>
      <c r="B34" s="3" t="s">
        <v>62</v>
      </c>
      <c r="C34" s="19">
        <v>28772000</v>
      </c>
      <c r="D34" s="19"/>
      <c r="E34" s="20">
        <v>368517759</v>
      </c>
      <c r="F34" s="21">
        <v>368517759</v>
      </c>
      <c r="G34" s="21">
        <v>44844</v>
      </c>
      <c r="H34" s="21">
        <v>14193372</v>
      </c>
      <c r="I34" s="21">
        <v>-26412</v>
      </c>
      <c r="J34" s="21">
        <v>14211804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14211804</v>
      </c>
      <c r="X34" s="21"/>
      <c r="Y34" s="21">
        <v>14211804</v>
      </c>
      <c r="Z34" s="6"/>
      <c r="AA34" s="28">
        <v>368517759</v>
      </c>
    </row>
    <row r="35" spans="1:27" ht="13.5">
      <c r="A35" s="60" t="s">
        <v>63</v>
      </c>
      <c r="B35" s="3"/>
      <c r="C35" s="19">
        <v>266181190</v>
      </c>
      <c r="D35" s="19"/>
      <c r="E35" s="20">
        <v>328753646</v>
      </c>
      <c r="F35" s="21">
        <v>328753646</v>
      </c>
      <c r="G35" s="21">
        <v>239868</v>
      </c>
      <c r="H35" s="21">
        <v>4196394</v>
      </c>
      <c r="I35" s="21">
        <v>5768815</v>
      </c>
      <c r="J35" s="21">
        <v>10205077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10205077</v>
      </c>
      <c r="X35" s="21"/>
      <c r="Y35" s="21">
        <v>10205077</v>
      </c>
      <c r="Z35" s="6"/>
      <c r="AA35" s="28">
        <v>328753646</v>
      </c>
    </row>
    <row r="36" spans="1:27" ht="13.5">
      <c r="A36" s="61" t="s">
        <v>64</v>
      </c>
      <c r="B36" s="10"/>
      <c r="C36" s="62">
        <f aca="true" t="shared" si="6" ref="C36:Y36">SUM(C32:C35)</f>
        <v>1092996860</v>
      </c>
      <c r="D36" s="62">
        <f>SUM(D32:D35)</f>
        <v>0</v>
      </c>
      <c r="E36" s="63">
        <f t="shared" si="6"/>
        <v>1469462648</v>
      </c>
      <c r="F36" s="64">
        <f t="shared" si="6"/>
        <v>1469462648</v>
      </c>
      <c r="G36" s="64">
        <f t="shared" si="6"/>
        <v>6688657</v>
      </c>
      <c r="H36" s="64">
        <f t="shared" si="6"/>
        <v>51226972</v>
      </c>
      <c r="I36" s="64">
        <f t="shared" si="6"/>
        <v>41076264</v>
      </c>
      <c r="J36" s="64">
        <f t="shared" si="6"/>
        <v>98991893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98991893</v>
      </c>
      <c r="X36" s="64">
        <f t="shared" si="6"/>
        <v>0</v>
      </c>
      <c r="Y36" s="64">
        <f t="shared" si="6"/>
        <v>98991893</v>
      </c>
      <c r="Z36" s="65">
        <f>+IF(X36&lt;&gt;0,+(Y36/X36)*100,0)</f>
        <v>0</v>
      </c>
      <c r="AA36" s="66">
        <f>SUM(AA32:AA35)</f>
        <v>1469462648</v>
      </c>
    </row>
    <row r="37" spans="1:27" ht="13.5">
      <c r="A37" s="14" t="s">
        <v>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75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76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77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78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475026000</v>
      </c>
      <c r="F5" s="18">
        <f t="shared" si="0"/>
        <v>475026000</v>
      </c>
      <c r="G5" s="18">
        <f t="shared" si="0"/>
        <v>263200</v>
      </c>
      <c r="H5" s="18">
        <f t="shared" si="0"/>
        <v>3977553</v>
      </c>
      <c r="I5" s="18">
        <f t="shared" si="0"/>
        <v>10356739</v>
      </c>
      <c r="J5" s="18">
        <f t="shared" si="0"/>
        <v>14597492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14597492</v>
      </c>
      <c r="X5" s="18">
        <f t="shared" si="0"/>
        <v>33815400</v>
      </c>
      <c r="Y5" s="18">
        <f t="shared" si="0"/>
        <v>-19217908</v>
      </c>
      <c r="Z5" s="4">
        <f>+IF(X5&lt;&gt;0,+(Y5/X5)*100,0)</f>
        <v>-56.831822187524025</v>
      </c>
      <c r="AA5" s="16">
        <f>SUM(AA6:AA8)</f>
        <v>475026000</v>
      </c>
    </row>
    <row r="6" spans="1:27" ht="13.5">
      <c r="A6" s="5" t="s">
        <v>32</v>
      </c>
      <c r="B6" s="3"/>
      <c r="C6" s="19"/>
      <c r="D6" s="19"/>
      <c r="E6" s="20">
        <v>27143000</v>
      </c>
      <c r="F6" s="21">
        <v>27143000</v>
      </c>
      <c r="G6" s="21">
        <v>10000</v>
      </c>
      <c r="H6" s="21">
        <v>125250</v>
      </c>
      <c r="I6" s="21">
        <v>83365</v>
      </c>
      <c r="J6" s="21">
        <v>218615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218615</v>
      </c>
      <c r="X6" s="21">
        <v>1932214</v>
      </c>
      <c r="Y6" s="21">
        <v>-1713599</v>
      </c>
      <c r="Z6" s="6">
        <v>-88.69</v>
      </c>
      <c r="AA6" s="28">
        <v>27143000</v>
      </c>
    </row>
    <row r="7" spans="1:27" ht="13.5">
      <c r="A7" s="5" t="s">
        <v>33</v>
      </c>
      <c r="B7" s="3"/>
      <c r="C7" s="22"/>
      <c r="D7" s="22"/>
      <c r="E7" s="23">
        <v>265162400</v>
      </c>
      <c r="F7" s="24">
        <v>265162400</v>
      </c>
      <c r="G7" s="24"/>
      <c r="H7" s="24">
        <v>1939501</v>
      </c>
      <c r="I7" s="24">
        <v>9194282</v>
      </c>
      <c r="J7" s="24">
        <v>11133783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11133783</v>
      </c>
      <c r="X7" s="24">
        <v>18875961</v>
      </c>
      <c r="Y7" s="24">
        <v>-7742178</v>
      </c>
      <c r="Z7" s="7">
        <v>-41.02</v>
      </c>
      <c r="AA7" s="29">
        <v>265162400</v>
      </c>
    </row>
    <row r="8" spans="1:27" ht="13.5">
      <c r="A8" s="5" t="s">
        <v>34</v>
      </c>
      <c r="B8" s="3"/>
      <c r="C8" s="19"/>
      <c r="D8" s="19"/>
      <c r="E8" s="20">
        <v>182720600</v>
      </c>
      <c r="F8" s="21">
        <v>182720600</v>
      </c>
      <c r="G8" s="21">
        <v>253200</v>
      </c>
      <c r="H8" s="21">
        <v>1912802</v>
      </c>
      <c r="I8" s="21">
        <v>1079092</v>
      </c>
      <c r="J8" s="21">
        <v>3245094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3245094</v>
      </c>
      <c r="X8" s="21">
        <v>13007225</v>
      </c>
      <c r="Y8" s="21">
        <v>-9762131</v>
      </c>
      <c r="Z8" s="6">
        <v>-75.05</v>
      </c>
      <c r="AA8" s="28">
        <v>182720600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859617355</v>
      </c>
      <c r="F9" s="18">
        <f t="shared" si="1"/>
        <v>859617355</v>
      </c>
      <c r="G9" s="18">
        <f t="shared" si="1"/>
        <v>1326692</v>
      </c>
      <c r="H9" s="18">
        <f t="shared" si="1"/>
        <v>12999472</v>
      </c>
      <c r="I9" s="18">
        <f t="shared" si="1"/>
        <v>109000770</v>
      </c>
      <c r="J9" s="18">
        <f t="shared" si="1"/>
        <v>123326934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123326934</v>
      </c>
      <c r="X9" s="18">
        <f t="shared" si="1"/>
        <v>61193083</v>
      </c>
      <c r="Y9" s="18">
        <f t="shared" si="1"/>
        <v>62133851</v>
      </c>
      <c r="Z9" s="4">
        <f>+IF(X9&lt;&gt;0,+(Y9/X9)*100,0)</f>
        <v>101.53737637307798</v>
      </c>
      <c r="AA9" s="30">
        <f>SUM(AA10:AA14)</f>
        <v>859617355</v>
      </c>
    </row>
    <row r="10" spans="1:27" ht="13.5">
      <c r="A10" s="5" t="s">
        <v>36</v>
      </c>
      <c r="B10" s="3"/>
      <c r="C10" s="19"/>
      <c r="D10" s="19"/>
      <c r="E10" s="20">
        <v>151475000</v>
      </c>
      <c r="F10" s="21">
        <v>151475000</v>
      </c>
      <c r="G10" s="21"/>
      <c r="H10" s="21">
        <v>1589768</v>
      </c>
      <c r="I10" s="21">
        <v>9080869</v>
      </c>
      <c r="J10" s="21">
        <v>10670637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10670637</v>
      </c>
      <c r="X10" s="21">
        <v>10782963</v>
      </c>
      <c r="Y10" s="21">
        <v>-112326</v>
      </c>
      <c r="Z10" s="6">
        <v>-1.04</v>
      </c>
      <c r="AA10" s="28">
        <v>151475000</v>
      </c>
    </row>
    <row r="11" spans="1:27" ht="13.5">
      <c r="A11" s="5" t="s">
        <v>37</v>
      </c>
      <c r="B11" s="3"/>
      <c r="C11" s="19"/>
      <c r="D11" s="19"/>
      <c r="E11" s="20">
        <v>46600000</v>
      </c>
      <c r="F11" s="21">
        <v>46600000</v>
      </c>
      <c r="G11" s="21">
        <v>920289</v>
      </c>
      <c r="H11" s="21">
        <v>3699732</v>
      </c>
      <c r="I11" s="21">
        <v>2718941</v>
      </c>
      <c r="J11" s="21">
        <v>7338962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7338962</v>
      </c>
      <c r="X11" s="21">
        <v>3317288</v>
      </c>
      <c r="Y11" s="21">
        <v>4021674</v>
      </c>
      <c r="Z11" s="6">
        <v>121.23</v>
      </c>
      <c r="AA11" s="28">
        <v>46600000</v>
      </c>
    </row>
    <row r="12" spans="1:27" ht="13.5">
      <c r="A12" s="5" t="s">
        <v>38</v>
      </c>
      <c r="B12" s="3"/>
      <c r="C12" s="19"/>
      <c r="D12" s="19"/>
      <c r="E12" s="20">
        <v>234949920</v>
      </c>
      <c r="F12" s="21">
        <v>234949920</v>
      </c>
      <c r="G12" s="21">
        <v>26639</v>
      </c>
      <c r="H12" s="21">
        <v>74691</v>
      </c>
      <c r="I12" s="21">
        <v>20731036</v>
      </c>
      <c r="J12" s="21">
        <v>20832366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20832366</v>
      </c>
      <c r="X12" s="21">
        <v>16725244</v>
      </c>
      <c r="Y12" s="21">
        <v>4107122</v>
      </c>
      <c r="Z12" s="6">
        <v>24.56</v>
      </c>
      <c r="AA12" s="28">
        <v>234949920</v>
      </c>
    </row>
    <row r="13" spans="1:27" ht="13.5">
      <c r="A13" s="5" t="s">
        <v>39</v>
      </c>
      <c r="B13" s="3"/>
      <c r="C13" s="19"/>
      <c r="D13" s="19"/>
      <c r="E13" s="20">
        <v>329992435</v>
      </c>
      <c r="F13" s="21">
        <v>329992435</v>
      </c>
      <c r="G13" s="21"/>
      <c r="H13" s="21">
        <v>1212417</v>
      </c>
      <c r="I13" s="21">
        <v>72225676</v>
      </c>
      <c r="J13" s="21">
        <v>73438093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73438093</v>
      </c>
      <c r="X13" s="21">
        <v>23490980</v>
      </c>
      <c r="Y13" s="21">
        <v>49947113</v>
      </c>
      <c r="Z13" s="6">
        <v>212.62</v>
      </c>
      <c r="AA13" s="28">
        <v>329992435</v>
      </c>
    </row>
    <row r="14" spans="1:27" ht="13.5">
      <c r="A14" s="5" t="s">
        <v>40</v>
      </c>
      <c r="B14" s="3"/>
      <c r="C14" s="22"/>
      <c r="D14" s="22"/>
      <c r="E14" s="23">
        <v>96600000</v>
      </c>
      <c r="F14" s="24">
        <v>96600000</v>
      </c>
      <c r="G14" s="24">
        <v>379764</v>
      </c>
      <c r="H14" s="24">
        <v>6422864</v>
      </c>
      <c r="I14" s="24">
        <v>4244248</v>
      </c>
      <c r="J14" s="24">
        <v>11046876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11046876</v>
      </c>
      <c r="X14" s="24">
        <v>6876608</v>
      </c>
      <c r="Y14" s="24">
        <v>4170268</v>
      </c>
      <c r="Z14" s="7">
        <v>60.64</v>
      </c>
      <c r="AA14" s="29">
        <v>96600000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1274388244</v>
      </c>
      <c r="F15" s="18">
        <f t="shared" si="2"/>
        <v>1274388244</v>
      </c>
      <c r="G15" s="18">
        <f t="shared" si="2"/>
        <v>1243539</v>
      </c>
      <c r="H15" s="18">
        <f t="shared" si="2"/>
        <v>15137548</v>
      </c>
      <c r="I15" s="18">
        <f t="shared" si="2"/>
        <v>45172733</v>
      </c>
      <c r="J15" s="18">
        <f t="shared" si="2"/>
        <v>61553820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61553820</v>
      </c>
      <c r="X15" s="18">
        <f t="shared" si="2"/>
        <v>90719135</v>
      </c>
      <c r="Y15" s="18">
        <f t="shared" si="2"/>
        <v>-29165315</v>
      </c>
      <c r="Z15" s="4">
        <f>+IF(X15&lt;&gt;0,+(Y15/X15)*100,0)</f>
        <v>-32.149022364465885</v>
      </c>
      <c r="AA15" s="30">
        <f>SUM(AA16:AA18)</f>
        <v>1274388244</v>
      </c>
    </row>
    <row r="16" spans="1:27" ht="13.5">
      <c r="A16" s="5" t="s">
        <v>42</v>
      </c>
      <c r="B16" s="3"/>
      <c r="C16" s="19"/>
      <c r="D16" s="19"/>
      <c r="E16" s="20">
        <v>47700000</v>
      </c>
      <c r="F16" s="21">
        <v>47700000</v>
      </c>
      <c r="G16" s="21">
        <v>149100</v>
      </c>
      <c r="H16" s="21">
        <v>118270</v>
      </c>
      <c r="I16" s="21">
        <v>199508</v>
      </c>
      <c r="J16" s="21">
        <v>466878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466878</v>
      </c>
      <c r="X16" s="21">
        <v>3395592</v>
      </c>
      <c r="Y16" s="21">
        <v>-2928714</v>
      </c>
      <c r="Z16" s="6">
        <v>-86.25</v>
      </c>
      <c r="AA16" s="28">
        <v>47700000</v>
      </c>
    </row>
    <row r="17" spans="1:27" ht="13.5">
      <c r="A17" s="5" t="s">
        <v>43</v>
      </c>
      <c r="B17" s="3"/>
      <c r="C17" s="19"/>
      <c r="D17" s="19"/>
      <c r="E17" s="20">
        <v>1215193244</v>
      </c>
      <c r="F17" s="21">
        <v>1215193244</v>
      </c>
      <c r="G17" s="21">
        <v>1094439</v>
      </c>
      <c r="H17" s="21">
        <v>15013978</v>
      </c>
      <c r="I17" s="21">
        <v>44930907</v>
      </c>
      <c r="J17" s="21">
        <v>61039324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61039324</v>
      </c>
      <c r="X17" s="21">
        <v>86505256</v>
      </c>
      <c r="Y17" s="21">
        <v>-25465932</v>
      </c>
      <c r="Z17" s="6">
        <v>-29.44</v>
      </c>
      <c r="AA17" s="28">
        <v>1215193244</v>
      </c>
    </row>
    <row r="18" spans="1:27" ht="13.5">
      <c r="A18" s="5" t="s">
        <v>44</v>
      </c>
      <c r="B18" s="3"/>
      <c r="C18" s="19"/>
      <c r="D18" s="19"/>
      <c r="E18" s="20">
        <v>11495000</v>
      </c>
      <c r="F18" s="21">
        <v>11495000</v>
      </c>
      <c r="G18" s="21"/>
      <c r="H18" s="21">
        <v>5300</v>
      </c>
      <c r="I18" s="21">
        <v>42318</v>
      </c>
      <c r="J18" s="21">
        <v>47618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47618</v>
      </c>
      <c r="X18" s="21">
        <v>818287</v>
      </c>
      <c r="Y18" s="21">
        <v>-770669</v>
      </c>
      <c r="Z18" s="6">
        <v>-94.18</v>
      </c>
      <c r="AA18" s="28">
        <v>11495000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1165584255</v>
      </c>
      <c r="F19" s="18">
        <f t="shared" si="3"/>
        <v>1165584255</v>
      </c>
      <c r="G19" s="18">
        <f t="shared" si="3"/>
        <v>18365520</v>
      </c>
      <c r="H19" s="18">
        <f t="shared" si="3"/>
        <v>30955930</v>
      </c>
      <c r="I19" s="18">
        <f t="shared" si="3"/>
        <v>33536861</v>
      </c>
      <c r="J19" s="18">
        <f t="shared" si="3"/>
        <v>82858311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82858311</v>
      </c>
      <c r="X19" s="18">
        <f t="shared" si="3"/>
        <v>72295806</v>
      </c>
      <c r="Y19" s="18">
        <f t="shared" si="3"/>
        <v>10562505</v>
      </c>
      <c r="Z19" s="4">
        <f>+IF(X19&lt;&gt;0,+(Y19/X19)*100,0)</f>
        <v>14.61012136720628</v>
      </c>
      <c r="AA19" s="30">
        <f>SUM(AA20:AA23)</f>
        <v>1165584255</v>
      </c>
    </row>
    <row r="20" spans="1:27" ht="13.5">
      <c r="A20" s="5" t="s">
        <v>46</v>
      </c>
      <c r="B20" s="3"/>
      <c r="C20" s="19"/>
      <c r="D20" s="19"/>
      <c r="E20" s="20">
        <v>578150000</v>
      </c>
      <c r="F20" s="21">
        <v>578150000</v>
      </c>
      <c r="G20" s="21">
        <v>7224996</v>
      </c>
      <c r="H20" s="21">
        <v>19056989</v>
      </c>
      <c r="I20" s="21">
        <v>10828126</v>
      </c>
      <c r="J20" s="21">
        <v>37110111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37110111</v>
      </c>
      <c r="X20" s="21">
        <v>41156429</v>
      </c>
      <c r="Y20" s="21">
        <v>-4046318</v>
      </c>
      <c r="Z20" s="6">
        <v>-9.83</v>
      </c>
      <c r="AA20" s="28">
        <v>578150000</v>
      </c>
    </row>
    <row r="21" spans="1:27" ht="13.5">
      <c r="A21" s="5" t="s">
        <v>47</v>
      </c>
      <c r="B21" s="3"/>
      <c r="C21" s="19"/>
      <c r="D21" s="19"/>
      <c r="E21" s="20">
        <v>333300000</v>
      </c>
      <c r="F21" s="21">
        <v>333300000</v>
      </c>
      <c r="G21" s="21">
        <v>7509403</v>
      </c>
      <c r="H21" s="21">
        <v>10554879</v>
      </c>
      <c r="I21" s="21">
        <v>18534311</v>
      </c>
      <c r="J21" s="21">
        <v>36598593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36598593</v>
      </c>
      <c r="X21" s="21">
        <v>13048470</v>
      </c>
      <c r="Y21" s="21">
        <v>23550123</v>
      </c>
      <c r="Z21" s="6">
        <v>180.48</v>
      </c>
      <c r="AA21" s="28">
        <v>333300000</v>
      </c>
    </row>
    <row r="22" spans="1:27" ht="13.5">
      <c r="A22" s="5" t="s">
        <v>48</v>
      </c>
      <c r="B22" s="3"/>
      <c r="C22" s="22"/>
      <c r="D22" s="22"/>
      <c r="E22" s="23">
        <v>127217455</v>
      </c>
      <c r="F22" s="24">
        <v>127217455</v>
      </c>
      <c r="G22" s="24">
        <v>3631121</v>
      </c>
      <c r="H22" s="24">
        <v>1294447</v>
      </c>
      <c r="I22" s="24">
        <v>3933154</v>
      </c>
      <c r="J22" s="24">
        <v>8858722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8858722</v>
      </c>
      <c r="X22" s="24">
        <v>9056155</v>
      </c>
      <c r="Y22" s="24">
        <v>-197433</v>
      </c>
      <c r="Z22" s="7">
        <v>-2.18</v>
      </c>
      <c r="AA22" s="29">
        <v>127217455</v>
      </c>
    </row>
    <row r="23" spans="1:27" ht="13.5">
      <c r="A23" s="5" t="s">
        <v>49</v>
      </c>
      <c r="B23" s="3"/>
      <c r="C23" s="19"/>
      <c r="D23" s="19"/>
      <c r="E23" s="20">
        <v>126916800</v>
      </c>
      <c r="F23" s="21">
        <v>126916800</v>
      </c>
      <c r="G23" s="21"/>
      <c r="H23" s="21">
        <v>49615</v>
      </c>
      <c r="I23" s="21">
        <v>241270</v>
      </c>
      <c r="J23" s="21">
        <v>290885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290885</v>
      </c>
      <c r="X23" s="21">
        <v>9034752</v>
      </c>
      <c r="Y23" s="21">
        <v>-8743867</v>
      </c>
      <c r="Z23" s="6">
        <v>-96.78</v>
      </c>
      <c r="AA23" s="28">
        <v>126916800</v>
      </c>
    </row>
    <row r="24" spans="1:27" ht="13.5">
      <c r="A24" s="2" t="s">
        <v>50</v>
      </c>
      <c r="B24" s="8"/>
      <c r="C24" s="16"/>
      <c r="D24" s="16"/>
      <c r="E24" s="17">
        <v>15750000</v>
      </c>
      <c r="F24" s="18">
        <v>15750000</v>
      </c>
      <c r="G24" s="18"/>
      <c r="H24" s="18">
        <v>182125</v>
      </c>
      <c r="I24" s="18">
        <v>328970</v>
      </c>
      <c r="J24" s="18">
        <v>511095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511095</v>
      </c>
      <c r="X24" s="18">
        <v>1121187</v>
      </c>
      <c r="Y24" s="18">
        <v>-610092</v>
      </c>
      <c r="Z24" s="4">
        <v>-54.41</v>
      </c>
      <c r="AA24" s="30">
        <v>15750000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3790365854</v>
      </c>
      <c r="F25" s="53">
        <f t="shared" si="4"/>
        <v>3790365854</v>
      </c>
      <c r="G25" s="53">
        <f t="shared" si="4"/>
        <v>21198951</v>
      </c>
      <c r="H25" s="53">
        <f t="shared" si="4"/>
        <v>63252628</v>
      </c>
      <c r="I25" s="53">
        <f t="shared" si="4"/>
        <v>198396073</v>
      </c>
      <c r="J25" s="53">
        <f t="shared" si="4"/>
        <v>282847652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282847652</v>
      </c>
      <c r="X25" s="53">
        <f t="shared" si="4"/>
        <v>259144611</v>
      </c>
      <c r="Y25" s="53">
        <f t="shared" si="4"/>
        <v>23703041</v>
      </c>
      <c r="Z25" s="54">
        <f>+IF(X25&lt;&gt;0,+(Y25/X25)*100,0)</f>
        <v>9.146646310156147</v>
      </c>
      <c r="AA25" s="55">
        <f>+AA5+AA9+AA15+AA19+AA24</f>
        <v>3790365854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1920981134</v>
      </c>
      <c r="F28" s="21">
        <v>1920981134</v>
      </c>
      <c r="G28" s="21">
        <v>6446357</v>
      </c>
      <c r="H28" s="21">
        <v>39041566</v>
      </c>
      <c r="I28" s="21">
        <v>66625564</v>
      </c>
      <c r="J28" s="21">
        <v>112113487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112113487</v>
      </c>
      <c r="X28" s="21"/>
      <c r="Y28" s="21">
        <v>112113487</v>
      </c>
      <c r="Z28" s="6"/>
      <c r="AA28" s="19">
        <v>1920981134</v>
      </c>
    </row>
    <row r="29" spans="1:27" ht="13.5">
      <c r="A29" s="57" t="s">
        <v>55</v>
      </c>
      <c r="B29" s="3"/>
      <c r="C29" s="19"/>
      <c r="D29" s="19"/>
      <c r="E29" s="20">
        <v>76700000</v>
      </c>
      <c r="F29" s="21">
        <v>76700000</v>
      </c>
      <c r="G29" s="21"/>
      <c r="H29" s="21">
        <v>28920</v>
      </c>
      <c r="I29" s="21">
        <v>69246392</v>
      </c>
      <c r="J29" s="21">
        <v>69275312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69275312</v>
      </c>
      <c r="X29" s="21"/>
      <c r="Y29" s="21">
        <v>69275312</v>
      </c>
      <c r="Z29" s="6"/>
      <c r="AA29" s="28">
        <v>76700000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5500000</v>
      </c>
      <c r="F31" s="21">
        <v>5500000</v>
      </c>
      <c r="G31" s="21"/>
      <c r="H31" s="21"/>
      <c r="I31" s="21">
        <v>1316547</v>
      </c>
      <c r="J31" s="21">
        <v>1316547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1316547</v>
      </c>
      <c r="X31" s="21"/>
      <c r="Y31" s="21">
        <v>1316547</v>
      </c>
      <c r="Z31" s="6"/>
      <c r="AA31" s="28">
        <v>5500000</v>
      </c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2003181134</v>
      </c>
      <c r="F32" s="27">
        <f t="shared" si="5"/>
        <v>2003181134</v>
      </c>
      <c r="G32" s="27">
        <f t="shared" si="5"/>
        <v>6446357</v>
      </c>
      <c r="H32" s="27">
        <f t="shared" si="5"/>
        <v>39070486</v>
      </c>
      <c r="I32" s="27">
        <f t="shared" si="5"/>
        <v>137188503</v>
      </c>
      <c r="J32" s="27">
        <f t="shared" si="5"/>
        <v>182705346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182705346</v>
      </c>
      <c r="X32" s="27">
        <f t="shared" si="5"/>
        <v>0</v>
      </c>
      <c r="Y32" s="27">
        <f t="shared" si="5"/>
        <v>182705346</v>
      </c>
      <c r="Z32" s="13">
        <f>+IF(X32&lt;&gt;0,+(Y32/X32)*100,0)</f>
        <v>0</v>
      </c>
      <c r="AA32" s="31">
        <f>SUM(AA28:AA31)</f>
        <v>2003181134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1234110000</v>
      </c>
      <c r="F34" s="21">
        <v>1234110000</v>
      </c>
      <c r="G34" s="21">
        <v>7706246</v>
      </c>
      <c r="H34" s="21">
        <v>5654090</v>
      </c>
      <c r="I34" s="21">
        <v>27926788</v>
      </c>
      <c r="J34" s="21">
        <v>41287124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41287124</v>
      </c>
      <c r="X34" s="21"/>
      <c r="Y34" s="21">
        <v>41287124</v>
      </c>
      <c r="Z34" s="6"/>
      <c r="AA34" s="28">
        <v>1234110000</v>
      </c>
    </row>
    <row r="35" spans="1:27" ht="13.5">
      <c r="A35" s="60" t="s">
        <v>63</v>
      </c>
      <c r="B35" s="3"/>
      <c r="C35" s="19"/>
      <c r="D35" s="19"/>
      <c r="E35" s="20">
        <v>553074720</v>
      </c>
      <c r="F35" s="21">
        <v>553074720</v>
      </c>
      <c r="G35" s="21">
        <v>7046348</v>
      </c>
      <c r="H35" s="21">
        <v>18528051</v>
      </c>
      <c r="I35" s="21">
        <v>33280784</v>
      </c>
      <c r="J35" s="21">
        <v>58855183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58855183</v>
      </c>
      <c r="X35" s="21"/>
      <c r="Y35" s="21">
        <v>58855183</v>
      </c>
      <c r="Z35" s="6"/>
      <c r="AA35" s="28">
        <v>553074720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3790365854</v>
      </c>
      <c r="F36" s="64">
        <f t="shared" si="6"/>
        <v>3790365854</v>
      </c>
      <c r="G36" s="64">
        <f t="shared" si="6"/>
        <v>21198951</v>
      </c>
      <c r="H36" s="64">
        <f t="shared" si="6"/>
        <v>63252627</v>
      </c>
      <c r="I36" s="64">
        <f t="shared" si="6"/>
        <v>198396075</v>
      </c>
      <c r="J36" s="64">
        <f t="shared" si="6"/>
        <v>282847653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282847653</v>
      </c>
      <c r="X36" s="64">
        <f t="shared" si="6"/>
        <v>0</v>
      </c>
      <c r="Y36" s="64">
        <f t="shared" si="6"/>
        <v>282847653</v>
      </c>
      <c r="Z36" s="65">
        <f>+IF(X36&lt;&gt;0,+(Y36/X36)*100,0)</f>
        <v>0</v>
      </c>
      <c r="AA36" s="66">
        <f>SUM(AA32:AA35)</f>
        <v>3790365854</v>
      </c>
    </row>
    <row r="37" spans="1:27" ht="13.5">
      <c r="A37" s="14" t="s">
        <v>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75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76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77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78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710912000</v>
      </c>
      <c r="D5" s="16">
        <f>SUM(D6:D8)</f>
        <v>0</v>
      </c>
      <c r="E5" s="17">
        <f t="shared" si="0"/>
        <v>1838847000</v>
      </c>
      <c r="F5" s="18">
        <f t="shared" si="0"/>
        <v>1838847000</v>
      </c>
      <c r="G5" s="18">
        <f t="shared" si="0"/>
        <v>-198142</v>
      </c>
      <c r="H5" s="18">
        <f t="shared" si="0"/>
        <v>-1946529</v>
      </c>
      <c r="I5" s="18">
        <f t="shared" si="0"/>
        <v>-2576178</v>
      </c>
      <c r="J5" s="18">
        <f t="shared" si="0"/>
        <v>-4720849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-4720849</v>
      </c>
      <c r="X5" s="18">
        <f t="shared" si="0"/>
        <v>11918000</v>
      </c>
      <c r="Y5" s="18">
        <f t="shared" si="0"/>
        <v>-16638849</v>
      </c>
      <c r="Z5" s="4">
        <f>+IF(X5&lt;&gt;0,+(Y5/X5)*100,0)</f>
        <v>-139.61108407450917</v>
      </c>
      <c r="AA5" s="16">
        <f>SUM(AA6:AA8)</f>
        <v>1838847000</v>
      </c>
    </row>
    <row r="6" spans="1:27" ht="13.5">
      <c r="A6" s="5" t="s">
        <v>32</v>
      </c>
      <c r="B6" s="3"/>
      <c r="C6" s="19">
        <v>38961000</v>
      </c>
      <c r="D6" s="19"/>
      <c r="E6" s="20">
        <v>143880000</v>
      </c>
      <c r="F6" s="21">
        <v>143880000</v>
      </c>
      <c r="G6" s="21"/>
      <c r="H6" s="21">
        <v>-7757</v>
      </c>
      <c r="I6" s="21">
        <v>-477586</v>
      </c>
      <c r="J6" s="21">
        <v>-485343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-485343</v>
      </c>
      <c r="X6" s="21">
        <v>9418000</v>
      </c>
      <c r="Y6" s="21">
        <v>-9903343</v>
      </c>
      <c r="Z6" s="6">
        <v>-105.15</v>
      </c>
      <c r="AA6" s="28">
        <v>143880000</v>
      </c>
    </row>
    <row r="7" spans="1:27" ht="13.5">
      <c r="A7" s="5" t="s">
        <v>33</v>
      </c>
      <c r="B7" s="3"/>
      <c r="C7" s="22">
        <v>4209000</v>
      </c>
      <c r="D7" s="22"/>
      <c r="E7" s="23">
        <v>3199000</v>
      </c>
      <c r="F7" s="24">
        <v>3199000</v>
      </c>
      <c r="G7" s="24">
        <v>-198142</v>
      </c>
      <c r="H7" s="24"/>
      <c r="I7" s="24">
        <v>-6035</v>
      </c>
      <c r="J7" s="24">
        <v>-204177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-204177</v>
      </c>
      <c r="X7" s="24"/>
      <c r="Y7" s="24">
        <v>-204177</v>
      </c>
      <c r="Z7" s="7"/>
      <c r="AA7" s="29">
        <v>3199000</v>
      </c>
    </row>
    <row r="8" spans="1:27" ht="13.5">
      <c r="A8" s="5" t="s">
        <v>34</v>
      </c>
      <c r="B8" s="3"/>
      <c r="C8" s="19">
        <v>667742000</v>
      </c>
      <c r="D8" s="19"/>
      <c r="E8" s="20">
        <v>1691768000</v>
      </c>
      <c r="F8" s="21">
        <v>1691768000</v>
      </c>
      <c r="G8" s="21"/>
      <c r="H8" s="21">
        <v>-1938772</v>
      </c>
      <c r="I8" s="21">
        <v>-2092557</v>
      </c>
      <c r="J8" s="21">
        <v>-4031329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-4031329</v>
      </c>
      <c r="X8" s="21">
        <v>2500000</v>
      </c>
      <c r="Y8" s="21">
        <v>-6531329</v>
      </c>
      <c r="Z8" s="6">
        <v>-261.25</v>
      </c>
      <c r="AA8" s="28">
        <v>1691768000</v>
      </c>
    </row>
    <row r="9" spans="1:27" ht="13.5">
      <c r="A9" s="2" t="s">
        <v>35</v>
      </c>
      <c r="B9" s="3"/>
      <c r="C9" s="16">
        <f aca="true" t="shared" si="1" ref="C9:Y9">SUM(C10:C14)</f>
        <v>1502690000</v>
      </c>
      <c r="D9" s="16">
        <f>SUM(D10:D14)</f>
        <v>0</v>
      </c>
      <c r="E9" s="17">
        <f t="shared" si="1"/>
        <v>2026296000</v>
      </c>
      <c r="F9" s="18">
        <f t="shared" si="1"/>
        <v>2026296000</v>
      </c>
      <c r="G9" s="18">
        <f t="shared" si="1"/>
        <v>47606145</v>
      </c>
      <c r="H9" s="18">
        <f t="shared" si="1"/>
        <v>-39798982</v>
      </c>
      <c r="I9" s="18">
        <f t="shared" si="1"/>
        <v>-52201922</v>
      </c>
      <c r="J9" s="18">
        <f t="shared" si="1"/>
        <v>-44394759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-44394759</v>
      </c>
      <c r="X9" s="18">
        <f t="shared" si="1"/>
        <v>302320000</v>
      </c>
      <c r="Y9" s="18">
        <f t="shared" si="1"/>
        <v>-346714759</v>
      </c>
      <c r="Z9" s="4">
        <f>+IF(X9&lt;&gt;0,+(Y9/X9)*100,0)</f>
        <v>-114.68469138661021</v>
      </c>
      <c r="AA9" s="30">
        <f>SUM(AA10:AA14)</f>
        <v>2026296000</v>
      </c>
    </row>
    <row r="10" spans="1:27" ht="13.5">
      <c r="A10" s="5" t="s">
        <v>36</v>
      </c>
      <c r="B10" s="3"/>
      <c r="C10" s="19">
        <v>31248000</v>
      </c>
      <c r="D10" s="19"/>
      <c r="E10" s="20">
        <v>138536000</v>
      </c>
      <c r="F10" s="21">
        <v>138536000</v>
      </c>
      <c r="G10" s="21">
        <v>3060105</v>
      </c>
      <c r="H10" s="21">
        <v>427631</v>
      </c>
      <c r="I10" s="21">
        <v>-5065949</v>
      </c>
      <c r="J10" s="21">
        <v>-1578213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-1578213</v>
      </c>
      <c r="X10" s="21">
        <v>3175000</v>
      </c>
      <c r="Y10" s="21">
        <v>-4753213</v>
      </c>
      <c r="Z10" s="6">
        <v>-149.71</v>
      </c>
      <c r="AA10" s="28">
        <v>138536000</v>
      </c>
    </row>
    <row r="11" spans="1:27" ht="13.5">
      <c r="A11" s="5" t="s">
        <v>37</v>
      </c>
      <c r="B11" s="3"/>
      <c r="C11" s="19">
        <v>222827000</v>
      </c>
      <c r="D11" s="19"/>
      <c r="E11" s="20">
        <v>166400000</v>
      </c>
      <c r="F11" s="21">
        <v>166400000</v>
      </c>
      <c r="G11" s="21">
        <v>-2136</v>
      </c>
      <c r="H11" s="21">
        <v>-32</v>
      </c>
      <c r="I11" s="21"/>
      <c r="J11" s="21">
        <v>-2168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-2168</v>
      </c>
      <c r="X11" s="21">
        <v>5475000</v>
      </c>
      <c r="Y11" s="21">
        <v>-5477168</v>
      </c>
      <c r="Z11" s="6">
        <v>-100.04</v>
      </c>
      <c r="AA11" s="28">
        <v>166400000</v>
      </c>
    </row>
    <row r="12" spans="1:27" ht="13.5">
      <c r="A12" s="5" t="s">
        <v>38</v>
      </c>
      <c r="B12" s="3"/>
      <c r="C12" s="19">
        <v>43033000</v>
      </c>
      <c r="D12" s="19"/>
      <c r="E12" s="20">
        <v>162800000</v>
      </c>
      <c r="F12" s="21">
        <v>162800000</v>
      </c>
      <c r="G12" s="21">
        <v>7318083</v>
      </c>
      <c r="H12" s="21">
        <v>4356695</v>
      </c>
      <c r="I12" s="21">
        <v>923696</v>
      </c>
      <c r="J12" s="21">
        <v>12598474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12598474</v>
      </c>
      <c r="X12" s="21">
        <v>10950000</v>
      </c>
      <c r="Y12" s="21">
        <v>1648474</v>
      </c>
      <c r="Z12" s="6">
        <v>15.05</v>
      </c>
      <c r="AA12" s="28">
        <v>162800000</v>
      </c>
    </row>
    <row r="13" spans="1:27" ht="13.5">
      <c r="A13" s="5" t="s">
        <v>39</v>
      </c>
      <c r="B13" s="3"/>
      <c r="C13" s="19">
        <v>1161901000</v>
      </c>
      <c r="D13" s="19"/>
      <c r="E13" s="20">
        <v>1473534000</v>
      </c>
      <c r="F13" s="21">
        <v>1473534000</v>
      </c>
      <c r="G13" s="21">
        <v>25025603</v>
      </c>
      <c r="H13" s="21">
        <v>-45936920</v>
      </c>
      <c r="I13" s="21">
        <v>-48888992</v>
      </c>
      <c r="J13" s="21">
        <v>-69800309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-69800309</v>
      </c>
      <c r="X13" s="21">
        <v>237375000</v>
      </c>
      <c r="Y13" s="21">
        <v>-307175309</v>
      </c>
      <c r="Z13" s="6">
        <v>-129.41</v>
      </c>
      <c r="AA13" s="28">
        <v>1473534000</v>
      </c>
    </row>
    <row r="14" spans="1:27" ht="13.5">
      <c r="A14" s="5" t="s">
        <v>40</v>
      </c>
      <c r="B14" s="3"/>
      <c r="C14" s="22">
        <v>43681000</v>
      </c>
      <c r="D14" s="22"/>
      <c r="E14" s="23">
        <v>85026000</v>
      </c>
      <c r="F14" s="24">
        <v>85026000</v>
      </c>
      <c r="G14" s="24">
        <v>12204490</v>
      </c>
      <c r="H14" s="24">
        <v>1353644</v>
      </c>
      <c r="I14" s="24">
        <v>829323</v>
      </c>
      <c r="J14" s="24">
        <v>14387457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14387457</v>
      </c>
      <c r="X14" s="24">
        <v>45345000</v>
      </c>
      <c r="Y14" s="24">
        <v>-30957543</v>
      </c>
      <c r="Z14" s="7">
        <v>-68.27</v>
      </c>
      <c r="AA14" s="29">
        <v>85026000</v>
      </c>
    </row>
    <row r="15" spans="1:27" ht="13.5">
      <c r="A15" s="2" t="s">
        <v>41</v>
      </c>
      <c r="B15" s="8"/>
      <c r="C15" s="16">
        <f aca="true" t="shared" si="2" ref="C15:Y15">SUM(C16:C18)</f>
        <v>1729843000</v>
      </c>
      <c r="D15" s="16">
        <f>SUM(D16:D18)</f>
        <v>0</v>
      </c>
      <c r="E15" s="17">
        <f t="shared" si="2"/>
        <v>3495610000</v>
      </c>
      <c r="F15" s="18">
        <f t="shared" si="2"/>
        <v>3495610000</v>
      </c>
      <c r="G15" s="18">
        <f t="shared" si="2"/>
        <v>401137573</v>
      </c>
      <c r="H15" s="18">
        <f t="shared" si="2"/>
        <v>260940616</v>
      </c>
      <c r="I15" s="18">
        <f t="shared" si="2"/>
        <v>93846814</v>
      </c>
      <c r="J15" s="18">
        <f t="shared" si="2"/>
        <v>755925003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755925003</v>
      </c>
      <c r="X15" s="18">
        <f t="shared" si="2"/>
        <v>235601001</v>
      </c>
      <c r="Y15" s="18">
        <f t="shared" si="2"/>
        <v>520324002</v>
      </c>
      <c r="Z15" s="4">
        <f>+IF(X15&lt;&gt;0,+(Y15/X15)*100,0)</f>
        <v>220.84965674657724</v>
      </c>
      <c r="AA15" s="30">
        <f>SUM(AA16:AA18)</f>
        <v>3495610000</v>
      </c>
    </row>
    <row r="16" spans="1:27" ht="13.5">
      <c r="A16" s="5" t="s">
        <v>42</v>
      </c>
      <c r="B16" s="3"/>
      <c r="C16" s="19">
        <v>286113000</v>
      </c>
      <c r="D16" s="19"/>
      <c r="E16" s="20">
        <v>964908000</v>
      </c>
      <c r="F16" s="21">
        <v>964908000</v>
      </c>
      <c r="G16" s="21">
        <v>71255985</v>
      </c>
      <c r="H16" s="21">
        <v>42073901</v>
      </c>
      <c r="I16" s="21">
        <v>37085945</v>
      </c>
      <c r="J16" s="21">
        <v>150415831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150415831</v>
      </c>
      <c r="X16" s="21">
        <v>21400000</v>
      </c>
      <c r="Y16" s="21">
        <v>129015831</v>
      </c>
      <c r="Z16" s="6">
        <v>602.88</v>
      </c>
      <c r="AA16" s="28">
        <v>964908000</v>
      </c>
    </row>
    <row r="17" spans="1:27" ht="13.5">
      <c r="A17" s="5" t="s">
        <v>43</v>
      </c>
      <c r="B17" s="3"/>
      <c r="C17" s="19">
        <v>1443730000</v>
      </c>
      <c r="D17" s="19"/>
      <c r="E17" s="20">
        <v>2468872000</v>
      </c>
      <c r="F17" s="21">
        <v>2468872000</v>
      </c>
      <c r="G17" s="21">
        <v>305454366</v>
      </c>
      <c r="H17" s="21">
        <v>194439493</v>
      </c>
      <c r="I17" s="21">
        <v>32333647</v>
      </c>
      <c r="J17" s="21">
        <v>532227506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532227506</v>
      </c>
      <c r="X17" s="21">
        <v>207371001</v>
      </c>
      <c r="Y17" s="21">
        <v>324856505</v>
      </c>
      <c r="Z17" s="6">
        <v>156.65</v>
      </c>
      <c r="AA17" s="28">
        <v>2468872000</v>
      </c>
    </row>
    <row r="18" spans="1:27" ht="13.5">
      <c r="A18" s="5" t="s">
        <v>44</v>
      </c>
      <c r="B18" s="3"/>
      <c r="C18" s="19"/>
      <c r="D18" s="19"/>
      <c r="E18" s="20">
        <v>61830000</v>
      </c>
      <c r="F18" s="21">
        <v>61830000</v>
      </c>
      <c r="G18" s="21">
        <v>24427222</v>
      </c>
      <c r="H18" s="21">
        <v>24427222</v>
      </c>
      <c r="I18" s="21">
        <v>24427222</v>
      </c>
      <c r="J18" s="21">
        <v>73281666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73281666</v>
      </c>
      <c r="X18" s="21">
        <v>6830000</v>
      </c>
      <c r="Y18" s="21">
        <v>66451666</v>
      </c>
      <c r="Z18" s="6">
        <v>972.94</v>
      </c>
      <c r="AA18" s="28">
        <v>61830000</v>
      </c>
    </row>
    <row r="19" spans="1:27" ht="13.5">
      <c r="A19" s="2" t="s">
        <v>45</v>
      </c>
      <c r="B19" s="8"/>
      <c r="C19" s="16">
        <f aca="true" t="shared" si="3" ref="C19:Y19">SUM(C20:C23)</f>
        <v>3177857000</v>
      </c>
      <c r="D19" s="16">
        <f>SUM(D20:D23)</f>
        <v>0</v>
      </c>
      <c r="E19" s="17">
        <f t="shared" si="3"/>
        <v>3514397000</v>
      </c>
      <c r="F19" s="18">
        <f t="shared" si="3"/>
        <v>3514397000</v>
      </c>
      <c r="G19" s="18">
        <f t="shared" si="3"/>
        <v>-25918</v>
      </c>
      <c r="H19" s="18">
        <f t="shared" si="3"/>
        <v>-76626</v>
      </c>
      <c r="I19" s="18">
        <f t="shared" si="3"/>
        <v>-164491</v>
      </c>
      <c r="J19" s="18">
        <f t="shared" si="3"/>
        <v>-267035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-267035</v>
      </c>
      <c r="X19" s="18">
        <f t="shared" si="3"/>
        <v>671078000</v>
      </c>
      <c r="Y19" s="18">
        <f t="shared" si="3"/>
        <v>-671345035</v>
      </c>
      <c r="Z19" s="4">
        <f>+IF(X19&lt;&gt;0,+(Y19/X19)*100,0)</f>
        <v>-100.03979194668875</v>
      </c>
      <c r="AA19" s="30">
        <f>SUM(AA20:AA23)</f>
        <v>3514397000</v>
      </c>
    </row>
    <row r="20" spans="1:27" ht="13.5">
      <c r="A20" s="5" t="s">
        <v>46</v>
      </c>
      <c r="B20" s="3"/>
      <c r="C20" s="19">
        <v>2106707000</v>
      </c>
      <c r="D20" s="19"/>
      <c r="E20" s="20">
        <v>2221762000</v>
      </c>
      <c r="F20" s="21">
        <v>2221762000</v>
      </c>
      <c r="G20" s="21">
        <v>-25918</v>
      </c>
      <c r="H20" s="21">
        <v>-76626</v>
      </c>
      <c r="I20" s="21">
        <v>-100759</v>
      </c>
      <c r="J20" s="21">
        <v>-203303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-203303</v>
      </c>
      <c r="X20" s="21">
        <v>624571000</v>
      </c>
      <c r="Y20" s="21">
        <v>-624774303</v>
      </c>
      <c r="Z20" s="6">
        <v>-100.03</v>
      </c>
      <c r="AA20" s="28">
        <v>2221762000</v>
      </c>
    </row>
    <row r="21" spans="1:27" ht="13.5">
      <c r="A21" s="5" t="s">
        <v>47</v>
      </c>
      <c r="B21" s="3"/>
      <c r="C21" s="19">
        <v>962905000</v>
      </c>
      <c r="D21" s="19"/>
      <c r="E21" s="20">
        <v>654951000</v>
      </c>
      <c r="F21" s="21">
        <v>654951000</v>
      </c>
      <c r="G21" s="21"/>
      <c r="H21" s="21"/>
      <c r="I21" s="21">
        <v>-63732</v>
      </c>
      <c r="J21" s="21">
        <v>-63732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-63732</v>
      </c>
      <c r="X21" s="21">
        <v>20404200</v>
      </c>
      <c r="Y21" s="21">
        <v>-20467932</v>
      </c>
      <c r="Z21" s="6">
        <v>-100.31</v>
      </c>
      <c r="AA21" s="28">
        <v>654951000</v>
      </c>
    </row>
    <row r="22" spans="1:27" ht="13.5">
      <c r="A22" s="5" t="s">
        <v>48</v>
      </c>
      <c r="B22" s="3"/>
      <c r="C22" s="22"/>
      <c r="D22" s="22"/>
      <c r="E22" s="23">
        <v>436634000</v>
      </c>
      <c r="F22" s="24">
        <v>436634000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13602800</v>
      </c>
      <c r="Y22" s="24">
        <v>-13602800</v>
      </c>
      <c r="Z22" s="7">
        <v>-100</v>
      </c>
      <c r="AA22" s="29">
        <v>436634000</v>
      </c>
    </row>
    <row r="23" spans="1:27" ht="13.5">
      <c r="A23" s="5" t="s">
        <v>49</v>
      </c>
      <c r="B23" s="3"/>
      <c r="C23" s="19">
        <v>108245000</v>
      </c>
      <c r="D23" s="19"/>
      <c r="E23" s="20">
        <v>201050000</v>
      </c>
      <c r="F23" s="21">
        <v>201050000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12500000</v>
      </c>
      <c r="Y23" s="21">
        <v>-12500000</v>
      </c>
      <c r="Z23" s="6">
        <v>-100</v>
      </c>
      <c r="AA23" s="28">
        <v>201050000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7121302000</v>
      </c>
      <c r="D25" s="51">
        <f>+D5+D9+D15+D19+D24</f>
        <v>0</v>
      </c>
      <c r="E25" s="52">
        <f t="shared" si="4"/>
        <v>10875150000</v>
      </c>
      <c r="F25" s="53">
        <f t="shared" si="4"/>
        <v>10875150000</v>
      </c>
      <c r="G25" s="53">
        <f t="shared" si="4"/>
        <v>448519658</v>
      </c>
      <c r="H25" s="53">
        <f t="shared" si="4"/>
        <v>219118479</v>
      </c>
      <c r="I25" s="53">
        <f t="shared" si="4"/>
        <v>38904223</v>
      </c>
      <c r="J25" s="53">
        <f t="shared" si="4"/>
        <v>706542360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706542360</v>
      </c>
      <c r="X25" s="53">
        <f t="shared" si="4"/>
        <v>1220917001</v>
      </c>
      <c r="Y25" s="53">
        <f t="shared" si="4"/>
        <v>-514374641</v>
      </c>
      <c r="Z25" s="54">
        <f>+IF(X25&lt;&gt;0,+(Y25/X25)*100,0)</f>
        <v>-42.13018907744737</v>
      </c>
      <c r="AA25" s="55">
        <f>+AA5+AA9+AA15+AA19+AA24</f>
        <v>10875150000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2311649000</v>
      </c>
      <c r="D28" s="19"/>
      <c r="E28" s="20">
        <v>2654718000</v>
      </c>
      <c r="F28" s="21">
        <v>2654718000</v>
      </c>
      <c r="G28" s="21">
        <v>346292295</v>
      </c>
      <c r="H28" s="21">
        <v>137838974</v>
      </c>
      <c r="I28" s="21">
        <v>-23727175</v>
      </c>
      <c r="J28" s="21">
        <v>460404094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460404094</v>
      </c>
      <c r="X28" s="21"/>
      <c r="Y28" s="21">
        <v>460404094</v>
      </c>
      <c r="Z28" s="6"/>
      <c r="AA28" s="19">
        <v>2654718000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>
        <v>-1906</v>
      </c>
      <c r="I29" s="21">
        <v>-10143</v>
      </c>
      <c r="J29" s="21">
        <v>-12049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-12049</v>
      </c>
      <c r="X29" s="21"/>
      <c r="Y29" s="21">
        <v>-12049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2311649000</v>
      </c>
      <c r="D32" s="25">
        <f>SUM(D28:D31)</f>
        <v>0</v>
      </c>
      <c r="E32" s="26">
        <f t="shared" si="5"/>
        <v>2654718000</v>
      </c>
      <c r="F32" s="27">
        <f t="shared" si="5"/>
        <v>2654718000</v>
      </c>
      <c r="G32" s="27">
        <f t="shared" si="5"/>
        <v>346292295</v>
      </c>
      <c r="H32" s="27">
        <f t="shared" si="5"/>
        <v>137837068</v>
      </c>
      <c r="I32" s="27">
        <f t="shared" si="5"/>
        <v>-23737318</v>
      </c>
      <c r="J32" s="27">
        <f t="shared" si="5"/>
        <v>460392045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460392045</v>
      </c>
      <c r="X32" s="27">
        <f t="shared" si="5"/>
        <v>0</v>
      </c>
      <c r="Y32" s="27">
        <f t="shared" si="5"/>
        <v>460392045</v>
      </c>
      <c r="Z32" s="13">
        <f>+IF(X32&lt;&gt;0,+(Y32/X32)*100,0)</f>
        <v>0</v>
      </c>
      <c r="AA32" s="31">
        <f>SUM(AA28:AA31)</f>
        <v>2654718000</v>
      </c>
    </row>
    <row r="33" spans="1:27" ht="13.5">
      <c r="A33" s="60" t="s">
        <v>59</v>
      </c>
      <c r="B33" s="3" t="s">
        <v>60</v>
      </c>
      <c r="C33" s="19">
        <v>609393000</v>
      </c>
      <c r="D33" s="19"/>
      <c r="E33" s="20">
        <v>463065000</v>
      </c>
      <c r="F33" s="21">
        <v>463065000</v>
      </c>
      <c r="G33" s="21">
        <v>-28895</v>
      </c>
      <c r="H33" s="21">
        <v>-77013</v>
      </c>
      <c r="I33" s="21">
        <v>-195252</v>
      </c>
      <c r="J33" s="21">
        <v>-301160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-301160</v>
      </c>
      <c r="X33" s="21"/>
      <c r="Y33" s="21">
        <v>-301160</v>
      </c>
      <c r="Z33" s="6"/>
      <c r="AA33" s="28">
        <v>463065000</v>
      </c>
    </row>
    <row r="34" spans="1:27" ht="13.5">
      <c r="A34" s="60" t="s">
        <v>61</v>
      </c>
      <c r="B34" s="3" t="s">
        <v>62</v>
      </c>
      <c r="C34" s="19">
        <v>1189665000</v>
      </c>
      <c r="D34" s="19"/>
      <c r="E34" s="20">
        <v>3276000000</v>
      </c>
      <c r="F34" s="21">
        <v>3276000000</v>
      </c>
      <c r="G34" s="21">
        <v>76168760</v>
      </c>
      <c r="H34" s="21">
        <v>68718470</v>
      </c>
      <c r="I34" s="21">
        <v>73651064</v>
      </c>
      <c r="J34" s="21">
        <v>218538294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218538294</v>
      </c>
      <c r="X34" s="21"/>
      <c r="Y34" s="21">
        <v>218538294</v>
      </c>
      <c r="Z34" s="6"/>
      <c r="AA34" s="28">
        <v>3276000000</v>
      </c>
    </row>
    <row r="35" spans="1:27" ht="13.5">
      <c r="A35" s="60" t="s">
        <v>63</v>
      </c>
      <c r="B35" s="3"/>
      <c r="C35" s="19">
        <v>3010595000</v>
      </c>
      <c r="D35" s="19"/>
      <c r="E35" s="20">
        <v>4481367000</v>
      </c>
      <c r="F35" s="21">
        <v>4481367000</v>
      </c>
      <c r="G35" s="21">
        <v>26087498</v>
      </c>
      <c r="H35" s="21">
        <v>12639954</v>
      </c>
      <c r="I35" s="21">
        <v>-10814271</v>
      </c>
      <c r="J35" s="21">
        <v>27913181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27913181</v>
      </c>
      <c r="X35" s="21"/>
      <c r="Y35" s="21">
        <v>27913181</v>
      </c>
      <c r="Z35" s="6"/>
      <c r="AA35" s="28">
        <v>4481367000</v>
      </c>
    </row>
    <row r="36" spans="1:27" ht="13.5">
      <c r="A36" s="61" t="s">
        <v>64</v>
      </c>
      <c r="B36" s="10"/>
      <c r="C36" s="62">
        <f aca="true" t="shared" si="6" ref="C36:Y36">SUM(C32:C35)</f>
        <v>7121302000</v>
      </c>
      <c r="D36" s="62">
        <f>SUM(D32:D35)</f>
        <v>0</v>
      </c>
      <c r="E36" s="63">
        <f t="shared" si="6"/>
        <v>10875150000</v>
      </c>
      <c r="F36" s="64">
        <f t="shared" si="6"/>
        <v>10875150000</v>
      </c>
      <c r="G36" s="64">
        <f t="shared" si="6"/>
        <v>448519658</v>
      </c>
      <c r="H36" s="64">
        <f t="shared" si="6"/>
        <v>219118479</v>
      </c>
      <c r="I36" s="64">
        <f t="shared" si="6"/>
        <v>38904223</v>
      </c>
      <c r="J36" s="64">
        <f t="shared" si="6"/>
        <v>706542360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706542360</v>
      </c>
      <c r="X36" s="64">
        <f t="shared" si="6"/>
        <v>0</v>
      </c>
      <c r="Y36" s="64">
        <f t="shared" si="6"/>
        <v>706542360</v>
      </c>
      <c r="Z36" s="65">
        <f>+IF(X36&lt;&gt;0,+(Y36/X36)*100,0)</f>
        <v>0</v>
      </c>
      <c r="AA36" s="66">
        <f>SUM(AA32:AA35)</f>
        <v>10875150000</v>
      </c>
    </row>
    <row r="37" spans="1:27" ht="13.5">
      <c r="A37" s="14" t="s">
        <v>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75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76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77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78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476058855</v>
      </c>
      <c r="D5" s="16">
        <f>SUM(D6:D8)</f>
        <v>0</v>
      </c>
      <c r="E5" s="17">
        <f t="shared" si="0"/>
        <v>336029000</v>
      </c>
      <c r="F5" s="18">
        <f t="shared" si="0"/>
        <v>336029000</v>
      </c>
      <c r="G5" s="18">
        <f t="shared" si="0"/>
        <v>0</v>
      </c>
      <c r="H5" s="18">
        <f t="shared" si="0"/>
        <v>29839367</v>
      </c>
      <c r="I5" s="18">
        <f t="shared" si="0"/>
        <v>48979002</v>
      </c>
      <c r="J5" s="18">
        <f t="shared" si="0"/>
        <v>78818369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78818369</v>
      </c>
      <c r="X5" s="18">
        <f t="shared" si="0"/>
        <v>79950950</v>
      </c>
      <c r="Y5" s="18">
        <f t="shared" si="0"/>
        <v>-1132581</v>
      </c>
      <c r="Z5" s="4">
        <f>+IF(X5&lt;&gt;0,+(Y5/X5)*100,0)</f>
        <v>-1.4165947996865578</v>
      </c>
      <c r="AA5" s="16">
        <f>SUM(AA6:AA8)</f>
        <v>336029000</v>
      </c>
    </row>
    <row r="6" spans="1:27" ht="13.5">
      <c r="A6" s="5" t="s">
        <v>32</v>
      </c>
      <c r="B6" s="3"/>
      <c r="C6" s="19">
        <v>220331461</v>
      </c>
      <c r="D6" s="19"/>
      <c r="E6" s="20">
        <v>187229000</v>
      </c>
      <c r="F6" s="21">
        <v>187229000</v>
      </c>
      <c r="G6" s="21"/>
      <c r="H6" s="21">
        <v>29821516</v>
      </c>
      <c r="I6" s="21">
        <v>31623387</v>
      </c>
      <c r="J6" s="21">
        <v>61444903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61444903</v>
      </c>
      <c r="X6" s="21">
        <v>46195955</v>
      </c>
      <c r="Y6" s="21">
        <v>15248948</v>
      </c>
      <c r="Z6" s="6">
        <v>33.01</v>
      </c>
      <c r="AA6" s="28">
        <v>187229000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255727394</v>
      </c>
      <c r="D8" s="19"/>
      <c r="E8" s="20">
        <v>148800000</v>
      </c>
      <c r="F8" s="21">
        <v>148800000</v>
      </c>
      <c r="G8" s="21"/>
      <c r="H8" s="21">
        <v>17851</v>
      </c>
      <c r="I8" s="21">
        <v>17355615</v>
      </c>
      <c r="J8" s="21">
        <v>17373466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17373466</v>
      </c>
      <c r="X8" s="21">
        <v>33754995</v>
      </c>
      <c r="Y8" s="21">
        <v>-16381529</v>
      </c>
      <c r="Z8" s="6">
        <v>-48.53</v>
      </c>
      <c r="AA8" s="28">
        <v>148800000</v>
      </c>
    </row>
    <row r="9" spans="1:27" ht="13.5">
      <c r="A9" s="2" t="s">
        <v>35</v>
      </c>
      <c r="B9" s="3"/>
      <c r="C9" s="16">
        <f aca="true" t="shared" si="1" ref="C9:Y9">SUM(C10:C14)</f>
        <v>810054347</v>
      </c>
      <c r="D9" s="16">
        <f>SUM(D10:D14)</f>
        <v>0</v>
      </c>
      <c r="E9" s="17">
        <f t="shared" si="1"/>
        <v>1096441520</v>
      </c>
      <c r="F9" s="18">
        <f t="shared" si="1"/>
        <v>1096441520</v>
      </c>
      <c r="G9" s="18">
        <f t="shared" si="1"/>
        <v>3059507</v>
      </c>
      <c r="H9" s="18">
        <f t="shared" si="1"/>
        <v>5190131</v>
      </c>
      <c r="I9" s="18">
        <f t="shared" si="1"/>
        <v>59191937</v>
      </c>
      <c r="J9" s="18">
        <f t="shared" si="1"/>
        <v>67441575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67441575</v>
      </c>
      <c r="X9" s="18">
        <f t="shared" si="1"/>
        <v>129561119</v>
      </c>
      <c r="Y9" s="18">
        <f t="shared" si="1"/>
        <v>-62119544</v>
      </c>
      <c r="Z9" s="4">
        <f>+IF(X9&lt;&gt;0,+(Y9/X9)*100,0)</f>
        <v>-47.94613112287182</v>
      </c>
      <c r="AA9" s="30">
        <f>SUM(AA10:AA14)</f>
        <v>1096441520</v>
      </c>
    </row>
    <row r="10" spans="1:27" ht="13.5">
      <c r="A10" s="5" t="s">
        <v>36</v>
      </c>
      <c r="B10" s="3"/>
      <c r="C10" s="19">
        <v>26188679</v>
      </c>
      <c r="D10" s="19"/>
      <c r="E10" s="20">
        <v>17600000</v>
      </c>
      <c r="F10" s="21">
        <v>17600000</v>
      </c>
      <c r="G10" s="21"/>
      <c r="H10" s="21"/>
      <c r="I10" s="21">
        <v>1999720</v>
      </c>
      <c r="J10" s="21">
        <v>1999720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1999720</v>
      </c>
      <c r="X10" s="21">
        <v>10100000</v>
      </c>
      <c r="Y10" s="21">
        <v>-8100280</v>
      </c>
      <c r="Z10" s="6">
        <v>-80.2</v>
      </c>
      <c r="AA10" s="28">
        <v>17600000</v>
      </c>
    </row>
    <row r="11" spans="1:27" ht="13.5">
      <c r="A11" s="5" t="s">
        <v>37</v>
      </c>
      <c r="B11" s="3"/>
      <c r="C11" s="19">
        <v>230813113</v>
      </c>
      <c r="D11" s="19"/>
      <c r="E11" s="20">
        <v>112000000</v>
      </c>
      <c r="F11" s="21">
        <v>112000000</v>
      </c>
      <c r="G11" s="21">
        <v>126450</v>
      </c>
      <c r="H11" s="21">
        <v>71529</v>
      </c>
      <c r="I11" s="21">
        <v>4100609</v>
      </c>
      <c r="J11" s="21">
        <v>4298588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4298588</v>
      </c>
      <c r="X11" s="21">
        <v>11500000</v>
      </c>
      <c r="Y11" s="21">
        <v>-7201412</v>
      </c>
      <c r="Z11" s="6">
        <v>-62.62</v>
      </c>
      <c r="AA11" s="28">
        <v>112000000</v>
      </c>
    </row>
    <row r="12" spans="1:27" ht="13.5">
      <c r="A12" s="5" t="s">
        <v>38</v>
      </c>
      <c r="B12" s="3"/>
      <c r="C12" s="19">
        <v>68590654</v>
      </c>
      <c r="D12" s="19"/>
      <c r="E12" s="20">
        <v>32036756</v>
      </c>
      <c r="F12" s="21">
        <v>32036756</v>
      </c>
      <c r="G12" s="21">
        <v>2933057</v>
      </c>
      <c r="H12" s="21">
        <v>3162912</v>
      </c>
      <c r="I12" s="21">
        <v>2817398</v>
      </c>
      <c r="J12" s="21">
        <v>8913367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8913367</v>
      </c>
      <c r="X12" s="21">
        <v>12749996</v>
      </c>
      <c r="Y12" s="21">
        <v>-3836629</v>
      </c>
      <c r="Z12" s="6">
        <v>-30.09</v>
      </c>
      <c r="AA12" s="28">
        <v>32036756</v>
      </c>
    </row>
    <row r="13" spans="1:27" ht="13.5">
      <c r="A13" s="5" t="s">
        <v>39</v>
      </c>
      <c r="B13" s="3"/>
      <c r="C13" s="19">
        <v>450138091</v>
      </c>
      <c r="D13" s="19"/>
      <c r="E13" s="20">
        <v>901304764</v>
      </c>
      <c r="F13" s="21">
        <v>901304764</v>
      </c>
      <c r="G13" s="21"/>
      <c r="H13" s="21"/>
      <c r="I13" s="21">
        <v>50274210</v>
      </c>
      <c r="J13" s="21">
        <v>50274210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50274210</v>
      </c>
      <c r="X13" s="21">
        <v>86411125</v>
      </c>
      <c r="Y13" s="21">
        <v>-36136915</v>
      </c>
      <c r="Z13" s="6">
        <v>-41.82</v>
      </c>
      <c r="AA13" s="28">
        <v>901304764</v>
      </c>
    </row>
    <row r="14" spans="1:27" ht="13.5">
      <c r="A14" s="5" t="s">
        <v>40</v>
      </c>
      <c r="B14" s="3"/>
      <c r="C14" s="22">
        <v>34323810</v>
      </c>
      <c r="D14" s="22"/>
      <c r="E14" s="23">
        <v>33500000</v>
      </c>
      <c r="F14" s="24">
        <v>33500000</v>
      </c>
      <c r="G14" s="24"/>
      <c r="H14" s="24">
        <v>1955690</v>
      </c>
      <c r="I14" s="24"/>
      <c r="J14" s="24">
        <v>1955690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1955690</v>
      </c>
      <c r="X14" s="24">
        <v>8799998</v>
      </c>
      <c r="Y14" s="24">
        <v>-6844308</v>
      </c>
      <c r="Z14" s="7">
        <v>-77.78</v>
      </c>
      <c r="AA14" s="29">
        <v>33500000</v>
      </c>
    </row>
    <row r="15" spans="1:27" ht="13.5">
      <c r="A15" s="2" t="s">
        <v>41</v>
      </c>
      <c r="B15" s="8"/>
      <c r="C15" s="16">
        <f aca="true" t="shared" si="2" ref="C15:Y15">SUM(C16:C18)</f>
        <v>1529042356</v>
      </c>
      <c r="D15" s="16">
        <f>SUM(D16:D18)</f>
        <v>0</v>
      </c>
      <c r="E15" s="17">
        <f t="shared" si="2"/>
        <v>1565770000</v>
      </c>
      <c r="F15" s="18">
        <f t="shared" si="2"/>
        <v>1565770000</v>
      </c>
      <c r="G15" s="18">
        <f t="shared" si="2"/>
        <v>1684561</v>
      </c>
      <c r="H15" s="18">
        <f t="shared" si="2"/>
        <v>295530926</v>
      </c>
      <c r="I15" s="18">
        <f t="shared" si="2"/>
        <v>135208671</v>
      </c>
      <c r="J15" s="18">
        <f t="shared" si="2"/>
        <v>432424158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432424158</v>
      </c>
      <c r="X15" s="18">
        <f t="shared" si="2"/>
        <v>229852618</v>
      </c>
      <c r="Y15" s="18">
        <f t="shared" si="2"/>
        <v>202571540</v>
      </c>
      <c r="Z15" s="4">
        <f>+IF(X15&lt;&gt;0,+(Y15/X15)*100,0)</f>
        <v>88.13105622316645</v>
      </c>
      <c r="AA15" s="30">
        <f>SUM(AA16:AA18)</f>
        <v>1565770000</v>
      </c>
    </row>
    <row r="16" spans="1:27" ht="13.5">
      <c r="A16" s="5" t="s">
        <v>42</v>
      </c>
      <c r="B16" s="3"/>
      <c r="C16" s="19">
        <v>2682564</v>
      </c>
      <c r="D16" s="19"/>
      <c r="E16" s="20">
        <v>2800000</v>
      </c>
      <c r="F16" s="21">
        <v>2800000</v>
      </c>
      <c r="G16" s="21"/>
      <c r="H16" s="21">
        <v>41634</v>
      </c>
      <c r="I16" s="21">
        <v>41671</v>
      </c>
      <c r="J16" s="21">
        <v>83305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83305</v>
      </c>
      <c r="X16" s="21">
        <v>500000</v>
      </c>
      <c r="Y16" s="21">
        <v>-416695</v>
      </c>
      <c r="Z16" s="6">
        <v>-83.34</v>
      </c>
      <c r="AA16" s="28">
        <v>2800000</v>
      </c>
    </row>
    <row r="17" spans="1:27" ht="13.5">
      <c r="A17" s="5" t="s">
        <v>43</v>
      </c>
      <c r="B17" s="3"/>
      <c r="C17" s="19">
        <v>1520066018</v>
      </c>
      <c r="D17" s="19"/>
      <c r="E17" s="20">
        <v>1561470000</v>
      </c>
      <c r="F17" s="21">
        <v>1561470000</v>
      </c>
      <c r="G17" s="21">
        <v>1684561</v>
      </c>
      <c r="H17" s="21">
        <v>295489292</v>
      </c>
      <c r="I17" s="21">
        <v>135093056</v>
      </c>
      <c r="J17" s="21">
        <v>432266909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432266909</v>
      </c>
      <c r="X17" s="21">
        <v>229097618</v>
      </c>
      <c r="Y17" s="21">
        <v>203169291</v>
      </c>
      <c r="Z17" s="6">
        <v>88.68</v>
      </c>
      <c r="AA17" s="28">
        <v>1561470000</v>
      </c>
    </row>
    <row r="18" spans="1:27" ht="13.5">
      <c r="A18" s="5" t="s">
        <v>44</v>
      </c>
      <c r="B18" s="3"/>
      <c r="C18" s="19">
        <v>6293774</v>
      </c>
      <c r="D18" s="19"/>
      <c r="E18" s="20">
        <v>1500000</v>
      </c>
      <c r="F18" s="21">
        <v>1500000</v>
      </c>
      <c r="G18" s="21"/>
      <c r="H18" s="21"/>
      <c r="I18" s="21">
        <v>73944</v>
      </c>
      <c r="J18" s="21">
        <v>73944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73944</v>
      </c>
      <c r="X18" s="21">
        <v>255000</v>
      </c>
      <c r="Y18" s="21">
        <v>-181056</v>
      </c>
      <c r="Z18" s="6">
        <v>-71</v>
      </c>
      <c r="AA18" s="28">
        <v>1500000</v>
      </c>
    </row>
    <row r="19" spans="1:27" ht="13.5">
      <c r="A19" s="2" t="s">
        <v>45</v>
      </c>
      <c r="B19" s="8"/>
      <c r="C19" s="16">
        <f aca="true" t="shared" si="3" ref="C19:Y19">SUM(C20:C23)</f>
        <v>1376966786</v>
      </c>
      <c r="D19" s="16">
        <f>SUM(D20:D23)</f>
        <v>0</v>
      </c>
      <c r="E19" s="17">
        <f t="shared" si="3"/>
        <v>1156246236</v>
      </c>
      <c r="F19" s="18">
        <f t="shared" si="3"/>
        <v>1156246236</v>
      </c>
      <c r="G19" s="18">
        <f t="shared" si="3"/>
        <v>6816329</v>
      </c>
      <c r="H19" s="18">
        <f t="shared" si="3"/>
        <v>58672761</v>
      </c>
      <c r="I19" s="18">
        <f t="shared" si="3"/>
        <v>143204848</v>
      </c>
      <c r="J19" s="18">
        <f t="shared" si="3"/>
        <v>208693938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208693938</v>
      </c>
      <c r="X19" s="18">
        <f t="shared" si="3"/>
        <v>308781202</v>
      </c>
      <c r="Y19" s="18">
        <f t="shared" si="3"/>
        <v>-100087264</v>
      </c>
      <c r="Z19" s="4">
        <f>+IF(X19&lt;&gt;0,+(Y19/X19)*100,0)</f>
        <v>-32.413651916543806</v>
      </c>
      <c r="AA19" s="30">
        <f>SUM(AA20:AA23)</f>
        <v>1156246236</v>
      </c>
    </row>
    <row r="20" spans="1:27" ht="13.5">
      <c r="A20" s="5" t="s">
        <v>46</v>
      </c>
      <c r="B20" s="3"/>
      <c r="C20" s="19">
        <v>422955844</v>
      </c>
      <c r="D20" s="19"/>
      <c r="E20" s="20">
        <v>642500000</v>
      </c>
      <c r="F20" s="21">
        <v>642500000</v>
      </c>
      <c r="G20" s="21">
        <v>6816329</v>
      </c>
      <c r="H20" s="21">
        <v>29022054</v>
      </c>
      <c r="I20" s="21">
        <v>69095504</v>
      </c>
      <c r="J20" s="21">
        <v>104933887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104933887</v>
      </c>
      <c r="X20" s="21">
        <v>160374979</v>
      </c>
      <c r="Y20" s="21">
        <v>-55441092</v>
      </c>
      <c r="Z20" s="6">
        <v>-34.57</v>
      </c>
      <c r="AA20" s="28">
        <v>642500000</v>
      </c>
    </row>
    <row r="21" spans="1:27" ht="13.5">
      <c r="A21" s="5" t="s">
        <v>47</v>
      </c>
      <c r="B21" s="3"/>
      <c r="C21" s="19">
        <v>221577672</v>
      </c>
      <c r="D21" s="19"/>
      <c r="E21" s="20">
        <v>149600000</v>
      </c>
      <c r="F21" s="21">
        <v>149600000</v>
      </c>
      <c r="G21" s="21"/>
      <c r="H21" s="21">
        <v>3323264</v>
      </c>
      <c r="I21" s="21">
        <v>19573168</v>
      </c>
      <c r="J21" s="21">
        <v>22896432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22896432</v>
      </c>
      <c r="X21" s="21">
        <v>36199992</v>
      </c>
      <c r="Y21" s="21">
        <v>-13303560</v>
      </c>
      <c r="Z21" s="6">
        <v>-36.75</v>
      </c>
      <c r="AA21" s="28">
        <v>149600000</v>
      </c>
    </row>
    <row r="22" spans="1:27" ht="13.5">
      <c r="A22" s="5" t="s">
        <v>48</v>
      </c>
      <c r="B22" s="3"/>
      <c r="C22" s="22">
        <v>718357848</v>
      </c>
      <c r="D22" s="22"/>
      <c r="E22" s="23">
        <v>349146236</v>
      </c>
      <c r="F22" s="24">
        <v>349146236</v>
      </c>
      <c r="G22" s="24"/>
      <c r="H22" s="24">
        <v>26327443</v>
      </c>
      <c r="I22" s="24">
        <v>54090350</v>
      </c>
      <c r="J22" s="24">
        <v>80417793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80417793</v>
      </c>
      <c r="X22" s="24">
        <v>111706231</v>
      </c>
      <c r="Y22" s="24">
        <v>-31288438</v>
      </c>
      <c r="Z22" s="7">
        <v>-28.01</v>
      </c>
      <c r="AA22" s="29">
        <v>349146236</v>
      </c>
    </row>
    <row r="23" spans="1:27" ht="13.5">
      <c r="A23" s="5" t="s">
        <v>49</v>
      </c>
      <c r="B23" s="3"/>
      <c r="C23" s="19">
        <v>14075422</v>
      </c>
      <c r="D23" s="19"/>
      <c r="E23" s="20">
        <v>15000000</v>
      </c>
      <c r="F23" s="21">
        <v>15000000</v>
      </c>
      <c r="G23" s="21"/>
      <c r="H23" s="21"/>
      <c r="I23" s="21">
        <v>445826</v>
      </c>
      <c r="J23" s="21">
        <v>445826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445826</v>
      </c>
      <c r="X23" s="21">
        <v>500000</v>
      </c>
      <c r="Y23" s="21">
        <v>-54174</v>
      </c>
      <c r="Z23" s="6">
        <v>-10.83</v>
      </c>
      <c r="AA23" s="28">
        <v>15000000</v>
      </c>
    </row>
    <row r="24" spans="1:27" ht="13.5">
      <c r="A24" s="2" t="s">
        <v>50</v>
      </c>
      <c r="B24" s="8"/>
      <c r="C24" s="16">
        <v>36460168</v>
      </c>
      <c r="D24" s="16"/>
      <c r="E24" s="17">
        <v>13500000</v>
      </c>
      <c r="F24" s="18">
        <v>13500000</v>
      </c>
      <c r="G24" s="18">
        <v>29541</v>
      </c>
      <c r="H24" s="18">
        <v>22474</v>
      </c>
      <c r="I24" s="18">
        <v>1098461</v>
      </c>
      <c r="J24" s="18">
        <v>1150476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1150476</v>
      </c>
      <c r="X24" s="18">
        <v>2760000</v>
      </c>
      <c r="Y24" s="18">
        <v>-1609524</v>
      </c>
      <c r="Z24" s="4">
        <v>-58.32</v>
      </c>
      <c r="AA24" s="30">
        <v>13500000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4228582512</v>
      </c>
      <c r="D25" s="51">
        <f>+D5+D9+D15+D19+D24</f>
        <v>0</v>
      </c>
      <c r="E25" s="52">
        <f t="shared" si="4"/>
        <v>4167986756</v>
      </c>
      <c r="F25" s="53">
        <f t="shared" si="4"/>
        <v>4167986756</v>
      </c>
      <c r="G25" s="53">
        <f t="shared" si="4"/>
        <v>11589938</v>
      </c>
      <c r="H25" s="53">
        <f t="shared" si="4"/>
        <v>389255659</v>
      </c>
      <c r="I25" s="53">
        <f t="shared" si="4"/>
        <v>387682919</v>
      </c>
      <c r="J25" s="53">
        <f t="shared" si="4"/>
        <v>788528516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788528516</v>
      </c>
      <c r="X25" s="53">
        <f t="shared" si="4"/>
        <v>750905889</v>
      </c>
      <c r="Y25" s="53">
        <f t="shared" si="4"/>
        <v>37622627</v>
      </c>
      <c r="Z25" s="54">
        <f>+IF(X25&lt;&gt;0,+(Y25/X25)*100,0)</f>
        <v>5.010298567521289</v>
      </c>
      <c r="AA25" s="55">
        <f>+AA5+AA9+AA15+AA19+AA24</f>
        <v>4167986756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2097657610</v>
      </c>
      <c r="D28" s="19"/>
      <c r="E28" s="20">
        <v>2529271000</v>
      </c>
      <c r="F28" s="21">
        <v>2529271000</v>
      </c>
      <c r="G28" s="21">
        <v>6206847</v>
      </c>
      <c r="H28" s="21">
        <v>301808062</v>
      </c>
      <c r="I28" s="21">
        <v>284186856</v>
      </c>
      <c r="J28" s="21">
        <v>592201765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592201765</v>
      </c>
      <c r="X28" s="21"/>
      <c r="Y28" s="21">
        <v>592201765</v>
      </c>
      <c r="Z28" s="6"/>
      <c r="AA28" s="19">
        <v>2529271000</v>
      </c>
    </row>
    <row r="29" spans="1:27" ht="13.5">
      <c r="A29" s="57" t="s">
        <v>55</v>
      </c>
      <c r="B29" s="3"/>
      <c r="C29" s="19">
        <v>17091079</v>
      </c>
      <c r="D29" s="19"/>
      <c r="E29" s="20">
        <v>15129000</v>
      </c>
      <c r="F29" s="21">
        <v>15129000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15129000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2114748689</v>
      </c>
      <c r="D32" s="25">
        <f>SUM(D28:D31)</f>
        <v>0</v>
      </c>
      <c r="E32" s="26">
        <f t="shared" si="5"/>
        <v>2544400000</v>
      </c>
      <c r="F32" s="27">
        <f t="shared" si="5"/>
        <v>2544400000</v>
      </c>
      <c r="G32" s="27">
        <f t="shared" si="5"/>
        <v>6206847</v>
      </c>
      <c r="H32" s="27">
        <f t="shared" si="5"/>
        <v>301808062</v>
      </c>
      <c r="I32" s="27">
        <f t="shared" si="5"/>
        <v>284186856</v>
      </c>
      <c r="J32" s="27">
        <f t="shared" si="5"/>
        <v>592201765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592201765</v>
      </c>
      <c r="X32" s="27">
        <f t="shared" si="5"/>
        <v>0</v>
      </c>
      <c r="Y32" s="27">
        <f t="shared" si="5"/>
        <v>592201765</v>
      </c>
      <c r="Z32" s="13">
        <f>+IF(X32&lt;&gt;0,+(Y32/X32)*100,0)</f>
        <v>0</v>
      </c>
      <c r="AA32" s="31">
        <f>SUM(AA28:AA31)</f>
        <v>2544400000</v>
      </c>
    </row>
    <row r="33" spans="1:27" ht="13.5">
      <c r="A33" s="60" t="s">
        <v>59</v>
      </c>
      <c r="B33" s="3" t="s">
        <v>60</v>
      </c>
      <c r="C33" s="19">
        <v>93818354</v>
      </c>
      <c r="D33" s="19"/>
      <c r="E33" s="20">
        <v>80100000</v>
      </c>
      <c r="F33" s="21">
        <v>80100000</v>
      </c>
      <c r="G33" s="21">
        <v>609482</v>
      </c>
      <c r="H33" s="21">
        <v>2501710</v>
      </c>
      <c r="I33" s="21">
        <v>4411284</v>
      </c>
      <c r="J33" s="21">
        <v>7522476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7522476</v>
      </c>
      <c r="X33" s="21"/>
      <c r="Y33" s="21">
        <v>7522476</v>
      </c>
      <c r="Z33" s="6"/>
      <c r="AA33" s="28">
        <v>80100000</v>
      </c>
    </row>
    <row r="34" spans="1:27" ht="13.5">
      <c r="A34" s="60" t="s">
        <v>61</v>
      </c>
      <c r="B34" s="3" t="s">
        <v>62</v>
      </c>
      <c r="C34" s="19">
        <v>1493166334</v>
      </c>
      <c r="D34" s="19"/>
      <c r="E34" s="20">
        <v>1500000000</v>
      </c>
      <c r="F34" s="21">
        <v>1500000000</v>
      </c>
      <c r="G34" s="21">
        <v>4131060</v>
      </c>
      <c r="H34" s="21">
        <v>84145681</v>
      </c>
      <c r="I34" s="21">
        <v>97130836</v>
      </c>
      <c r="J34" s="21">
        <v>185407577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185407577</v>
      </c>
      <c r="X34" s="21"/>
      <c r="Y34" s="21">
        <v>185407577</v>
      </c>
      <c r="Z34" s="6"/>
      <c r="AA34" s="28">
        <v>1500000000</v>
      </c>
    </row>
    <row r="35" spans="1:27" ht="13.5">
      <c r="A35" s="60" t="s">
        <v>63</v>
      </c>
      <c r="B35" s="3"/>
      <c r="C35" s="19">
        <v>526849135</v>
      </c>
      <c r="D35" s="19"/>
      <c r="E35" s="20">
        <v>43486756</v>
      </c>
      <c r="F35" s="21">
        <v>43486756</v>
      </c>
      <c r="G35" s="21">
        <v>642549</v>
      </c>
      <c r="H35" s="21">
        <v>800204</v>
      </c>
      <c r="I35" s="21">
        <v>1953945</v>
      </c>
      <c r="J35" s="21">
        <v>3396698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3396698</v>
      </c>
      <c r="X35" s="21"/>
      <c r="Y35" s="21">
        <v>3396698</v>
      </c>
      <c r="Z35" s="6"/>
      <c r="AA35" s="28">
        <v>43486756</v>
      </c>
    </row>
    <row r="36" spans="1:27" ht="13.5">
      <c r="A36" s="61" t="s">
        <v>64</v>
      </c>
      <c r="B36" s="10"/>
      <c r="C36" s="62">
        <f aca="true" t="shared" si="6" ref="C36:Y36">SUM(C32:C35)</f>
        <v>4228582512</v>
      </c>
      <c r="D36" s="62">
        <f>SUM(D32:D35)</f>
        <v>0</v>
      </c>
      <c r="E36" s="63">
        <f t="shared" si="6"/>
        <v>4167986756</v>
      </c>
      <c r="F36" s="64">
        <f t="shared" si="6"/>
        <v>4167986756</v>
      </c>
      <c r="G36" s="64">
        <f t="shared" si="6"/>
        <v>11589938</v>
      </c>
      <c r="H36" s="64">
        <f t="shared" si="6"/>
        <v>389255657</v>
      </c>
      <c r="I36" s="64">
        <f t="shared" si="6"/>
        <v>387682921</v>
      </c>
      <c r="J36" s="64">
        <f t="shared" si="6"/>
        <v>788528516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788528516</v>
      </c>
      <c r="X36" s="64">
        <f t="shared" si="6"/>
        <v>0</v>
      </c>
      <c r="Y36" s="64">
        <f t="shared" si="6"/>
        <v>788528516</v>
      </c>
      <c r="Z36" s="65">
        <f>+IF(X36&lt;&gt;0,+(Y36/X36)*100,0)</f>
        <v>0</v>
      </c>
      <c r="AA36" s="66">
        <f>SUM(AA32:AA35)</f>
        <v>4167986756</v>
      </c>
    </row>
    <row r="37" spans="1:27" ht="13.5">
      <c r="A37" s="14" t="s">
        <v>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75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76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77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78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247240208</v>
      </c>
      <c r="D5" s="16">
        <f>SUM(D6:D8)</f>
        <v>0</v>
      </c>
      <c r="E5" s="17">
        <f t="shared" si="0"/>
        <v>492059000</v>
      </c>
      <c r="F5" s="18">
        <f t="shared" si="0"/>
        <v>492059000</v>
      </c>
      <c r="G5" s="18">
        <f t="shared" si="0"/>
        <v>12886000</v>
      </c>
      <c r="H5" s="18">
        <f t="shared" si="0"/>
        <v>13810000</v>
      </c>
      <c r="I5" s="18">
        <f t="shared" si="0"/>
        <v>15056000</v>
      </c>
      <c r="J5" s="18">
        <f t="shared" si="0"/>
        <v>41752000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41752000</v>
      </c>
      <c r="X5" s="18">
        <f t="shared" si="0"/>
        <v>76269145</v>
      </c>
      <c r="Y5" s="18">
        <f t="shared" si="0"/>
        <v>-34517145</v>
      </c>
      <c r="Z5" s="4">
        <f>+IF(X5&lt;&gt;0,+(Y5/X5)*100,0)</f>
        <v>-45.25702366271446</v>
      </c>
      <c r="AA5" s="16">
        <f>SUM(AA6:AA8)</f>
        <v>492059000</v>
      </c>
    </row>
    <row r="6" spans="1:27" ht="13.5">
      <c r="A6" s="5" t="s">
        <v>32</v>
      </c>
      <c r="B6" s="3"/>
      <c r="C6" s="19">
        <v>9237000</v>
      </c>
      <c r="D6" s="19"/>
      <c r="E6" s="20">
        <v>295691000</v>
      </c>
      <c r="F6" s="21">
        <v>295691000</v>
      </c>
      <c r="G6" s="21">
        <v>808000</v>
      </c>
      <c r="H6" s="21">
        <v>86000</v>
      </c>
      <c r="I6" s="21">
        <v>-189000</v>
      </c>
      <c r="J6" s="21">
        <v>705000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705000</v>
      </c>
      <c r="X6" s="21">
        <v>45832105</v>
      </c>
      <c r="Y6" s="21">
        <v>-45127105</v>
      </c>
      <c r="Z6" s="6">
        <v>-98.46</v>
      </c>
      <c r="AA6" s="28">
        <v>295691000</v>
      </c>
    </row>
    <row r="7" spans="1:27" ht="13.5">
      <c r="A7" s="5" t="s">
        <v>33</v>
      </c>
      <c r="B7" s="3"/>
      <c r="C7" s="22">
        <v>102966000</v>
      </c>
      <c r="D7" s="22"/>
      <c r="E7" s="23">
        <v>180668000</v>
      </c>
      <c r="F7" s="24">
        <v>180668000</v>
      </c>
      <c r="G7" s="24">
        <v>7712000</v>
      </c>
      <c r="H7" s="24">
        <v>5544000</v>
      </c>
      <c r="I7" s="24">
        <v>9250000</v>
      </c>
      <c r="J7" s="24">
        <v>22506000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22506000</v>
      </c>
      <c r="X7" s="24">
        <v>28003540</v>
      </c>
      <c r="Y7" s="24">
        <v>-5497540</v>
      </c>
      <c r="Z7" s="7">
        <v>-19.63</v>
      </c>
      <c r="AA7" s="29">
        <v>180668000</v>
      </c>
    </row>
    <row r="8" spans="1:27" ht="13.5">
      <c r="A8" s="5" t="s">
        <v>34</v>
      </c>
      <c r="B8" s="3"/>
      <c r="C8" s="19">
        <v>135037208</v>
      </c>
      <c r="D8" s="19"/>
      <c r="E8" s="20">
        <v>15700000</v>
      </c>
      <c r="F8" s="21">
        <v>15700000</v>
      </c>
      <c r="G8" s="21">
        <v>4366000</v>
      </c>
      <c r="H8" s="21">
        <v>8180000</v>
      </c>
      <c r="I8" s="21">
        <v>5995000</v>
      </c>
      <c r="J8" s="21">
        <v>18541000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18541000</v>
      </c>
      <c r="X8" s="21">
        <v>2433500</v>
      </c>
      <c r="Y8" s="21">
        <v>16107500</v>
      </c>
      <c r="Z8" s="6">
        <v>661.91</v>
      </c>
      <c r="AA8" s="28">
        <v>15700000</v>
      </c>
    </row>
    <row r="9" spans="1:27" ht="13.5">
      <c r="A9" s="2" t="s">
        <v>35</v>
      </c>
      <c r="B9" s="3"/>
      <c r="C9" s="16">
        <f aca="true" t="shared" si="1" ref="C9:Y9">SUM(C10:C14)</f>
        <v>190594271</v>
      </c>
      <c r="D9" s="16">
        <f>SUM(D10:D14)</f>
        <v>0</v>
      </c>
      <c r="E9" s="17">
        <f t="shared" si="1"/>
        <v>1000346000</v>
      </c>
      <c r="F9" s="18">
        <f t="shared" si="1"/>
        <v>1000346000</v>
      </c>
      <c r="G9" s="18">
        <f t="shared" si="1"/>
        <v>180767000</v>
      </c>
      <c r="H9" s="18">
        <f t="shared" si="1"/>
        <v>124840000</v>
      </c>
      <c r="I9" s="18">
        <f t="shared" si="1"/>
        <v>191884000</v>
      </c>
      <c r="J9" s="18">
        <f t="shared" si="1"/>
        <v>497491000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497491000</v>
      </c>
      <c r="X9" s="18">
        <f t="shared" si="1"/>
        <v>155053630</v>
      </c>
      <c r="Y9" s="18">
        <f t="shared" si="1"/>
        <v>342437370</v>
      </c>
      <c r="Z9" s="4">
        <f>+IF(X9&lt;&gt;0,+(Y9/X9)*100,0)</f>
        <v>220.85092106518243</v>
      </c>
      <c r="AA9" s="30">
        <f>SUM(AA10:AA14)</f>
        <v>1000346000</v>
      </c>
    </row>
    <row r="10" spans="1:27" ht="13.5">
      <c r="A10" s="5" t="s">
        <v>36</v>
      </c>
      <c r="B10" s="3"/>
      <c r="C10" s="19">
        <v>41769442</v>
      </c>
      <c r="D10" s="19"/>
      <c r="E10" s="20">
        <v>154387000</v>
      </c>
      <c r="F10" s="21">
        <v>154387000</v>
      </c>
      <c r="G10" s="21">
        <v>494000</v>
      </c>
      <c r="H10" s="21">
        <v>2076000</v>
      </c>
      <c r="I10" s="21">
        <v>3505000</v>
      </c>
      <c r="J10" s="21">
        <v>6075000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6075000</v>
      </c>
      <c r="X10" s="21">
        <v>23929985</v>
      </c>
      <c r="Y10" s="21">
        <v>-17854985</v>
      </c>
      <c r="Z10" s="6">
        <v>-74.61</v>
      </c>
      <c r="AA10" s="28">
        <v>154387000</v>
      </c>
    </row>
    <row r="11" spans="1:27" ht="13.5">
      <c r="A11" s="5" t="s">
        <v>37</v>
      </c>
      <c r="B11" s="3"/>
      <c r="C11" s="19">
        <v>4125000</v>
      </c>
      <c r="D11" s="19"/>
      <c r="E11" s="20">
        <v>22994000</v>
      </c>
      <c r="F11" s="21">
        <v>22994000</v>
      </c>
      <c r="G11" s="21">
        <v>1049000</v>
      </c>
      <c r="H11" s="21">
        <v>1051000</v>
      </c>
      <c r="I11" s="21">
        <v>1135000</v>
      </c>
      <c r="J11" s="21">
        <v>3235000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3235000</v>
      </c>
      <c r="X11" s="21">
        <v>3564070</v>
      </c>
      <c r="Y11" s="21">
        <v>-329070</v>
      </c>
      <c r="Z11" s="6">
        <v>-9.23</v>
      </c>
      <c r="AA11" s="28">
        <v>22994000</v>
      </c>
    </row>
    <row r="12" spans="1:27" ht="13.5">
      <c r="A12" s="5" t="s">
        <v>38</v>
      </c>
      <c r="B12" s="3"/>
      <c r="C12" s="19">
        <v>54042381</v>
      </c>
      <c r="D12" s="19"/>
      <c r="E12" s="20">
        <v>88898000</v>
      </c>
      <c r="F12" s="21">
        <v>88898000</v>
      </c>
      <c r="G12" s="21">
        <v>589000</v>
      </c>
      <c r="H12" s="21">
        <v>3185000</v>
      </c>
      <c r="I12" s="21">
        <v>11378000</v>
      </c>
      <c r="J12" s="21">
        <v>15152000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15152000</v>
      </c>
      <c r="X12" s="21">
        <v>13779190</v>
      </c>
      <c r="Y12" s="21">
        <v>1372810</v>
      </c>
      <c r="Z12" s="6">
        <v>9.96</v>
      </c>
      <c r="AA12" s="28">
        <v>88898000</v>
      </c>
    </row>
    <row r="13" spans="1:27" ht="13.5">
      <c r="A13" s="5" t="s">
        <v>39</v>
      </c>
      <c r="B13" s="3"/>
      <c r="C13" s="19">
        <v>64683448</v>
      </c>
      <c r="D13" s="19"/>
      <c r="E13" s="20">
        <v>707587000</v>
      </c>
      <c r="F13" s="21">
        <v>707587000</v>
      </c>
      <c r="G13" s="21">
        <v>178288000</v>
      </c>
      <c r="H13" s="21">
        <v>117349000</v>
      </c>
      <c r="I13" s="21">
        <v>174167000</v>
      </c>
      <c r="J13" s="21">
        <v>469804000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469804000</v>
      </c>
      <c r="X13" s="21">
        <v>109675985</v>
      </c>
      <c r="Y13" s="21">
        <v>360128015</v>
      </c>
      <c r="Z13" s="6">
        <v>328.36</v>
      </c>
      <c r="AA13" s="28">
        <v>707587000</v>
      </c>
    </row>
    <row r="14" spans="1:27" ht="13.5">
      <c r="A14" s="5" t="s">
        <v>40</v>
      </c>
      <c r="B14" s="3"/>
      <c r="C14" s="22">
        <v>25974000</v>
      </c>
      <c r="D14" s="22"/>
      <c r="E14" s="23">
        <v>26480000</v>
      </c>
      <c r="F14" s="24">
        <v>26480000</v>
      </c>
      <c r="G14" s="24">
        <v>347000</v>
      </c>
      <c r="H14" s="24">
        <v>1179000</v>
      </c>
      <c r="I14" s="24">
        <v>1699000</v>
      </c>
      <c r="J14" s="24">
        <v>3225000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3225000</v>
      </c>
      <c r="X14" s="24">
        <v>4104400</v>
      </c>
      <c r="Y14" s="24">
        <v>-879400</v>
      </c>
      <c r="Z14" s="7">
        <v>-21.43</v>
      </c>
      <c r="AA14" s="29">
        <v>26480000</v>
      </c>
    </row>
    <row r="15" spans="1:27" ht="13.5">
      <c r="A15" s="2" t="s">
        <v>41</v>
      </c>
      <c r="B15" s="8"/>
      <c r="C15" s="16">
        <f aca="true" t="shared" si="2" ref="C15:Y15">SUM(C16:C18)</f>
        <v>1222476521</v>
      </c>
      <c r="D15" s="16">
        <f>SUM(D16:D18)</f>
        <v>0</v>
      </c>
      <c r="E15" s="17">
        <f t="shared" si="2"/>
        <v>1796930000</v>
      </c>
      <c r="F15" s="18">
        <f t="shared" si="2"/>
        <v>1796930000</v>
      </c>
      <c r="G15" s="18">
        <f t="shared" si="2"/>
        <v>61966000</v>
      </c>
      <c r="H15" s="18">
        <f t="shared" si="2"/>
        <v>85630000</v>
      </c>
      <c r="I15" s="18">
        <f t="shared" si="2"/>
        <v>73813000</v>
      </c>
      <c r="J15" s="18">
        <f t="shared" si="2"/>
        <v>221409000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221409000</v>
      </c>
      <c r="X15" s="18">
        <f t="shared" si="2"/>
        <v>278524150</v>
      </c>
      <c r="Y15" s="18">
        <f t="shared" si="2"/>
        <v>-57115150</v>
      </c>
      <c r="Z15" s="4">
        <f>+IF(X15&lt;&gt;0,+(Y15/X15)*100,0)</f>
        <v>-20.50635465542216</v>
      </c>
      <c r="AA15" s="30">
        <f>SUM(AA16:AA18)</f>
        <v>1796930000</v>
      </c>
    </row>
    <row r="16" spans="1:27" ht="13.5">
      <c r="A16" s="5" t="s">
        <v>42</v>
      </c>
      <c r="B16" s="3"/>
      <c r="C16" s="19">
        <v>221193088</v>
      </c>
      <c r="D16" s="19"/>
      <c r="E16" s="20">
        <v>169397000</v>
      </c>
      <c r="F16" s="21">
        <v>169397000</v>
      </c>
      <c r="G16" s="21">
        <v>4175000</v>
      </c>
      <c r="H16" s="21">
        <v>17238000</v>
      </c>
      <c r="I16" s="21">
        <v>8772000</v>
      </c>
      <c r="J16" s="21">
        <v>30185000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30185000</v>
      </c>
      <c r="X16" s="21">
        <v>26256535</v>
      </c>
      <c r="Y16" s="21">
        <v>3928465</v>
      </c>
      <c r="Z16" s="6">
        <v>14.96</v>
      </c>
      <c r="AA16" s="28">
        <v>169397000</v>
      </c>
    </row>
    <row r="17" spans="1:27" ht="13.5">
      <c r="A17" s="5" t="s">
        <v>43</v>
      </c>
      <c r="B17" s="3"/>
      <c r="C17" s="19">
        <v>1001283433</v>
      </c>
      <c r="D17" s="19"/>
      <c r="E17" s="20">
        <v>1627533000</v>
      </c>
      <c r="F17" s="21">
        <v>1627533000</v>
      </c>
      <c r="G17" s="21">
        <v>57791000</v>
      </c>
      <c r="H17" s="21">
        <v>68392000</v>
      </c>
      <c r="I17" s="21">
        <v>65041000</v>
      </c>
      <c r="J17" s="21">
        <v>191224000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191224000</v>
      </c>
      <c r="X17" s="21">
        <v>252267615</v>
      </c>
      <c r="Y17" s="21">
        <v>-61043615</v>
      </c>
      <c r="Z17" s="6">
        <v>-24.2</v>
      </c>
      <c r="AA17" s="28">
        <v>1627533000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2537565000</v>
      </c>
      <c r="D19" s="16">
        <f>SUM(D20:D23)</f>
        <v>0</v>
      </c>
      <c r="E19" s="17">
        <f t="shared" si="3"/>
        <v>2323743000</v>
      </c>
      <c r="F19" s="18">
        <f t="shared" si="3"/>
        <v>2323743000</v>
      </c>
      <c r="G19" s="18">
        <f t="shared" si="3"/>
        <v>84600000</v>
      </c>
      <c r="H19" s="18">
        <f t="shared" si="3"/>
        <v>136879000</v>
      </c>
      <c r="I19" s="18">
        <f t="shared" si="3"/>
        <v>182141000</v>
      </c>
      <c r="J19" s="18">
        <f t="shared" si="3"/>
        <v>403620000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403620000</v>
      </c>
      <c r="X19" s="18">
        <f t="shared" si="3"/>
        <v>360180010</v>
      </c>
      <c r="Y19" s="18">
        <f t="shared" si="3"/>
        <v>43439990</v>
      </c>
      <c r="Z19" s="4">
        <f>+IF(X19&lt;&gt;0,+(Y19/X19)*100,0)</f>
        <v>12.060633237252674</v>
      </c>
      <c r="AA19" s="30">
        <f>SUM(AA20:AA23)</f>
        <v>2323743000</v>
      </c>
    </row>
    <row r="20" spans="1:27" ht="13.5">
      <c r="A20" s="5" t="s">
        <v>46</v>
      </c>
      <c r="B20" s="3"/>
      <c r="C20" s="19">
        <v>526070459</v>
      </c>
      <c r="D20" s="19"/>
      <c r="E20" s="20">
        <v>678858000</v>
      </c>
      <c r="F20" s="21">
        <v>678858000</v>
      </c>
      <c r="G20" s="21">
        <v>27551000</v>
      </c>
      <c r="H20" s="21">
        <v>40389000</v>
      </c>
      <c r="I20" s="21">
        <v>41449000</v>
      </c>
      <c r="J20" s="21">
        <v>109389000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109389000</v>
      </c>
      <c r="X20" s="21">
        <v>105222835</v>
      </c>
      <c r="Y20" s="21">
        <v>4166165</v>
      </c>
      <c r="Z20" s="6">
        <v>3.96</v>
      </c>
      <c r="AA20" s="28">
        <v>678858000</v>
      </c>
    </row>
    <row r="21" spans="1:27" ht="13.5">
      <c r="A21" s="5" t="s">
        <v>47</v>
      </c>
      <c r="B21" s="3"/>
      <c r="C21" s="19">
        <v>787300000</v>
      </c>
      <c r="D21" s="19"/>
      <c r="E21" s="20">
        <v>842200000</v>
      </c>
      <c r="F21" s="21">
        <v>842200000</v>
      </c>
      <c r="G21" s="21">
        <v>22770000</v>
      </c>
      <c r="H21" s="21">
        <v>57247000</v>
      </c>
      <c r="I21" s="21">
        <v>76969000</v>
      </c>
      <c r="J21" s="21">
        <v>156986000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156986000</v>
      </c>
      <c r="X21" s="21">
        <v>130541000</v>
      </c>
      <c r="Y21" s="21">
        <v>26445000</v>
      </c>
      <c r="Z21" s="6">
        <v>20.26</v>
      </c>
      <c r="AA21" s="28">
        <v>842200000</v>
      </c>
    </row>
    <row r="22" spans="1:27" ht="13.5">
      <c r="A22" s="5" t="s">
        <v>48</v>
      </c>
      <c r="B22" s="3"/>
      <c r="C22" s="22">
        <v>1078740541</v>
      </c>
      <c r="D22" s="22"/>
      <c r="E22" s="23">
        <v>700750000</v>
      </c>
      <c r="F22" s="24">
        <v>700750000</v>
      </c>
      <c r="G22" s="24">
        <v>33660000</v>
      </c>
      <c r="H22" s="24">
        <v>34593000</v>
      </c>
      <c r="I22" s="24">
        <v>52612000</v>
      </c>
      <c r="J22" s="24">
        <v>120865000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120865000</v>
      </c>
      <c r="X22" s="24">
        <v>108616250</v>
      </c>
      <c r="Y22" s="24">
        <v>12248750</v>
      </c>
      <c r="Z22" s="7">
        <v>11.28</v>
      </c>
      <c r="AA22" s="29">
        <v>700750000</v>
      </c>
    </row>
    <row r="23" spans="1:27" ht="13.5">
      <c r="A23" s="5" t="s">
        <v>49</v>
      </c>
      <c r="B23" s="3"/>
      <c r="C23" s="19">
        <v>145454000</v>
      </c>
      <c r="D23" s="19"/>
      <c r="E23" s="20">
        <v>101935000</v>
      </c>
      <c r="F23" s="21">
        <v>101935000</v>
      </c>
      <c r="G23" s="21">
        <v>619000</v>
      </c>
      <c r="H23" s="21">
        <v>4650000</v>
      </c>
      <c r="I23" s="21">
        <v>11111000</v>
      </c>
      <c r="J23" s="21">
        <v>16380000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16380000</v>
      </c>
      <c r="X23" s="21">
        <v>15799925</v>
      </c>
      <c r="Y23" s="21">
        <v>580075</v>
      </c>
      <c r="Z23" s="6">
        <v>3.67</v>
      </c>
      <c r="AA23" s="28">
        <v>101935000</v>
      </c>
    </row>
    <row r="24" spans="1:27" ht="13.5">
      <c r="A24" s="2" t="s">
        <v>50</v>
      </c>
      <c r="B24" s="8"/>
      <c r="C24" s="16">
        <v>3746000</v>
      </c>
      <c r="D24" s="16"/>
      <c r="E24" s="17">
        <v>97944000</v>
      </c>
      <c r="F24" s="18">
        <v>97944000</v>
      </c>
      <c r="G24" s="18"/>
      <c r="H24" s="18">
        <v>5000</v>
      </c>
      <c r="I24" s="18">
        <v>2763000</v>
      </c>
      <c r="J24" s="18">
        <v>2768000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2768000</v>
      </c>
      <c r="X24" s="18">
        <v>15181256</v>
      </c>
      <c r="Y24" s="18">
        <v>-12413256</v>
      </c>
      <c r="Z24" s="4">
        <v>-81.77</v>
      </c>
      <c r="AA24" s="30">
        <v>97944000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4201622000</v>
      </c>
      <c r="D25" s="51">
        <f>+D5+D9+D15+D19+D24</f>
        <v>0</v>
      </c>
      <c r="E25" s="52">
        <f t="shared" si="4"/>
        <v>5711022000</v>
      </c>
      <c r="F25" s="53">
        <f t="shared" si="4"/>
        <v>5711022000</v>
      </c>
      <c r="G25" s="53">
        <f t="shared" si="4"/>
        <v>340219000</v>
      </c>
      <c r="H25" s="53">
        <f t="shared" si="4"/>
        <v>361164000</v>
      </c>
      <c r="I25" s="53">
        <f t="shared" si="4"/>
        <v>465657000</v>
      </c>
      <c r="J25" s="53">
        <f t="shared" si="4"/>
        <v>1167040000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1167040000</v>
      </c>
      <c r="X25" s="53">
        <f t="shared" si="4"/>
        <v>885208191</v>
      </c>
      <c r="Y25" s="53">
        <f t="shared" si="4"/>
        <v>281831809</v>
      </c>
      <c r="Z25" s="54">
        <f>+IF(X25&lt;&gt;0,+(Y25/X25)*100,0)</f>
        <v>31.8379124668538</v>
      </c>
      <c r="AA25" s="55">
        <f>+AA5+AA9+AA15+AA19+AA24</f>
        <v>5711022000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1844485000</v>
      </c>
      <c r="D28" s="19"/>
      <c r="E28" s="20">
        <v>2590694000</v>
      </c>
      <c r="F28" s="21">
        <v>2590694000</v>
      </c>
      <c r="G28" s="21">
        <v>86217000</v>
      </c>
      <c r="H28" s="21">
        <v>121002000</v>
      </c>
      <c r="I28" s="21">
        <v>162430000</v>
      </c>
      <c r="J28" s="21">
        <v>369649000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369649000</v>
      </c>
      <c r="X28" s="21"/>
      <c r="Y28" s="21">
        <v>369649000</v>
      </c>
      <c r="Z28" s="6"/>
      <c r="AA28" s="19">
        <v>2590694000</v>
      </c>
    </row>
    <row r="29" spans="1:27" ht="13.5">
      <c r="A29" s="57" t="s">
        <v>55</v>
      </c>
      <c r="B29" s="3"/>
      <c r="C29" s="19">
        <v>67061000</v>
      </c>
      <c r="D29" s="19"/>
      <c r="E29" s="20">
        <v>772847000</v>
      </c>
      <c r="F29" s="21">
        <v>772847000</v>
      </c>
      <c r="G29" s="21">
        <v>161337000</v>
      </c>
      <c r="H29" s="21">
        <v>97309000</v>
      </c>
      <c r="I29" s="21">
        <v>159724000</v>
      </c>
      <c r="J29" s="21">
        <v>418370000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418370000</v>
      </c>
      <c r="X29" s="21"/>
      <c r="Y29" s="21">
        <v>418370000</v>
      </c>
      <c r="Z29" s="6"/>
      <c r="AA29" s="28">
        <v>772847000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3908000</v>
      </c>
      <c r="D31" s="19"/>
      <c r="E31" s="20">
        <v>14200000</v>
      </c>
      <c r="F31" s="21">
        <v>14200000</v>
      </c>
      <c r="G31" s="21">
        <v>10000</v>
      </c>
      <c r="H31" s="21">
        <v>25000</v>
      </c>
      <c r="I31" s="21">
        <v>6000</v>
      </c>
      <c r="J31" s="21">
        <v>41000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41000</v>
      </c>
      <c r="X31" s="21"/>
      <c r="Y31" s="21">
        <v>41000</v>
      </c>
      <c r="Z31" s="6"/>
      <c r="AA31" s="28">
        <v>14200000</v>
      </c>
    </row>
    <row r="32" spans="1:27" ht="13.5">
      <c r="A32" s="59" t="s">
        <v>58</v>
      </c>
      <c r="B32" s="3"/>
      <c r="C32" s="25">
        <f aca="true" t="shared" si="5" ref="C32:Y32">SUM(C28:C31)</f>
        <v>1915454000</v>
      </c>
      <c r="D32" s="25">
        <f>SUM(D28:D31)</f>
        <v>0</v>
      </c>
      <c r="E32" s="26">
        <f t="shared" si="5"/>
        <v>3377741000</v>
      </c>
      <c r="F32" s="27">
        <f t="shared" si="5"/>
        <v>3377741000</v>
      </c>
      <c r="G32" s="27">
        <f t="shared" si="5"/>
        <v>247564000</v>
      </c>
      <c r="H32" s="27">
        <f t="shared" si="5"/>
        <v>218336000</v>
      </c>
      <c r="I32" s="27">
        <f t="shared" si="5"/>
        <v>322160000</v>
      </c>
      <c r="J32" s="27">
        <f t="shared" si="5"/>
        <v>788060000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788060000</v>
      </c>
      <c r="X32" s="27">
        <f t="shared" si="5"/>
        <v>0</v>
      </c>
      <c r="Y32" s="27">
        <f t="shared" si="5"/>
        <v>788060000</v>
      </c>
      <c r="Z32" s="13">
        <f>+IF(X32&lt;&gt;0,+(Y32/X32)*100,0)</f>
        <v>0</v>
      </c>
      <c r="AA32" s="31">
        <f>SUM(AA28:AA31)</f>
        <v>3377741000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1500000000</v>
      </c>
      <c r="D34" s="19"/>
      <c r="E34" s="20">
        <v>1000000000</v>
      </c>
      <c r="F34" s="21">
        <v>1000000000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1000000000</v>
      </c>
    </row>
    <row r="35" spans="1:27" ht="13.5">
      <c r="A35" s="60" t="s">
        <v>63</v>
      </c>
      <c r="B35" s="3"/>
      <c r="C35" s="19">
        <v>786168000</v>
      </c>
      <c r="D35" s="19"/>
      <c r="E35" s="20">
        <v>1333281000</v>
      </c>
      <c r="F35" s="21">
        <v>1333281000</v>
      </c>
      <c r="G35" s="21">
        <v>92655000</v>
      </c>
      <c r="H35" s="21">
        <v>142828000</v>
      </c>
      <c r="I35" s="21">
        <v>143497000</v>
      </c>
      <c r="J35" s="21">
        <v>378980000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378980000</v>
      </c>
      <c r="X35" s="21"/>
      <c r="Y35" s="21">
        <v>378980000</v>
      </c>
      <c r="Z35" s="6"/>
      <c r="AA35" s="28">
        <v>1333281000</v>
      </c>
    </row>
    <row r="36" spans="1:27" ht="13.5">
      <c r="A36" s="61" t="s">
        <v>64</v>
      </c>
      <c r="B36" s="10"/>
      <c r="C36" s="62">
        <f aca="true" t="shared" si="6" ref="C36:Y36">SUM(C32:C35)</f>
        <v>4201622000</v>
      </c>
      <c r="D36" s="62">
        <f>SUM(D32:D35)</f>
        <v>0</v>
      </c>
      <c r="E36" s="63">
        <f t="shared" si="6"/>
        <v>5711022000</v>
      </c>
      <c r="F36" s="64">
        <f t="shared" si="6"/>
        <v>5711022000</v>
      </c>
      <c r="G36" s="64">
        <f t="shared" si="6"/>
        <v>340219000</v>
      </c>
      <c r="H36" s="64">
        <f t="shared" si="6"/>
        <v>361164000</v>
      </c>
      <c r="I36" s="64">
        <f t="shared" si="6"/>
        <v>465657000</v>
      </c>
      <c r="J36" s="64">
        <f t="shared" si="6"/>
        <v>1167040000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1167040000</v>
      </c>
      <c r="X36" s="64">
        <f t="shared" si="6"/>
        <v>0</v>
      </c>
      <c r="Y36" s="64">
        <f t="shared" si="6"/>
        <v>1167040000</v>
      </c>
      <c r="Z36" s="65">
        <f>+IF(X36&lt;&gt;0,+(Y36/X36)*100,0)</f>
        <v>0</v>
      </c>
      <c r="AA36" s="66">
        <f>SUM(AA32:AA35)</f>
        <v>5711022000</v>
      </c>
    </row>
    <row r="37" spans="1:27" ht="13.5">
      <c r="A37" s="14" t="s">
        <v>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75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76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77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78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318423502</v>
      </c>
      <c r="D5" s="16">
        <f>SUM(D6:D8)</f>
        <v>0</v>
      </c>
      <c r="E5" s="17">
        <f t="shared" si="0"/>
        <v>490231574</v>
      </c>
      <c r="F5" s="18">
        <f t="shared" si="0"/>
        <v>499146936</v>
      </c>
      <c r="G5" s="18">
        <f t="shared" si="0"/>
        <v>2349391</v>
      </c>
      <c r="H5" s="18">
        <f t="shared" si="0"/>
        <v>13687740</v>
      </c>
      <c r="I5" s="18">
        <f t="shared" si="0"/>
        <v>24102038</v>
      </c>
      <c r="J5" s="18">
        <f t="shared" si="0"/>
        <v>40139169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40139169</v>
      </c>
      <c r="X5" s="18">
        <f t="shared" si="0"/>
        <v>57947183</v>
      </c>
      <c r="Y5" s="18">
        <f t="shared" si="0"/>
        <v>-17808014</v>
      </c>
      <c r="Z5" s="4">
        <f>+IF(X5&lt;&gt;0,+(Y5/X5)*100,0)</f>
        <v>-30.731457644800436</v>
      </c>
      <c r="AA5" s="16">
        <f>SUM(AA6:AA8)</f>
        <v>499146936</v>
      </c>
    </row>
    <row r="6" spans="1:27" ht="13.5">
      <c r="A6" s="5" t="s">
        <v>32</v>
      </c>
      <c r="B6" s="3"/>
      <c r="C6" s="19">
        <v>2412361</v>
      </c>
      <c r="D6" s="19"/>
      <c r="E6" s="20">
        <v>11607744</v>
      </c>
      <c r="F6" s="21">
        <v>11391440</v>
      </c>
      <c r="G6" s="21">
        <v>40144</v>
      </c>
      <c r="H6" s="21">
        <v>118941</v>
      </c>
      <c r="I6" s="21">
        <v>211199</v>
      </c>
      <c r="J6" s="21">
        <v>370284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370284</v>
      </c>
      <c r="X6" s="21">
        <v>433000</v>
      </c>
      <c r="Y6" s="21">
        <v>-62716</v>
      </c>
      <c r="Z6" s="6">
        <v>-14.48</v>
      </c>
      <c r="AA6" s="28">
        <v>11391440</v>
      </c>
    </row>
    <row r="7" spans="1:27" ht="13.5">
      <c r="A7" s="5" t="s">
        <v>33</v>
      </c>
      <c r="B7" s="3"/>
      <c r="C7" s="22">
        <v>6758774</v>
      </c>
      <c r="D7" s="22"/>
      <c r="E7" s="23">
        <v>5182739</v>
      </c>
      <c r="F7" s="24">
        <v>5462059</v>
      </c>
      <c r="G7" s="24">
        <v>49612</v>
      </c>
      <c r="H7" s="24">
        <v>788494</v>
      </c>
      <c r="I7" s="24">
        <v>398960</v>
      </c>
      <c r="J7" s="24">
        <v>1237066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1237066</v>
      </c>
      <c r="X7" s="24">
        <v>1470444</v>
      </c>
      <c r="Y7" s="24">
        <v>-233378</v>
      </c>
      <c r="Z7" s="7">
        <v>-15.87</v>
      </c>
      <c r="AA7" s="29">
        <v>5462059</v>
      </c>
    </row>
    <row r="8" spans="1:27" ht="13.5">
      <c r="A8" s="5" t="s">
        <v>34</v>
      </c>
      <c r="B8" s="3"/>
      <c r="C8" s="19">
        <v>309252367</v>
      </c>
      <c r="D8" s="19"/>
      <c r="E8" s="20">
        <v>473441091</v>
      </c>
      <c r="F8" s="21">
        <v>482293437</v>
      </c>
      <c r="G8" s="21">
        <v>2259635</v>
      </c>
      <c r="H8" s="21">
        <v>12780305</v>
      </c>
      <c r="I8" s="21">
        <v>23491879</v>
      </c>
      <c r="J8" s="21">
        <v>38531819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38531819</v>
      </c>
      <c r="X8" s="21">
        <v>56043739</v>
      </c>
      <c r="Y8" s="21">
        <v>-17511920</v>
      </c>
      <c r="Z8" s="6">
        <v>-31.25</v>
      </c>
      <c r="AA8" s="28">
        <v>482293437</v>
      </c>
    </row>
    <row r="9" spans="1:27" ht="13.5">
      <c r="A9" s="2" t="s">
        <v>35</v>
      </c>
      <c r="B9" s="3"/>
      <c r="C9" s="16">
        <f aca="true" t="shared" si="1" ref="C9:Y9">SUM(C10:C14)</f>
        <v>882257896</v>
      </c>
      <c r="D9" s="16">
        <f>SUM(D10:D14)</f>
        <v>0</v>
      </c>
      <c r="E9" s="17">
        <f t="shared" si="1"/>
        <v>1249549459</v>
      </c>
      <c r="F9" s="18">
        <f t="shared" si="1"/>
        <v>1368168176</v>
      </c>
      <c r="G9" s="18">
        <f t="shared" si="1"/>
        <v>12381987</v>
      </c>
      <c r="H9" s="18">
        <f t="shared" si="1"/>
        <v>30051086</v>
      </c>
      <c r="I9" s="18">
        <f t="shared" si="1"/>
        <v>93482404</v>
      </c>
      <c r="J9" s="18">
        <f t="shared" si="1"/>
        <v>135915477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135915477</v>
      </c>
      <c r="X9" s="18">
        <f t="shared" si="1"/>
        <v>280584902</v>
      </c>
      <c r="Y9" s="18">
        <f t="shared" si="1"/>
        <v>-144669425</v>
      </c>
      <c r="Z9" s="4">
        <f>+IF(X9&lt;&gt;0,+(Y9/X9)*100,0)</f>
        <v>-51.559946372310506</v>
      </c>
      <c r="AA9" s="30">
        <f>SUM(AA10:AA14)</f>
        <v>1368168176</v>
      </c>
    </row>
    <row r="10" spans="1:27" ht="13.5">
      <c r="A10" s="5" t="s">
        <v>36</v>
      </c>
      <c r="B10" s="3"/>
      <c r="C10" s="19">
        <v>47157894</v>
      </c>
      <c r="D10" s="19"/>
      <c r="E10" s="20">
        <v>124950615</v>
      </c>
      <c r="F10" s="21">
        <v>124884067</v>
      </c>
      <c r="G10" s="21">
        <v>1711311</v>
      </c>
      <c r="H10" s="21">
        <v>1463361</v>
      </c>
      <c r="I10" s="21">
        <v>8204785</v>
      </c>
      <c r="J10" s="21">
        <v>11379457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11379457</v>
      </c>
      <c r="X10" s="21">
        <v>15026188</v>
      </c>
      <c r="Y10" s="21">
        <v>-3646731</v>
      </c>
      <c r="Z10" s="6">
        <v>-24.27</v>
      </c>
      <c r="AA10" s="28">
        <v>124884067</v>
      </c>
    </row>
    <row r="11" spans="1:27" ht="13.5">
      <c r="A11" s="5" t="s">
        <v>37</v>
      </c>
      <c r="B11" s="3"/>
      <c r="C11" s="19">
        <v>141391233</v>
      </c>
      <c r="D11" s="19"/>
      <c r="E11" s="20">
        <v>131831572</v>
      </c>
      <c r="F11" s="21">
        <v>185954196</v>
      </c>
      <c r="G11" s="21">
        <v>1209257</v>
      </c>
      <c r="H11" s="21">
        <v>4672282</v>
      </c>
      <c r="I11" s="21">
        <v>16021256</v>
      </c>
      <c r="J11" s="21">
        <v>21902795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21902795</v>
      </c>
      <c r="X11" s="21">
        <v>23813207</v>
      </c>
      <c r="Y11" s="21">
        <v>-1910412</v>
      </c>
      <c r="Z11" s="6">
        <v>-8.02</v>
      </c>
      <c r="AA11" s="28">
        <v>185954196</v>
      </c>
    </row>
    <row r="12" spans="1:27" ht="13.5">
      <c r="A12" s="5" t="s">
        <v>38</v>
      </c>
      <c r="B12" s="3"/>
      <c r="C12" s="19">
        <v>104689085</v>
      </c>
      <c r="D12" s="19"/>
      <c r="E12" s="20">
        <v>110014849</v>
      </c>
      <c r="F12" s="21">
        <v>133247031</v>
      </c>
      <c r="G12" s="21">
        <v>753911</v>
      </c>
      <c r="H12" s="21">
        <v>6691776</v>
      </c>
      <c r="I12" s="21">
        <v>8224945</v>
      </c>
      <c r="J12" s="21">
        <v>15670632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15670632</v>
      </c>
      <c r="X12" s="21">
        <v>37180251</v>
      </c>
      <c r="Y12" s="21">
        <v>-21509619</v>
      </c>
      <c r="Z12" s="6">
        <v>-57.85</v>
      </c>
      <c r="AA12" s="28">
        <v>133247031</v>
      </c>
    </row>
    <row r="13" spans="1:27" ht="13.5">
      <c r="A13" s="5" t="s">
        <v>39</v>
      </c>
      <c r="B13" s="3"/>
      <c r="C13" s="19">
        <v>564330082</v>
      </c>
      <c r="D13" s="19"/>
      <c r="E13" s="20">
        <v>860785957</v>
      </c>
      <c r="F13" s="21">
        <v>897819436</v>
      </c>
      <c r="G13" s="21">
        <v>8684423</v>
      </c>
      <c r="H13" s="21">
        <v>16580672</v>
      </c>
      <c r="I13" s="21">
        <v>60520979</v>
      </c>
      <c r="J13" s="21">
        <v>85786074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85786074</v>
      </c>
      <c r="X13" s="21">
        <v>201665256</v>
      </c>
      <c r="Y13" s="21">
        <v>-115879182</v>
      </c>
      <c r="Z13" s="6">
        <v>-57.46</v>
      </c>
      <c r="AA13" s="28">
        <v>897819436</v>
      </c>
    </row>
    <row r="14" spans="1:27" ht="13.5">
      <c r="A14" s="5" t="s">
        <v>40</v>
      </c>
      <c r="B14" s="3"/>
      <c r="C14" s="22">
        <v>24689602</v>
      </c>
      <c r="D14" s="22"/>
      <c r="E14" s="23">
        <v>21966466</v>
      </c>
      <c r="F14" s="24">
        <v>26263446</v>
      </c>
      <c r="G14" s="24">
        <v>23085</v>
      </c>
      <c r="H14" s="24">
        <v>642995</v>
      </c>
      <c r="I14" s="24">
        <v>510439</v>
      </c>
      <c r="J14" s="24">
        <v>1176519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1176519</v>
      </c>
      <c r="X14" s="24">
        <v>2900000</v>
      </c>
      <c r="Y14" s="24">
        <v>-1723481</v>
      </c>
      <c r="Z14" s="7">
        <v>-59.43</v>
      </c>
      <c r="AA14" s="29">
        <v>26263446</v>
      </c>
    </row>
    <row r="15" spans="1:27" ht="13.5">
      <c r="A15" s="2" t="s">
        <v>41</v>
      </c>
      <c r="B15" s="8"/>
      <c r="C15" s="16">
        <f aca="true" t="shared" si="2" ref="C15:Y15">SUM(C16:C18)</f>
        <v>1180191067</v>
      </c>
      <c r="D15" s="16">
        <f>SUM(D16:D18)</f>
        <v>0</v>
      </c>
      <c r="E15" s="17">
        <f t="shared" si="2"/>
        <v>1728806332</v>
      </c>
      <c r="F15" s="18">
        <f t="shared" si="2"/>
        <v>1814213593</v>
      </c>
      <c r="G15" s="18">
        <f t="shared" si="2"/>
        <v>672377</v>
      </c>
      <c r="H15" s="18">
        <f t="shared" si="2"/>
        <v>75797312</v>
      </c>
      <c r="I15" s="18">
        <f t="shared" si="2"/>
        <v>84751779</v>
      </c>
      <c r="J15" s="18">
        <f t="shared" si="2"/>
        <v>161221468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161221468</v>
      </c>
      <c r="X15" s="18">
        <f t="shared" si="2"/>
        <v>306599984</v>
      </c>
      <c r="Y15" s="18">
        <f t="shared" si="2"/>
        <v>-145378516</v>
      </c>
      <c r="Z15" s="4">
        <f>+IF(X15&lt;&gt;0,+(Y15/X15)*100,0)</f>
        <v>-47.416348201766375</v>
      </c>
      <c r="AA15" s="30">
        <f>SUM(AA16:AA18)</f>
        <v>1814213593</v>
      </c>
    </row>
    <row r="16" spans="1:27" ht="13.5">
      <c r="A16" s="5" t="s">
        <v>42</v>
      </c>
      <c r="B16" s="3"/>
      <c r="C16" s="19">
        <v>48829517</v>
      </c>
      <c r="D16" s="19"/>
      <c r="E16" s="20">
        <v>106599899</v>
      </c>
      <c r="F16" s="21">
        <v>52644266</v>
      </c>
      <c r="G16" s="21">
        <v>303248</v>
      </c>
      <c r="H16" s="21">
        <v>1838306</v>
      </c>
      <c r="I16" s="21">
        <v>1719854</v>
      </c>
      <c r="J16" s="21">
        <v>3861408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3861408</v>
      </c>
      <c r="X16" s="21">
        <v>61682000</v>
      </c>
      <c r="Y16" s="21">
        <v>-57820592</v>
      </c>
      <c r="Z16" s="6">
        <v>-93.74</v>
      </c>
      <c r="AA16" s="28">
        <v>52644266</v>
      </c>
    </row>
    <row r="17" spans="1:27" ht="13.5">
      <c r="A17" s="5" t="s">
        <v>43</v>
      </c>
      <c r="B17" s="3"/>
      <c r="C17" s="19">
        <v>1104373935</v>
      </c>
      <c r="D17" s="19"/>
      <c r="E17" s="20">
        <v>1603241433</v>
      </c>
      <c r="F17" s="21">
        <v>1738822624</v>
      </c>
      <c r="G17" s="21">
        <v>361787</v>
      </c>
      <c r="H17" s="21">
        <v>73780635</v>
      </c>
      <c r="I17" s="21">
        <v>82444319</v>
      </c>
      <c r="J17" s="21">
        <v>156586741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156586741</v>
      </c>
      <c r="X17" s="21">
        <v>244917984</v>
      </c>
      <c r="Y17" s="21">
        <v>-88331243</v>
      </c>
      <c r="Z17" s="6">
        <v>-36.07</v>
      </c>
      <c r="AA17" s="28">
        <v>1738822624</v>
      </c>
    </row>
    <row r="18" spans="1:27" ht="13.5">
      <c r="A18" s="5" t="s">
        <v>44</v>
      </c>
      <c r="B18" s="3"/>
      <c r="C18" s="19">
        <v>26987615</v>
      </c>
      <c r="D18" s="19"/>
      <c r="E18" s="20">
        <v>18965000</v>
      </c>
      <c r="F18" s="21">
        <v>22746703</v>
      </c>
      <c r="G18" s="21">
        <v>7342</v>
      </c>
      <c r="H18" s="21">
        <v>178371</v>
      </c>
      <c r="I18" s="21">
        <v>587606</v>
      </c>
      <c r="J18" s="21">
        <v>773319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773319</v>
      </c>
      <c r="X18" s="21"/>
      <c r="Y18" s="21">
        <v>773319</v>
      </c>
      <c r="Z18" s="6"/>
      <c r="AA18" s="28">
        <v>22746703</v>
      </c>
    </row>
    <row r="19" spans="1:27" ht="13.5">
      <c r="A19" s="2" t="s">
        <v>45</v>
      </c>
      <c r="B19" s="8"/>
      <c r="C19" s="16">
        <f aca="true" t="shared" si="3" ref="C19:Y19">SUM(C20:C23)</f>
        <v>2119968384</v>
      </c>
      <c r="D19" s="16">
        <f>SUM(D20:D23)</f>
        <v>0</v>
      </c>
      <c r="E19" s="17">
        <f t="shared" si="3"/>
        <v>2741527958</v>
      </c>
      <c r="F19" s="18">
        <f t="shared" si="3"/>
        <v>2930377095</v>
      </c>
      <c r="G19" s="18">
        <f t="shared" si="3"/>
        <v>23560091</v>
      </c>
      <c r="H19" s="18">
        <f t="shared" si="3"/>
        <v>83285732</v>
      </c>
      <c r="I19" s="18">
        <f t="shared" si="3"/>
        <v>124837159</v>
      </c>
      <c r="J19" s="18">
        <f t="shared" si="3"/>
        <v>231682982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231682982</v>
      </c>
      <c r="X19" s="18">
        <f t="shared" si="3"/>
        <v>231235249</v>
      </c>
      <c r="Y19" s="18">
        <f t="shared" si="3"/>
        <v>447733</v>
      </c>
      <c r="Z19" s="4">
        <f>+IF(X19&lt;&gt;0,+(Y19/X19)*100,0)</f>
        <v>0.19362662134612532</v>
      </c>
      <c r="AA19" s="30">
        <f>SUM(AA20:AA23)</f>
        <v>2930377095</v>
      </c>
    </row>
    <row r="20" spans="1:27" ht="13.5">
      <c r="A20" s="5" t="s">
        <v>46</v>
      </c>
      <c r="B20" s="3"/>
      <c r="C20" s="19">
        <v>1151286134</v>
      </c>
      <c r="D20" s="19"/>
      <c r="E20" s="20">
        <v>1255721819</v>
      </c>
      <c r="F20" s="21">
        <v>1332725881</v>
      </c>
      <c r="G20" s="21">
        <v>15439124</v>
      </c>
      <c r="H20" s="21">
        <v>33599791</v>
      </c>
      <c r="I20" s="21">
        <v>56188868</v>
      </c>
      <c r="J20" s="21">
        <v>105227783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105227783</v>
      </c>
      <c r="X20" s="21">
        <v>92448398</v>
      </c>
      <c r="Y20" s="21">
        <v>12779385</v>
      </c>
      <c r="Z20" s="6">
        <v>13.82</v>
      </c>
      <c r="AA20" s="28">
        <v>1332725881</v>
      </c>
    </row>
    <row r="21" spans="1:27" ht="13.5">
      <c r="A21" s="5" t="s">
        <v>47</v>
      </c>
      <c r="B21" s="3"/>
      <c r="C21" s="19">
        <v>458746324</v>
      </c>
      <c r="D21" s="19"/>
      <c r="E21" s="20">
        <v>513312112</v>
      </c>
      <c r="F21" s="21">
        <v>525330122</v>
      </c>
      <c r="G21" s="21">
        <v>3365443</v>
      </c>
      <c r="H21" s="21">
        <v>27341645</v>
      </c>
      <c r="I21" s="21">
        <v>27874309</v>
      </c>
      <c r="J21" s="21">
        <v>58581397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58581397</v>
      </c>
      <c r="X21" s="21">
        <v>46010426</v>
      </c>
      <c r="Y21" s="21">
        <v>12570971</v>
      </c>
      <c r="Z21" s="6">
        <v>27.32</v>
      </c>
      <c r="AA21" s="28">
        <v>525330122</v>
      </c>
    </row>
    <row r="22" spans="1:27" ht="13.5">
      <c r="A22" s="5" t="s">
        <v>48</v>
      </c>
      <c r="B22" s="3"/>
      <c r="C22" s="22">
        <v>373316602</v>
      </c>
      <c r="D22" s="22"/>
      <c r="E22" s="23">
        <v>556619406</v>
      </c>
      <c r="F22" s="24">
        <v>635446471</v>
      </c>
      <c r="G22" s="24">
        <v>2401312</v>
      </c>
      <c r="H22" s="24">
        <v>10673705</v>
      </c>
      <c r="I22" s="24">
        <v>27491229</v>
      </c>
      <c r="J22" s="24">
        <v>40566246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40566246</v>
      </c>
      <c r="X22" s="24">
        <v>48726425</v>
      </c>
      <c r="Y22" s="24">
        <v>-8160179</v>
      </c>
      <c r="Z22" s="7">
        <v>-16.75</v>
      </c>
      <c r="AA22" s="29">
        <v>635446471</v>
      </c>
    </row>
    <row r="23" spans="1:27" ht="13.5">
      <c r="A23" s="5" t="s">
        <v>49</v>
      </c>
      <c r="B23" s="3"/>
      <c r="C23" s="19">
        <v>136619324</v>
      </c>
      <c r="D23" s="19"/>
      <c r="E23" s="20">
        <v>415874621</v>
      </c>
      <c r="F23" s="21">
        <v>436874621</v>
      </c>
      <c r="G23" s="21">
        <v>2354212</v>
      </c>
      <c r="H23" s="21">
        <v>11670591</v>
      </c>
      <c r="I23" s="21">
        <v>13282753</v>
      </c>
      <c r="J23" s="21">
        <v>27307556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27307556</v>
      </c>
      <c r="X23" s="21">
        <v>44050000</v>
      </c>
      <c r="Y23" s="21">
        <v>-16742444</v>
      </c>
      <c r="Z23" s="6">
        <v>-38.01</v>
      </c>
      <c r="AA23" s="28">
        <v>436874621</v>
      </c>
    </row>
    <row r="24" spans="1:27" ht="13.5">
      <c r="A24" s="2" t="s">
        <v>50</v>
      </c>
      <c r="B24" s="8"/>
      <c r="C24" s="16">
        <v>1452146</v>
      </c>
      <c r="D24" s="16"/>
      <c r="E24" s="17">
        <v>1200000</v>
      </c>
      <c r="F24" s="18">
        <v>1200000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1200000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4502292995</v>
      </c>
      <c r="D25" s="51">
        <f>+D5+D9+D15+D19+D24</f>
        <v>0</v>
      </c>
      <c r="E25" s="52">
        <f t="shared" si="4"/>
        <v>6211315323</v>
      </c>
      <c r="F25" s="53">
        <f t="shared" si="4"/>
        <v>6613105800</v>
      </c>
      <c r="G25" s="53">
        <f t="shared" si="4"/>
        <v>38963846</v>
      </c>
      <c r="H25" s="53">
        <f t="shared" si="4"/>
        <v>202821870</v>
      </c>
      <c r="I25" s="53">
        <f t="shared" si="4"/>
        <v>327173380</v>
      </c>
      <c r="J25" s="53">
        <f t="shared" si="4"/>
        <v>568959096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568959096</v>
      </c>
      <c r="X25" s="53">
        <f t="shared" si="4"/>
        <v>876367318</v>
      </c>
      <c r="Y25" s="53">
        <f t="shared" si="4"/>
        <v>-307408222</v>
      </c>
      <c r="Z25" s="54">
        <f>+IF(X25&lt;&gt;0,+(Y25/X25)*100,0)</f>
        <v>-35.07755431838228</v>
      </c>
      <c r="AA25" s="55">
        <f>+AA5+AA9+AA15+AA19+AA24</f>
        <v>6613105800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1768879587</v>
      </c>
      <c r="D28" s="19"/>
      <c r="E28" s="20">
        <v>2515669374</v>
      </c>
      <c r="F28" s="21">
        <v>2768260341</v>
      </c>
      <c r="G28" s="21">
        <v>7357155</v>
      </c>
      <c r="H28" s="21">
        <v>99754084</v>
      </c>
      <c r="I28" s="21">
        <v>157736572</v>
      </c>
      <c r="J28" s="21">
        <v>264847811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264847811</v>
      </c>
      <c r="X28" s="21"/>
      <c r="Y28" s="21">
        <v>264847811</v>
      </c>
      <c r="Z28" s="6"/>
      <c r="AA28" s="19">
        <v>2768260341</v>
      </c>
    </row>
    <row r="29" spans="1:27" ht="13.5">
      <c r="A29" s="57" t="s">
        <v>55</v>
      </c>
      <c r="B29" s="3"/>
      <c r="C29" s="19">
        <v>283513163</v>
      </c>
      <c r="D29" s="19"/>
      <c r="E29" s="20">
        <v>292064778</v>
      </c>
      <c r="F29" s="21">
        <v>324830927</v>
      </c>
      <c r="G29" s="21">
        <v>5406310</v>
      </c>
      <c r="H29" s="21">
        <v>10389621</v>
      </c>
      <c r="I29" s="21">
        <v>30115342</v>
      </c>
      <c r="J29" s="21">
        <v>45911273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45911273</v>
      </c>
      <c r="X29" s="21"/>
      <c r="Y29" s="21">
        <v>45911273</v>
      </c>
      <c r="Z29" s="6"/>
      <c r="AA29" s="28">
        <v>324830927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926486</v>
      </c>
      <c r="D31" s="19"/>
      <c r="E31" s="20">
        <v>2100000</v>
      </c>
      <c r="F31" s="21">
        <v>2273515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2273515</v>
      </c>
    </row>
    <row r="32" spans="1:27" ht="13.5">
      <c r="A32" s="59" t="s">
        <v>58</v>
      </c>
      <c r="B32" s="3"/>
      <c r="C32" s="25">
        <f aca="true" t="shared" si="5" ref="C32:Y32">SUM(C28:C31)</f>
        <v>2053319236</v>
      </c>
      <c r="D32" s="25">
        <f>SUM(D28:D31)</f>
        <v>0</v>
      </c>
      <c r="E32" s="26">
        <f t="shared" si="5"/>
        <v>2809834152</v>
      </c>
      <c r="F32" s="27">
        <f t="shared" si="5"/>
        <v>3095364783</v>
      </c>
      <c r="G32" s="27">
        <f t="shared" si="5"/>
        <v>12763465</v>
      </c>
      <c r="H32" s="27">
        <f t="shared" si="5"/>
        <v>110143705</v>
      </c>
      <c r="I32" s="27">
        <f t="shared" si="5"/>
        <v>187851914</v>
      </c>
      <c r="J32" s="27">
        <f t="shared" si="5"/>
        <v>310759084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310759084</v>
      </c>
      <c r="X32" s="27">
        <f t="shared" si="5"/>
        <v>0</v>
      </c>
      <c r="Y32" s="27">
        <f t="shared" si="5"/>
        <v>310759084</v>
      </c>
      <c r="Z32" s="13">
        <f>+IF(X32&lt;&gt;0,+(Y32/X32)*100,0)</f>
        <v>0</v>
      </c>
      <c r="AA32" s="31">
        <f>SUM(AA28:AA31)</f>
        <v>3095364783</v>
      </c>
    </row>
    <row r="33" spans="1:27" ht="13.5">
      <c r="A33" s="60" t="s">
        <v>59</v>
      </c>
      <c r="B33" s="3" t="s">
        <v>60</v>
      </c>
      <c r="C33" s="19">
        <v>44021640</v>
      </c>
      <c r="D33" s="19"/>
      <c r="E33" s="20">
        <v>73019204</v>
      </c>
      <c r="F33" s="21">
        <v>73369283</v>
      </c>
      <c r="G33" s="21">
        <v>2626721</v>
      </c>
      <c r="H33" s="21">
        <v>3034603</v>
      </c>
      <c r="I33" s="21">
        <v>4436464</v>
      </c>
      <c r="J33" s="21">
        <v>10097788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10097788</v>
      </c>
      <c r="X33" s="21"/>
      <c r="Y33" s="21">
        <v>10097788</v>
      </c>
      <c r="Z33" s="6"/>
      <c r="AA33" s="28">
        <v>73369283</v>
      </c>
    </row>
    <row r="34" spans="1:27" ht="13.5">
      <c r="A34" s="60" t="s">
        <v>61</v>
      </c>
      <c r="B34" s="3" t="s">
        <v>62</v>
      </c>
      <c r="C34" s="19">
        <v>1856888617</v>
      </c>
      <c r="D34" s="19"/>
      <c r="E34" s="20">
        <v>2350300864</v>
      </c>
      <c r="F34" s="21">
        <v>2446723242</v>
      </c>
      <c r="G34" s="21">
        <v>18287695</v>
      </c>
      <c r="H34" s="21">
        <v>76194783</v>
      </c>
      <c r="I34" s="21">
        <v>115683928</v>
      </c>
      <c r="J34" s="21">
        <v>210166406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210166406</v>
      </c>
      <c r="X34" s="21"/>
      <c r="Y34" s="21">
        <v>210166406</v>
      </c>
      <c r="Z34" s="6"/>
      <c r="AA34" s="28">
        <v>2446723242</v>
      </c>
    </row>
    <row r="35" spans="1:27" ht="13.5">
      <c r="A35" s="60" t="s">
        <v>63</v>
      </c>
      <c r="B35" s="3"/>
      <c r="C35" s="19">
        <v>548063499</v>
      </c>
      <c r="D35" s="19"/>
      <c r="E35" s="20">
        <v>978161103</v>
      </c>
      <c r="F35" s="21">
        <v>997648492</v>
      </c>
      <c r="G35" s="21">
        <v>5285963</v>
      </c>
      <c r="H35" s="21">
        <v>13448780</v>
      </c>
      <c r="I35" s="21">
        <v>19201073</v>
      </c>
      <c r="J35" s="21">
        <v>37935816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37935816</v>
      </c>
      <c r="X35" s="21"/>
      <c r="Y35" s="21">
        <v>37935816</v>
      </c>
      <c r="Z35" s="6"/>
      <c r="AA35" s="28">
        <v>997648492</v>
      </c>
    </row>
    <row r="36" spans="1:27" ht="13.5">
      <c r="A36" s="61" t="s">
        <v>64</v>
      </c>
      <c r="B36" s="10"/>
      <c r="C36" s="62">
        <f aca="true" t="shared" si="6" ref="C36:Y36">SUM(C32:C35)</f>
        <v>4502292992</v>
      </c>
      <c r="D36" s="62">
        <f>SUM(D32:D35)</f>
        <v>0</v>
      </c>
      <c r="E36" s="63">
        <f t="shared" si="6"/>
        <v>6211315323</v>
      </c>
      <c r="F36" s="64">
        <f t="shared" si="6"/>
        <v>6613105800</v>
      </c>
      <c r="G36" s="64">
        <f t="shared" si="6"/>
        <v>38963844</v>
      </c>
      <c r="H36" s="64">
        <f t="shared" si="6"/>
        <v>202821871</v>
      </c>
      <c r="I36" s="64">
        <f t="shared" si="6"/>
        <v>327173379</v>
      </c>
      <c r="J36" s="64">
        <f t="shared" si="6"/>
        <v>568959094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568959094</v>
      </c>
      <c r="X36" s="64">
        <f t="shared" si="6"/>
        <v>0</v>
      </c>
      <c r="Y36" s="64">
        <f t="shared" si="6"/>
        <v>568959094</v>
      </c>
      <c r="Z36" s="65">
        <f>+IF(X36&lt;&gt;0,+(Y36/X36)*100,0)</f>
        <v>0</v>
      </c>
      <c r="AA36" s="66">
        <f>SUM(AA32:AA35)</f>
        <v>6613105800</v>
      </c>
    </row>
    <row r="37" spans="1:27" ht="13.5">
      <c r="A37" s="14" t="s">
        <v>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75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76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77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73</v>
      </c>
      <c r="B2" s="1" t="s">
        <v>78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1927245284</v>
      </c>
      <c r="D5" s="16">
        <f>SUM(D6:D8)</f>
        <v>0</v>
      </c>
      <c r="E5" s="17">
        <f t="shared" si="0"/>
        <v>3807905333</v>
      </c>
      <c r="F5" s="18">
        <f t="shared" si="0"/>
        <v>3831647987</v>
      </c>
      <c r="G5" s="18">
        <f t="shared" si="0"/>
        <v>15364723</v>
      </c>
      <c r="H5" s="18">
        <f t="shared" si="0"/>
        <v>69903587</v>
      </c>
      <c r="I5" s="18">
        <f t="shared" si="0"/>
        <v>95642708</v>
      </c>
      <c r="J5" s="18">
        <f t="shared" si="0"/>
        <v>180911018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180911018</v>
      </c>
      <c r="X5" s="18">
        <f t="shared" si="0"/>
        <v>284496469</v>
      </c>
      <c r="Y5" s="18">
        <f t="shared" si="0"/>
        <v>-103585451</v>
      </c>
      <c r="Z5" s="4">
        <f>+IF(X5&lt;&gt;0,+(Y5/X5)*100,0)</f>
        <v>-36.410100752427965</v>
      </c>
      <c r="AA5" s="16">
        <f>SUM(AA6:AA8)</f>
        <v>3831647987</v>
      </c>
    </row>
    <row r="6" spans="1:27" ht="13.5">
      <c r="A6" s="5" t="s">
        <v>32</v>
      </c>
      <c r="B6" s="3"/>
      <c r="C6" s="19">
        <v>302619616</v>
      </c>
      <c r="D6" s="19"/>
      <c r="E6" s="20">
        <v>685000744</v>
      </c>
      <c r="F6" s="21">
        <v>691013697</v>
      </c>
      <c r="G6" s="21">
        <v>858144</v>
      </c>
      <c r="H6" s="21">
        <v>30654171</v>
      </c>
      <c r="I6" s="21">
        <v>31698573</v>
      </c>
      <c r="J6" s="21">
        <v>63210888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63210888</v>
      </c>
      <c r="X6" s="21">
        <v>107356659</v>
      </c>
      <c r="Y6" s="21">
        <v>-44145771</v>
      </c>
      <c r="Z6" s="6">
        <v>-41.12</v>
      </c>
      <c r="AA6" s="28">
        <v>691013697</v>
      </c>
    </row>
    <row r="7" spans="1:27" ht="13.5">
      <c r="A7" s="5" t="s">
        <v>33</v>
      </c>
      <c r="B7" s="3"/>
      <c r="C7" s="22">
        <v>142189361</v>
      </c>
      <c r="D7" s="22"/>
      <c r="E7" s="23">
        <v>502087139</v>
      </c>
      <c r="F7" s="24">
        <v>502798361</v>
      </c>
      <c r="G7" s="24">
        <v>7582900</v>
      </c>
      <c r="H7" s="24">
        <v>8271995</v>
      </c>
      <c r="I7" s="24">
        <v>18837207</v>
      </c>
      <c r="J7" s="24">
        <v>34692102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34692102</v>
      </c>
      <c r="X7" s="24">
        <v>52879889</v>
      </c>
      <c r="Y7" s="24">
        <v>-18187787</v>
      </c>
      <c r="Z7" s="7">
        <v>-34.39</v>
      </c>
      <c r="AA7" s="29">
        <v>502798361</v>
      </c>
    </row>
    <row r="8" spans="1:27" ht="13.5">
      <c r="A8" s="5" t="s">
        <v>34</v>
      </c>
      <c r="B8" s="3"/>
      <c r="C8" s="19">
        <v>1482436307</v>
      </c>
      <c r="D8" s="19"/>
      <c r="E8" s="20">
        <v>2620817450</v>
      </c>
      <c r="F8" s="21">
        <v>2637835929</v>
      </c>
      <c r="G8" s="21">
        <v>6923679</v>
      </c>
      <c r="H8" s="21">
        <v>30977421</v>
      </c>
      <c r="I8" s="21">
        <v>45106928</v>
      </c>
      <c r="J8" s="21">
        <v>83008028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83008028</v>
      </c>
      <c r="X8" s="21">
        <v>124259921</v>
      </c>
      <c r="Y8" s="21">
        <v>-41251893</v>
      </c>
      <c r="Z8" s="6">
        <v>-33.2</v>
      </c>
      <c r="AA8" s="28">
        <v>2637835929</v>
      </c>
    </row>
    <row r="9" spans="1:27" ht="13.5">
      <c r="A9" s="2" t="s">
        <v>35</v>
      </c>
      <c r="B9" s="3"/>
      <c r="C9" s="16">
        <f aca="true" t="shared" si="1" ref="C9:Y9">SUM(C10:C14)</f>
        <v>3634936308</v>
      </c>
      <c r="D9" s="16">
        <f>SUM(D10:D14)</f>
        <v>0</v>
      </c>
      <c r="E9" s="17">
        <f t="shared" si="1"/>
        <v>6703289749</v>
      </c>
      <c r="F9" s="18">
        <f t="shared" si="1"/>
        <v>6852540862</v>
      </c>
      <c r="G9" s="18">
        <f t="shared" si="1"/>
        <v>250688275</v>
      </c>
      <c r="H9" s="18">
        <f t="shared" si="1"/>
        <v>150625568</v>
      </c>
      <c r="I9" s="18">
        <f t="shared" si="1"/>
        <v>426338018</v>
      </c>
      <c r="J9" s="18">
        <f t="shared" si="1"/>
        <v>827651861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827651861</v>
      </c>
      <c r="X9" s="18">
        <f t="shared" si="1"/>
        <v>994853011</v>
      </c>
      <c r="Y9" s="18">
        <f t="shared" si="1"/>
        <v>-167201150</v>
      </c>
      <c r="Z9" s="4">
        <f>+IF(X9&lt;&gt;0,+(Y9/X9)*100,0)</f>
        <v>-16.806618480446055</v>
      </c>
      <c r="AA9" s="30">
        <f>SUM(AA10:AA14)</f>
        <v>6852540862</v>
      </c>
    </row>
    <row r="10" spans="1:27" ht="13.5">
      <c r="A10" s="5" t="s">
        <v>36</v>
      </c>
      <c r="B10" s="3"/>
      <c r="C10" s="19">
        <v>173599829</v>
      </c>
      <c r="D10" s="19"/>
      <c r="E10" s="20">
        <v>677929775</v>
      </c>
      <c r="F10" s="21">
        <v>681470051</v>
      </c>
      <c r="G10" s="21">
        <v>6173569</v>
      </c>
      <c r="H10" s="21">
        <v>5792158</v>
      </c>
      <c r="I10" s="21">
        <v>20071724</v>
      </c>
      <c r="J10" s="21">
        <v>32037451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32037451</v>
      </c>
      <c r="X10" s="21">
        <v>87440528</v>
      </c>
      <c r="Y10" s="21">
        <v>-55403077</v>
      </c>
      <c r="Z10" s="6">
        <v>-63.36</v>
      </c>
      <c r="AA10" s="28">
        <v>681470051</v>
      </c>
    </row>
    <row r="11" spans="1:27" ht="13.5">
      <c r="A11" s="5" t="s">
        <v>37</v>
      </c>
      <c r="B11" s="3"/>
      <c r="C11" s="19">
        <v>621782839</v>
      </c>
      <c r="D11" s="19"/>
      <c r="E11" s="20">
        <v>534064849</v>
      </c>
      <c r="F11" s="21">
        <v>591258418</v>
      </c>
      <c r="G11" s="21">
        <v>3302860</v>
      </c>
      <c r="H11" s="21">
        <v>9998110</v>
      </c>
      <c r="I11" s="21">
        <v>24326990</v>
      </c>
      <c r="J11" s="21">
        <v>37627960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37627960</v>
      </c>
      <c r="X11" s="21">
        <v>52027847</v>
      </c>
      <c r="Y11" s="21">
        <v>-14399887</v>
      </c>
      <c r="Z11" s="6">
        <v>-27.68</v>
      </c>
      <c r="AA11" s="28">
        <v>591258418</v>
      </c>
    </row>
    <row r="12" spans="1:27" ht="13.5">
      <c r="A12" s="5" t="s">
        <v>38</v>
      </c>
      <c r="B12" s="3"/>
      <c r="C12" s="19">
        <v>287545931</v>
      </c>
      <c r="D12" s="19"/>
      <c r="E12" s="20">
        <v>660790525</v>
      </c>
      <c r="F12" s="21">
        <v>687239687</v>
      </c>
      <c r="G12" s="21">
        <v>11621793</v>
      </c>
      <c r="H12" s="21">
        <v>18232580</v>
      </c>
      <c r="I12" s="21">
        <v>44178696</v>
      </c>
      <c r="J12" s="21">
        <v>74033069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74033069</v>
      </c>
      <c r="X12" s="21">
        <v>95783606</v>
      </c>
      <c r="Y12" s="21">
        <v>-21750537</v>
      </c>
      <c r="Z12" s="6">
        <v>-22.71</v>
      </c>
      <c r="AA12" s="28">
        <v>687239687</v>
      </c>
    </row>
    <row r="13" spans="1:27" ht="13.5">
      <c r="A13" s="5" t="s">
        <v>39</v>
      </c>
      <c r="B13" s="3"/>
      <c r="C13" s="19">
        <v>2422483209</v>
      </c>
      <c r="D13" s="19"/>
      <c r="E13" s="20">
        <v>4564877134</v>
      </c>
      <c r="F13" s="21">
        <v>4622648260</v>
      </c>
      <c r="G13" s="21">
        <v>216635714</v>
      </c>
      <c r="H13" s="21">
        <v>105048527</v>
      </c>
      <c r="I13" s="21">
        <v>330653098</v>
      </c>
      <c r="J13" s="21">
        <v>652337339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652337339</v>
      </c>
      <c r="X13" s="21">
        <v>691323975</v>
      </c>
      <c r="Y13" s="21">
        <v>-38986636</v>
      </c>
      <c r="Z13" s="6">
        <v>-5.64</v>
      </c>
      <c r="AA13" s="28">
        <v>4622648260</v>
      </c>
    </row>
    <row r="14" spans="1:27" ht="13.5">
      <c r="A14" s="5" t="s">
        <v>40</v>
      </c>
      <c r="B14" s="3"/>
      <c r="C14" s="22">
        <v>129524500</v>
      </c>
      <c r="D14" s="22"/>
      <c r="E14" s="23">
        <v>265627466</v>
      </c>
      <c r="F14" s="24">
        <v>269924446</v>
      </c>
      <c r="G14" s="24">
        <v>12954339</v>
      </c>
      <c r="H14" s="24">
        <v>11554193</v>
      </c>
      <c r="I14" s="24">
        <v>7107510</v>
      </c>
      <c r="J14" s="24">
        <v>31616042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31616042</v>
      </c>
      <c r="X14" s="24">
        <v>68277055</v>
      </c>
      <c r="Y14" s="24">
        <v>-36661013</v>
      </c>
      <c r="Z14" s="7">
        <v>-53.69</v>
      </c>
      <c r="AA14" s="29">
        <v>269924446</v>
      </c>
    </row>
    <row r="15" spans="1:27" ht="13.5">
      <c r="A15" s="2" t="s">
        <v>41</v>
      </c>
      <c r="B15" s="8"/>
      <c r="C15" s="16">
        <f aca="true" t="shared" si="2" ref="C15:Y15">SUM(C16:C18)</f>
        <v>6544626106</v>
      </c>
      <c r="D15" s="16">
        <f>SUM(D16:D18)</f>
        <v>0</v>
      </c>
      <c r="E15" s="17">
        <f t="shared" si="2"/>
        <v>10935488437</v>
      </c>
      <c r="F15" s="18">
        <f t="shared" si="2"/>
        <v>11022525617</v>
      </c>
      <c r="G15" s="18">
        <f t="shared" si="2"/>
        <v>494133923</v>
      </c>
      <c r="H15" s="18">
        <f t="shared" si="2"/>
        <v>765383718</v>
      </c>
      <c r="I15" s="18">
        <f t="shared" si="2"/>
        <v>494040627</v>
      </c>
      <c r="J15" s="18">
        <f t="shared" si="2"/>
        <v>1753558268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1753558268</v>
      </c>
      <c r="X15" s="18">
        <f t="shared" si="2"/>
        <v>1297234554</v>
      </c>
      <c r="Y15" s="18">
        <f t="shared" si="2"/>
        <v>456323714</v>
      </c>
      <c r="Z15" s="4">
        <f>+IF(X15&lt;&gt;0,+(Y15/X15)*100,0)</f>
        <v>35.176654259858694</v>
      </c>
      <c r="AA15" s="30">
        <f>SUM(AA16:AA18)</f>
        <v>11022525617</v>
      </c>
    </row>
    <row r="16" spans="1:27" ht="13.5">
      <c r="A16" s="5" t="s">
        <v>42</v>
      </c>
      <c r="B16" s="3"/>
      <c r="C16" s="19">
        <v>643383583</v>
      </c>
      <c r="D16" s="19"/>
      <c r="E16" s="20">
        <v>1670335023</v>
      </c>
      <c r="F16" s="21">
        <v>1618009309</v>
      </c>
      <c r="G16" s="21">
        <v>77117698</v>
      </c>
      <c r="H16" s="21">
        <v>68793229</v>
      </c>
      <c r="I16" s="21">
        <v>51803658</v>
      </c>
      <c r="J16" s="21">
        <v>197714585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197714585</v>
      </c>
      <c r="X16" s="21">
        <v>194732225</v>
      </c>
      <c r="Y16" s="21">
        <v>2982360</v>
      </c>
      <c r="Z16" s="6">
        <v>1.53</v>
      </c>
      <c r="AA16" s="28">
        <v>1618009309</v>
      </c>
    </row>
    <row r="17" spans="1:27" ht="13.5">
      <c r="A17" s="5" t="s">
        <v>43</v>
      </c>
      <c r="B17" s="3"/>
      <c r="C17" s="19">
        <v>5835647603</v>
      </c>
      <c r="D17" s="19"/>
      <c r="E17" s="20">
        <v>9126783414</v>
      </c>
      <c r="F17" s="21">
        <v>9262364605</v>
      </c>
      <c r="G17" s="21">
        <v>392392644</v>
      </c>
      <c r="H17" s="21">
        <v>671280243</v>
      </c>
      <c r="I17" s="21">
        <v>413899005</v>
      </c>
      <c r="J17" s="21">
        <v>1477571892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1477571892</v>
      </c>
      <c r="X17" s="21">
        <v>1091843748</v>
      </c>
      <c r="Y17" s="21">
        <v>385728144</v>
      </c>
      <c r="Z17" s="6">
        <v>35.33</v>
      </c>
      <c r="AA17" s="28">
        <v>9262364605</v>
      </c>
    </row>
    <row r="18" spans="1:27" ht="13.5">
      <c r="A18" s="5" t="s">
        <v>44</v>
      </c>
      <c r="B18" s="3"/>
      <c r="C18" s="19">
        <v>65594920</v>
      </c>
      <c r="D18" s="19"/>
      <c r="E18" s="20">
        <v>138370000</v>
      </c>
      <c r="F18" s="21">
        <v>142151703</v>
      </c>
      <c r="G18" s="21">
        <v>24623581</v>
      </c>
      <c r="H18" s="21">
        <v>25310246</v>
      </c>
      <c r="I18" s="21">
        <v>28337964</v>
      </c>
      <c r="J18" s="21">
        <v>78271791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78271791</v>
      </c>
      <c r="X18" s="21">
        <v>10658581</v>
      </c>
      <c r="Y18" s="21">
        <v>67613210</v>
      </c>
      <c r="Z18" s="6">
        <v>634.35</v>
      </c>
      <c r="AA18" s="28">
        <v>142151703</v>
      </c>
    </row>
    <row r="19" spans="1:27" ht="13.5">
      <c r="A19" s="2" t="s">
        <v>45</v>
      </c>
      <c r="B19" s="8"/>
      <c r="C19" s="16">
        <f aca="true" t="shared" si="3" ref="C19:Y19">SUM(C20:C23)</f>
        <v>10569442632</v>
      </c>
      <c r="D19" s="16">
        <f>SUM(D20:D23)</f>
        <v>0</v>
      </c>
      <c r="E19" s="17">
        <f t="shared" si="3"/>
        <v>12983262924</v>
      </c>
      <c r="F19" s="18">
        <f t="shared" si="3"/>
        <v>13239499737</v>
      </c>
      <c r="G19" s="18">
        <f t="shared" si="3"/>
        <v>145167660</v>
      </c>
      <c r="H19" s="18">
        <f t="shared" si="3"/>
        <v>392239615</v>
      </c>
      <c r="I19" s="18">
        <f t="shared" si="3"/>
        <v>578266357</v>
      </c>
      <c r="J19" s="18">
        <f t="shared" si="3"/>
        <v>1115673632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1115673632</v>
      </c>
      <c r="X19" s="18">
        <f t="shared" si="3"/>
        <v>1971491224</v>
      </c>
      <c r="Y19" s="18">
        <f t="shared" si="3"/>
        <v>-855817592</v>
      </c>
      <c r="Z19" s="4">
        <f>+IF(X19&lt;&gt;0,+(Y19/X19)*100,0)</f>
        <v>-43.40965770385798</v>
      </c>
      <c r="AA19" s="30">
        <f>SUM(AA20:AA23)</f>
        <v>13239499737</v>
      </c>
    </row>
    <row r="20" spans="1:27" ht="13.5">
      <c r="A20" s="5" t="s">
        <v>46</v>
      </c>
      <c r="B20" s="3"/>
      <c r="C20" s="19">
        <v>4636442424</v>
      </c>
      <c r="D20" s="19"/>
      <c r="E20" s="20">
        <v>6036337536</v>
      </c>
      <c r="F20" s="21">
        <v>6120339266</v>
      </c>
      <c r="G20" s="21">
        <v>61907469</v>
      </c>
      <c r="H20" s="21">
        <v>145756062</v>
      </c>
      <c r="I20" s="21">
        <v>205879913</v>
      </c>
      <c r="J20" s="21">
        <v>413543444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413543444</v>
      </c>
      <c r="X20" s="21">
        <v>1109426058</v>
      </c>
      <c r="Y20" s="21">
        <v>-695882614</v>
      </c>
      <c r="Z20" s="6">
        <v>-62.72</v>
      </c>
      <c r="AA20" s="28">
        <v>6120339266</v>
      </c>
    </row>
    <row r="21" spans="1:27" ht="13.5">
      <c r="A21" s="5" t="s">
        <v>47</v>
      </c>
      <c r="B21" s="3"/>
      <c r="C21" s="19">
        <v>2862752996</v>
      </c>
      <c r="D21" s="19"/>
      <c r="E21" s="20">
        <v>3071671907</v>
      </c>
      <c r="F21" s="21">
        <v>3084139917</v>
      </c>
      <c r="G21" s="21">
        <v>35742653</v>
      </c>
      <c r="H21" s="21">
        <v>115522653</v>
      </c>
      <c r="I21" s="21">
        <v>165877342</v>
      </c>
      <c r="J21" s="21">
        <v>317142648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317142648</v>
      </c>
      <c r="X21" s="21">
        <v>359082757</v>
      </c>
      <c r="Y21" s="21">
        <v>-41940109</v>
      </c>
      <c r="Z21" s="6">
        <v>-11.68</v>
      </c>
      <c r="AA21" s="28">
        <v>3084139917</v>
      </c>
    </row>
    <row r="22" spans="1:27" ht="13.5">
      <c r="A22" s="5" t="s">
        <v>48</v>
      </c>
      <c r="B22" s="3"/>
      <c r="C22" s="22">
        <v>2639945705</v>
      </c>
      <c r="D22" s="22"/>
      <c r="E22" s="23">
        <v>2937627060</v>
      </c>
      <c r="F22" s="24">
        <v>3017578638</v>
      </c>
      <c r="G22" s="24">
        <v>43794326</v>
      </c>
      <c r="H22" s="24">
        <v>112929036</v>
      </c>
      <c r="I22" s="24">
        <v>176643664</v>
      </c>
      <c r="J22" s="24">
        <v>333367026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333367026</v>
      </c>
      <c r="X22" s="24">
        <v>414696276</v>
      </c>
      <c r="Y22" s="24">
        <v>-81329250</v>
      </c>
      <c r="Z22" s="7">
        <v>-19.61</v>
      </c>
      <c r="AA22" s="29">
        <v>3017578638</v>
      </c>
    </row>
    <row r="23" spans="1:27" ht="13.5">
      <c r="A23" s="5" t="s">
        <v>49</v>
      </c>
      <c r="B23" s="3"/>
      <c r="C23" s="19">
        <v>430301507</v>
      </c>
      <c r="D23" s="19"/>
      <c r="E23" s="20">
        <v>937626421</v>
      </c>
      <c r="F23" s="21">
        <v>1017441916</v>
      </c>
      <c r="G23" s="21">
        <v>3723212</v>
      </c>
      <c r="H23" s="21">
        <v>18031864</v>
      </c>
      <c r="I23" s="21">
        <v>29865438</v>
      </c>
      <c r="J23" s="21">
        <v>51620514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51620514</v>
      </c>
      <c r="X23" s="21">
        <v>88286133</v>
      </c>
      <c r="Y23" s="21">
        <v>-36665619</v>
      </c>
      <c r="Z23" s="6">
        <v>-41.53</v>
      </c>
      <c r="AA23" s="28">
        <v>1017441916</v>
      </c>
    </row>
    <row r="24" spans="1:27" ht="13.5">
      <c r="A24" s="2" t="s">
        <v>50</v>
      </c>
      <c r="B24" s="8"/>
      <c r="C24" s="16">
        <v>41658314</v>
      </c>
      <c r="D24" s="16"/>
      <c r="E24" s="17">
        <v>129594000</v>
      </c>
      <c r="F24" s="18">
        <v>129594000</v>
      </c>
      <c r="G24" s="18">
        <v>29541</v>
      </c>
      <c r="H24" s="18">
        <v>209599</v>
      </c>
      <c r="I24" s="18">
        <v>4190431</v>
      </c>
      <c r="J24" s="18">
        <v>4429571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4429571</v>
      </c>
      <c r="X24" s="18">
        <v>19320435</v>
      </c>
      <c r="Y24" s="18">
        <v>-14890864</v>
      </c>
      <c r="Z24" s="4">
        <v>-77.07</v>
      </c>
      <c r="AA24" s="30">
        <v>129594000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22717908644</v>
      </c>
      <c r="D25" s="51">
        <f>+D5+D9+D15+D19+D24</f>
        <v>0</v>
      </c>
      <c r="E25" s="52">
        <f t="shared" si="4"/>
        <v>34559540443</v>
      </c>
      <c r="F25" s="53">
        <f t="shared" si="4"/>
        <v>35075808203</v>
      </c>
      <c r="G25" s="53">
        <f t="shared" si="4"/>
        <v>905384122</v>
      </c>
      <c r="H25" s="53">
        <f t="shared" si="4"/>
        <v>1378362087</v>
      </c>
      <c r="I25" s="53">
        <f t="shared" si="4"/>
        <v>1598478141</v>
      </c>
      <c r="J25" s="53">
        <f t="shared" si="4"/>
        <v>3882224350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3882224350</v>
      </c>
      <c r="X25" s="53">
        <f t="shared" si="4"/>
        <v>4567395693</v>
      </c>
      <c r="Y25" s="53">
        <f t="shared" si="4"/>
        <v>-685171343</v>
      </c>
      <c r="Z25" s="54">
        <f>+IF(X25&lt;&gt;0,+(Y25/X25)*100,0)</f>
        <v>-15.001357207786814</v>
      </c>
      <c r="AA25" s="55">
        <f>+AA5+AA9+AA15+AA19+AA24</f>
        <v>35075808203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9732978070</v>
      </c>
      <c r="D28" s="19"/>
      <c r="E28" s="20">
        <v>14482957675</v>
      </c>
      <c r="F28" s="21">
        <v>14738491745</v>
      </c>
      <c r="G28" s="21">
        <v>484914517</v>
      </c>
      <c r="H28" s="21">
        <v>783783206</v>
      </c>
      <c r="I28" s="21">
        <v>774092085</v>
      </c>
      <c r="J28" s="21">
        <v>2042789808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2042789808</v>
      </c>
      <c r="X28" s="21"/>
      <c r="Y28" s="21">
        <v>2042789808</v>
      </c>
      <c r="Z28" s="6"/>
      <c r="AA28" s="19">
        <v>14738491745</v>
      </c>
    </row>
    <row r="29" spans="1:27" ht="13.5">
      <c r="A29" s="57" t="s">
        <v>55</v>
      </c>
      <c r="B29" s="3"/>
      <c r="C29" s="19">
        <v>442073932</v>
      </c>
      <c r="D29" s="19"/>
      <c r="E29" s="20">
        <v>1185598004</v>
      </c>
      <c r="F29" s="21">
        <v>1238799601</v>
      </c>
      <c r="G29" s="21">
        <v>173290034</v>
      </c>
      <c r="H29" s="21">
        <v>120111431</v>
      </c>
      <c r="I29" s="21">
        <v>262617800</v>
      </c>
      <c r="J29" s="21">
        <v>556019265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556019265</v>
      </c>
      <c r="X29" s="21"/>
      <c r="Y29" s="21">
        <v>556019265</v>
      </c>
      <c r="Z29" s="6"/>
      <c r="AA29" s="28">
        <v>1238799601</v>
      </c>
    </row>
    <row r="30" spans="1:27" ht="13.5">
      <c r="A30" s="57" t="s">
        <v>56</v>
      </c>
      <c r="B30" s="3"/>
      <c r="C30" s="22">
        <v>20363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29169710</v>
      </c>
      <c r="D31" s="19"/>
      <c r="E31" s="20">
        <v>26800000</v>
      </c>
      <c r="F31" s="21">
        <v>26973515</v>
      </c>
      <c r="G31" s="21">
        <v>10000</v>
      </c>
      <c r="H31" s="21">
        <v>25000</v>
      </c>
      <c r="I31" s="21">
        <v>1322547</v>
      </c>
      <c r="J31" s="21">
        <v>1357547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1357547</v>
      </c>
      <c r="X31" s="21"/>
      <c r="Y31" s="21">
        <v>1357547</v>
      </c>
      <c r="Z31" s="6"/>
      <c r="AA31" s="28">
        <v>26973515</v>
      </c>
    </row>
    <row r="32" spans="1:27" ht="13.5">
      <c r="A32" s="59" t="s">
        <v>58</v>
      </c>
      <c r="B32" s="3"/>
      <c r="C32" s="25">
        <f aca="true" t="shared" si="5" ref="C32:Y32">SUM(C28:C31)</f>
        <v>10204242075</v>
      </c>
      <c r="D32" s="25">
        <f>SUM(D28:D31)</f>
        <v>0</v>
      </c>
      <c r="E32" s="26">
        <f t="shared" si="5"/>
        <v>15695355679</v>
      </c>
      <c r="F32" s="27">
        <f t="shared" si="5"/>
        <v>16004264861</v>
      </c>
      <c r="G32" s="27">
        <f t="shared" si="5"/>
        <v>658214551</v>
      </c>
      <c r="H32" s="27">
        <f t="shared" si="5"/>
        <v>903919637</v>
      </c>
      <c r="I32" s="27">
        <f t="shared" si="5"/>
        <v>1038032432</v>
      </c>
      <c r="J32" s="27">
        <f t="shared" si="5"/>
        <v>2600166620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2600166620</v>
      </c>
      <c r="X32" s="27">
        <f t="shared" si="5"/>
        <v>0</v>
      </c>
      <c r="Y32" s="27">
        <f t="shared" si="5"/>
        <v>2600166620</v>
      </c>
      <c r="Z32" s="13">
        <f>+IF(X32&lt;&gt;0,+(Y32/X32)*100,0)</f>
        <v>0</v>
      </c>
      <c r="AA32" s="31">
        <f>SUM(AA28:AA31)</f>
        <v>16004264861</v>
      </c>
    </row>
    <row r="33" spans="1:27" ht="13.5">
      <c r="A33" s="60" t="s">
        <v>59</v>
      </c>
      <c r="B33" s="3" t="s">
        <v>60</v>
      </c>
      <c r="C33" s="19">
        <v>804933199</v>
      </c>
      <c r="D33" s="19"/>
      <c r="E33" s="20">
        <v>688451219</v>
      </c>
      <c r="F33" s="21">
        <v>689260158</v>
      </c>
      <c r="G33" s="21">
        <v>6397532</v>
      </c>
      <c r="H33" s="21">
        <v>8995055</v>
      </c>
      <c r="I33" s="21">
        <v>12122304</v>
      </c>
      <c r="J33" s="21">
        <v>27514891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27514891</v>
      </c>
      <c r="X33" s="21"/>
      <c r="Y33" s="21">
        <v>27514891</v>
      </c>
      <c r="Z33" s="6"/>
      <c r="AA33" s="28">
        <v>689260158</v>
      </c>
    </row>
    <row r="34" spans="1:27" ht="13.5">
      <c r="A34" s="60" t="s">
        <v>61</v>
      </c>
      <c r="B34" s="3" t="s">
        <v>62</v>
      </c>
      <c r="C34" s="19">
        <v>6068491951</v>
      </c>
      <c r="D34" s="19"/>
      <c r="E34" s="20">
        <v>9728928623</v>
      </c>
      <c r="F34" s="21">
        <v>9825351001</v>
      </c>
      <c r="G34" s="21">
        <v>106338605</v>
      </c>
      <c r="H34" s="21">
        <v>248906396</v>
      </c>
      <c r="I34" s="21">
        <v>314366204</v>
      </c>
      <c r="J34" s="21">
        <v>669611205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669611205</v>
      </c>
      <c r="X34" s="21"/>
      <c r="Y34" s="21">
        <v>669611205</v>
      </c>
      <c r="Z34" s="6"/>
      <c r="AA34" s="28">
        <v>9825351001</v>
      </c>
    </row>
    <row r="35" spans="1:27" ht="13.5">
      <c r="A35" s="60" t="s">
        <v>63</v>
      </c>
      <c r="B35" s="3"/>
      <c r="C35" s="19">
        <v>5640241419</v>
      </c>
      <c r="D35" s="19"/>
      <c r="E35" s="20">
        <v>8446804922</v>
      </c>
      <c r="F35" s="21">
        <v>8556932183</v>
      </c>
      <c r="G35" s="21">
        <v>134433432</v>
      </c>
      <c r="H35" s="21">
        <v>216540996</v>
      </c>
      <c r="I35" s="21">
        <v>233957203</v>
      </c>
      <c r="J35" s="21">
        <v>584931631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584931631</v>
      </c>
      <c r="X35" s="21"/>
      <c r="Y35" s="21">
        <v>584931631</v>
      </c>
      <c r="Z35" s="6"/>
      <c r="AA35" s="28">
        <v>8556932183</v>
      </c>
    </row>
    <row r="36" spans="1:27" ht="13.5">
      <c r="A36" s="61" t="s">
        <v>64</v>
      </c>
      <c r="B36" s="10"/>
      <c r="C36" s="62">
        <f aca="true" t="shared" si="6" ref="C36:Y36">SUM(C32:C35)</f>
        <v>22717908644</v>
      </c>
      <c r="D36" s="62">
        <f>SUM(D32:D35)</f>
        <v>0</v>
      </c>
      <c r="E36" s="63">
        <f t="shared" si="6"/>
        <v>34559540443</v>
      </c>
      <c r="F36" s="64">
        <f t="shared" si="6"/>
        <v>35075808203</v>
      </c>
      <c r="G36" s="64">
        <f t="shared" si="6"/>
        <v>905384120</v>
      </c>
      <c r="H36" s="64">
        <f t="shared" si="6"/>
        <v>1378362084</v>
      </c>
      <c r="I36" s="64">
        <f t="shared" si="6"/>
        <v>1598478143</v>
      </c>
      <c r="J36" s="64">
        <f t="shared" si="6"/>
        <v>3882224347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3882224347</v>
      </c>
      <c r="X36" s="64">
        <f t="shared" si="6"/>
        <v>0</v>
      </c>
      <c r="Y36" s="64">
        <f t="shared" si="6"/>
        <v>3882224347</v>
      </c>
      <c r="Z36" s="65">
        <f>+IF(X36&lt;&gt;0,+(Y36/X36)*100,0)</f>
        <v>0</v>
      </c>
      <c r="AA36" s="66">
        <f>SUM(AA32:AA35)</f>
        <v>35075808203</v>
      </c>
    </row>
    <row r="37" spans="1:27" ht="13.5">
      <c r="A37" s="14" t="s">
        <v>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75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76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77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2014-11-17T10:22:03Z</dcterms:created>
  <dcterms:modified xsi:type="dcterms:W3CDTF">2014-11-17T10:22:03Z</dcterms:modified>
  <cp:category/>
  <cp:version/>
  <cp:contentType/>
  <cp:contentStatus/>
</cp:coreProperties>
</file>