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2" sheetId="11" r:id="rId11"/>
    <sheet name="NC091" sheetId="12" r:id="rId12"/>
    <sheet name="NW372" sheetId="13" r:id="rId13"/>
    <sheet name="NW373" sheetId="14" r:id="rId14"/>
    <sheet name="NW402" sheetId="15" r:id="rId15"/>
    <sheet name="NW403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'FS184'!$A$1:$AA$45</definedName>
    <definedName name="_xlnm.Print_Area" localSheetId="1">'GT421'!$A$1:$AA$45</definedName>
    <definedName name="_xlnm.Print_Area" localSheetId="2">'GT481'!$A$1:$AA$45</definedName>
    <definedName name="_xlnm.Print_Area" localSheetId="3">'KZN225'!$A$1:$AA$45</definedName>
    <definedName name="_xlnm.Print_Area" localSheetId="4">'KZN252'!$A$1:$AA$45</definedName>
    <definedName name="_xlnm.Print_Area" localSheetId="5">'KZN282'!$A$1:$AA$45</definedName>
    <definedName name="_xlnm.Print_Area" localSheetId="6">'LIM354'!$A$1:$AA$45</definedName>
    <definedName name="_xlnm.Print_Area" localSheetId="7">'MP307'!$A$1:$AA$45</definedName>
    <definedName name="_xlnm.Print_Area" localSheetId="8">'MP312'!$A$1:$AA$45</definedName>
    <definedName name="_xlnm.Print_Area" localSheetId="9">'MP313'!$A$1:$AA$45</definedName>
    <definedName name="_xlnm.Print_Area" localSheetId="10">'MP322'!$A$1:$AA$45</definedName>
    <definedName name="_xlnm.Print_Area" localSheetId="11">'NC091'!$A$1:$AA$45</definedName>
    <definedName name="_xlnm.Print_Area" localSheetId="12">'NW372'!$A$1:$AA$45</definedName>
    <definedName name="_xlnm.Print_Area" localSheetId="13">'NW373'!$A$1:$AA$45</definedName>
    <definedName name="_xlnm.Print_Area" localSheetId="14">'NW402'!$A$1:$AA$45</definedName>
    <definedName name="_xlnm.Print_Area" localSheetId="15">'NW403'!$A$1:$AA$45</definedName>
    <definedName name="_xlnm.Print_Area" localSheetId="19">'Summary'!$A$1:$AA$45</definedName>
    <definedName name="_xlnm.Print_Area" localSheetId="16">'WC023'!$A$1:$AA$45</definedName>
    <definedName name="_xlnm.Print_Area" localSheetId="17">'WC024'!$A$1:$AA$45</definedName>
    <definedName name="_xlnm.Print_Area" localSheetId="18">'WC044'!$A$1:$AA$45</definedName>
  </definedNames>
  <calcPr calcMode="manual" fullCalcOnLoad="1"/>
</workbook>
</file>

<file path=xl/sharedStrings.xml><?xml version="1.0" encoding="utf-8"?>
<sst xmlns="http://schemas.openxmlformats.org/spreadsheetml/2006/main" count="1420" uniqueCount="90">
  <si>
    <t>Free State: Matjhabeng(FS184)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</si>
  <si>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</si>
  <si>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</si>
  <si>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</si>
  <si>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</si>
  <si>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</si>
  <si>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</si>
  <si>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</si>
  <si>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</si>
  <si>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</si>
  <si>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</si>
  <si>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</si>
  <si>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</si>
  <si>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</si>
  <si>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</si>
  <si>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</si>
  <si>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</si>
  <si>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</si>
  <si>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</si>
  <si>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</si>
  <si>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</si>
  <si>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</si>
  <si>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</si>
  <si>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</si>
  <si>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</si>
  <si>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</si>
  <si>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</si>
  <si>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</si>
  <si>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</si>
  <si>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</si>
  <si>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</si>
  <si>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</si>
  <si>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</si>
  <si>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</si>
  <si>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</si>
  <si>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</si>
  <si>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</si>
  <si>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</si>
  <si>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</si>
  <si>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</si>
  <si>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</si>
  <si>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</si>
  <si>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</si>
  <si>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</si>
  <si>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</si>
  <si>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</si>
  <si>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</si>
  <si>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</si>
  <si>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</si>
  <si>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</si>
  <si>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</si>
  <si>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</si>
  <si>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</si>
  <si>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</si>
  <si>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</si>
  <si>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</si>
  <si>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</si>
  <si>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</si>
  <si>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</si>
  <si>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</si>
  <si>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</si>
  <si>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</si>
  <si>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</si>
  <si>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</si>
  <si>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</si>
  <si>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Gauteng: Emfuleni(GT421) - Table C5 Quarterly Budget Statement - Capital Expenditure by Standard Classification and Funding for 1st Quarter ended 30 September 2014 (Figures Finalised as at 2014/10/30)</t>
  </si>
  <si>
    <t>Gauteng: Mogale City(GT481) - Table C5 Quarterly Budget Statement - Capital Expenditure by Standard Classification and Funding for 1st Quarter ended 30 September 2014 (Figures Finalised as at 2014/10/30)</t>
  </si>
  <si>
    <t>Kwazulu-Natal: Msunduzi(KZN225) - Table C5 Quarterly Budget Statement - Capital Expenditure by Standard Classification and Funding for 1st Quarter ended 30 September 2014 (Figures Finalised as at 2014/10/30)</t>
  </si>
  <si>
    <t>Kwazulu-Natal: Newcastle(KZN252) - Table C5 Quarterly Budget Statement - Capital Expenditure by Standard Classification and Funding for 1st Quarter ended 30 September 2014 (Figures Finalised as at 2014/10/30)</t>
  </si>
  <si>
    <t>Kwazulu-Natal: uMhlathuze(KZN282) - Table C5 Quarterly Budget Statement - Capital Expenditure by Standard Classification and Funding for 1st Quarter ended 30 September 2014 (Figures Finalised as at 2014/10/30)</t>
  </si>
  <si>
    <t>Limpopo: Polokwane(LIM354) - Table C5 Quarterly Budget Statement - Capital Expenditure by Standard Classification and Funding for 1st Quarter ended 30 September 2014 (Figures Finalised as at 2014/10/30)</t>
  </si>
  <si>
    <t>Mpumalanga: Govan Mbeki(MP307) - Table C5 Quarterly Budget Statement - Capital Expenditure by Standard Classification and Funding for 1st Quarter ended 30 September 2014 (Figures Finalised as at 2014/10/30)</t>
  </si>
  <si>
    <t>Mpumalanga: Emalahleni (Mp)(MP312) - Table C5 Quarterly Budget Statement - Capital Expenditure by Standard Classification and Funding for 1st Quarter ended 30 September 2014 (Figures Finalised as at 2014/10/30)</t>
  </si>
  <si>
    <t>Mpumalanga: Steve Tshwete(MP313) - Table C5 Quarterly Budget Statement - Capital Expenditure by Standard Classification and Funding for 1st Quarter ended 30 September 2014 (Figures Finalised as at 2014/10/30)</t>
  </si>
  <si>
    <t>Mpumalanga: Mbombela(MP322) - Table C5 Quarterly Budget Statement - Capital Expenditure by Standard Classification and Funding for 1st Quarter ended 30 September 2014 (Figures Finalised as at 2014/10/30)</t>
  </si>
  <si>
    <t>Northern Cape: Sol Plaatje(NC091) - Table C5 Quarterly Budget Statement - Capital Expenditure by Standard Classification and Funding for 1st Quarter ended 30 September 2014 (Figures Finalised as at 2014/10/30)</t>
  </si>
  <si>
    <t>North West: Madibeng(NW372) - Table C5 Quarterly Budget Statement - Capital Expenditure by Standard Classification and Funding for 1st Quarter ended 30 September 2014 (Figures Finalised as at 2014/10/30)</t>
  </si>
  <si>
    <t>North West: Rustenburg(NW373) - Table C5 Quarterly Budget Statement - Capital Expenditure by Standard Classification and Funding for 1st Quarter ended 30 September 2014 (Figures Finalised as at 2014/10/30)</t>
  </si>
  <si>
    <t>North West: Tlokwe(NW402) - Table C5 Quarterly Budget Statement - Capital Expenditure by Standard Classification and Funding for 1st Quarter ended 30 September 2014 (Figures Finalised as at 2014/10/30)</t>
  </si>
  <si>
    <t>North West: City Of Matlosana(NW403) - Table C5 Quarterly Budget Statement - Capital Expenditure by Standard Classification and Funding for 1st Quarter ended 30 September 2014 (Figures Finalised as at 2014/10/30)</t>
  </si>
  <si>
    <t>Western Cape: Drakenstein(WC023) - Table C5 Quarterly Budget Statement - Capital Expenditure by Standard Classification and Funding for 1st Quarter ended 30 September 2014 (Figures Finalised as at 2014/10/30)</t>
  </si>
  <si>
    <t>Western Cape: Stellenbosch(WC024) - Table C5 Quarterly Budget Statement - Capital Expenditure by Standard Classification and Funding for 1st Quarter ended 30 September 2014 (Figures Finalised as at 2014/10/30)</t>
  </si>
  <si>
    <t>Western Cape: George(WC044)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</si>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</sst>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82356</v>
      </c>
      <c r="H5" s="18">
        <f t="shared" si="0"/>
        <v>128977</v>
      </c>
      <c r="I5" s="18">
        <f t="shared" si="0"/>
        <v>105283</v>
      </c>
      <c r="J5" s="18">
        <f t="shared" si="0"/>
        <v>316616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316616</v>
      </c>
      <c r="X5" s="18">
        <f t="shared" si="0"/>
        <v>10500000</v>
      </c>
      <c r="Y5" s="18">
        <f t="shared" si="0"/>
        <v>-10183384</v>
      </c>
      <c r="Z5" s="4">
        <f>+IF(X5&lt;&gt;0,+(Y5/X5)*100,0)</f>
        <v>-96.98460952380952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82356</v>
      </c>
      <c r="H6" s="21">
        <v>128977</v>
      </c>
      <c r="I6" s="21">
        <v>105283</v>
      </c>
      <c r="J6" s="21">
        <v>316616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316616</v>
      </c>
      <c r="X6" s="21">
        <v>10500000</v>
      </c>
      <c r="Y6" s="21">
        <v>-10183384</v>
      </c>
      <c r="Z6" s="6">
        <v>-96.98</v>
      </c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72060673</v>
      </c>
      <c r="F9" s="18">
        <f t="shared" si="1"/>
        <v>72060673</v>
      </c>
      <c r="G9" s="18">
        <f t="shared" si="1"/>
        <v>4385004</v>
      </c>
      <c r="H9" s="18">
        <f t="shared" si="1"/>
        <v>15743435</v>
      </c>
      <c r="I9" s="18">
        <f t="shared" si="1"/>
        <v>3007517</v>
      </c>
      <c r="J9" s="18">
        <f t="shared" si="1"/>
        <v>23135956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23135956</v>
      </c>
      <c r="X9" s="18">
        <f t="shared" si="1"/>
        <v>13206573</v>
      </c>
      <c r="Y9" s="18">
        <f t="shared" si="1"/>
        <v>9929383</v>
      </c>
      <c r="Z9" s="4">
        <f>+IF(X9&lt;&gt;0,+(Y9/X9)*100,0)</f>
        <v>75.18515969282872</v>
      </c>
      <c r="AA9" s="30">
        <f>SUM(AA10:AA14)</f>
        <v>72060673</v>
      </c>
    </row>
    <row r="10" spans="1:27" ht="13.5">
      <c r="A10" s="5" t="s">
        <v>36</v>
      </c>
      <c r="B10" s="3"/>
      <c r="C10" s="19"/>
      <c r="D10" s="19"/>
      <c r="E10" s="20">
        <v>42196552</v>
      </c>
      <c r="F10" s="21">
        <v>42196552</v>
      </c>
      <c r="G10" s="21">
        <v>2110528</v>
      </c>
      <c r="H10" s="21">
        <v>9075334</v>
      </c>
      <c r="I10" s="21">
        <v>2256361</v>
      </c>
      <c r="J10" s="21">
        <v>13442223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13442223</v>
      </c>
      <c r="X10" s="21">
        <v>5740542</v>
      </c>
      <c r="Y10" s="21">
        <v>7701681</v>
      </c>
      <c r="Z10" s="6">
        <v>134.16</v>
      </c>
      <c r="AA10" s="28">
        <v>42196552</v>
      </c>
    </row>
    <row r="11" spans="1:27" ht="13.5">
      <c r="A11" s="5" t="s">
        <v>37</v>
      </c>
      <c r="B11" s="3"/>
      <c r="C11" s="19"/>
      <c r="D11" s="19"/>
      <c r="E11" s="20">
        <v>24864121</v>
      </c>
      <c r="F11" s="21">
        <v>24864121</v>
      </c>
      <c r="G11" s="21">
        <v>1677092</v>
      </c>
      <c r="H11" s="21">
        <v>5380721</v>
      </c>
      <c r="I11" s="21">
        <v>751156</v>
      </c>
      <c r="J11" s="21">
        <v>7808969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7808969</v>
      </c>
      <c r="X11" s="21">
        <v>6216030</v>
      </c>
      <c r="Y11" s="21">
        <v>1592939</v>
      </c>
      <c r="Z11" s="6">
        <v>25.63</v>
      </c>
      <c r="AA11" s="28">
        <v>24864121</v>
      </c>
    </row>
    <row r="12" spans="1:27" ht="13.5">
      <c r="A12" s="5" t="s">
        <v>38</v>
      </c>
      <c r="B12" s="3"/>
      <c r="C12" s="19"/>
      <c r="D12" s="19"/>
      <c r="E12" s="20">
        <v>5000000</v>
      </c>
      <c r="F12" s="21">
        <v>5000000</v>
      </c>
      <c r="G12" s="21">
        <v>597384</v>
      </c>
      <c r="H12" s="21">
        <v>1287380</v>
      </c>
      <c r="I12" s="21"/>
      <c r="J12" s="21">
        <v>1884764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1884764</v>
      </c>
      <c r="X12" s="21">
        <v>1250001</v>
      </c>
      <c r="Y12" s="21">
        <v>634763</v>
      </c>
      <c r="Z12" s="6">
        <v>50.78</v>
      </c>
      <c r="AA12" s="28">
        <v>5000000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185908963</v>
      </c>
      <c r="D15" s="16">
        <f>SUM(D16:D18)</f>
        <v>0</v>
      </c>
      <c r="E15" s="17">
        <f t="shared" si="2"/>
        <v>20747632</v>
      </c>
      <c r="F15" s="18">
        <f t="shared" si="2"/>
        <v>20747632</v>
      </c>
      <c r="G15" s="18">
        <f t="shared" si="2"/>
        <v>452813</v>
      </c>
      <c r="H15" s="18">
        <f t="shared" si="2"/>
        <v>1167863</v>
      </c>
      <c r="I15" s="18">
        <f t="shared" si="2"/>
        <v>514858</v>
      </c>
      <c r="J15" s="18">
        <f t="shared" si="2"/>
        <v>2135534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2135534</v>
      </c>
      <c r="X15" s="18">
        <f t="shared" si="2"/>
        <v>10909380</v>
      </c>
      <c r="Y15" s="18">
        <f t="shared" si="2"/>
        <v>-8773846</v>
      </c>
      <c r="Z15" s="4">
        <f>+IF(X15&lt;&gt;0,+(Y15/X15)*100,0)</f>
        <v>-80.42479040972081</v>
      </c>
      <c r="AA15" s="30">
        <f>SUM(AA16:AA18)</f>
        <v>20747632</v>
      </c>
    </row>
    <row r="16" spans="1:27" ht="13.5">
      <c r="A16" s="5" t="s">
        <v>42</v>
      </c>
      <c r="B16" s="3"/>
      <c r="C16" s="19"/>
      <c r="D16" s="19"/>
      <c r="E16" s="20">
        <v>7812300</v>
      </c>
      <c r="F16" s="21">
        <v>7812300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4808598</v>
      </c>
      <c r="Y16" s="21">
        <v>-4808598</v>
      </c>
      <c r="Z16" s="6">
        <v>-100</v>
      </c>
      <c r="AA16" s="28">
        <v>7812300</v>
      </c>
    </row>
    <row r="17" spans="1:27" ht="13.5">
      <c r="A17" s="5" t="s">
        <v>43</v>
      </c>
      <c r="B17" s="3"/>
      <c r="C17" s="19">
        <v>185908963</v>
      </c>
      <c r="D17" s="19"/>
      <c r="E17" s="20">
        <v>12935332</v>
      </c>
      <c r="F17" s="21">
        <v>12935332</v>
      </c>
      <c r="G17" s="21">
        <v>452813</v>
      </c>
      <c r="H17" s="21">
        <v>1167863</v>
      </c>
      <c r="I17" s="21">
        <v>514858</v>
      </c>
      <c r="J17" s="21">
        <v>2135534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2135534</v>
      </c>
      <c r="X17" s="21">
        <v>6100782</v>
      </c>
      <c r="Y17" s="21">
        <v>-3965248</v>
      </c>
      <c r="Z17" s="6">
        <v>-65</v>
      </c>
      <c r="AA17" s="28">
        <v>12935332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3220629</v>
      </c>
      <c r="D19" s="16">
        <f>SUM(D20:D23)</f>
        <v>0</v>
      </c>
      <c r="E19" s="17">
        <f t="shared" si="3"/>
        <v>63437695</v>
      </c>
      <c r="F19" s="18">
        <f t="shared" si="3"/>
        <v>63437695</v>
      </c>
      <c r="G19" s="18">
        <f t="shared" si="3"/>
        <v>8436879</v>
      </c>
      <c r="H19" s="18">
        <f t="shared" si="3"/>
        <v>1720876</v>
      </c>
      <c r="I19" s="18">
        <f t="shared" si="3"/>
        <v>7249885</v>
      </c>
      <c r="J19" s="18">
        <f t="shared" si="3"/>
        <v>17407640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17407640</v>
      </c>
      <c r="X19" s="18">
        <f t="shared" si="3"/>
        <v>12992475</v>
      </c>
      <c r="Y19" s="18">
        <f t="shared" si="3"/>
        <v>4415165</v>
      </c>
      <c r="Z19" s="4">
        <f>+IF(X19&lt;&gt;0,+(Y19/X19)*100,0)</f>
        <v>33.982478319180906</v>
      </c>
      <c r="AA19" s="30">
        <f>SUM(AA20:AA23)</f>
        <v>63437695</v>
      </c>
    </row>
    <row r="20" spans="1:27" ht="13.5">
      <c r="A20" s="5" t="s">
        <v>46</v>
      </c>
      <c r="B20" s="3"/>
      <c r="C20" s="19">
        <v>3220629</v>
      </c>
      <c r="D20" s="19"/>
      <c r="E20" s="20">
        <v>7114518</v>
      </c>
      <c r="F20" s="21">
        <v>7114518</v>
      </c>
      <c r="G20" s="21"/>
      <c r="H20" s="21"/>
      <c r="I20" s="21">
        <v>3877375</v>
      </c>
      <c r="J20" s="21">
        <v>3877375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3877375</v>
      </c>
      <c r="X20" s="21">
        <v>1778631</v>
      </c>
      <c r="Y20" s="21">
        <v>2098744</v>
      </c>
      <c r="Z20" s="6">
        <v>118</v>
      </c>
      <c r="AA20" s="28">
        <v>7114518</v>
      </c>
    </row>
    <row r="21" spans="1:27" ht="13.5">
      <c r="A21" s="5" t="s">
        <v>47</v>
      </c>
      <c r="B21" s="3"/>
      <c r="C21" s="19"/>
      <c r="D21" s="19"/>
      <c r="E21" s="20">
        <v>1268691</v>
      </c>
      <c r="F21" s="21">
        <v>1268691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141252</v>
      </c>
      <c r="Y21" s="21">
        <v>-141252</v>
      </c>
      <c r="Z21" s="6">
        <v>-100</v>
      </c>
      <c r="AA21" s="28">
        <v>1268691</v>
      </c>
    </row>
    <row r="22" spans="1:27" ht="13.5">
      <c r="A22" s="5" t="s">
        <v>48</v>
      </c>
      <c r="B22" s="3"/>
      <c r="C22" s="22"/>
      <c r="D22" s="22"/>
      <c r="E22" s="23">
        <v>55054486</v>
      </c>
      <c r="F22" s="24">
        <v>55054486</v>
      </c>
      <c r="G22" s="24">
        <v>8436879</v>
      </c>
      <c r="H22" s="24">
        <v>1720876</v>
      </c>
      <c r="I22" s="24">
        <v>3372510</v>
      </c>
      <c r="J22" s="24">
        <v>13530265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13530265</v>
      </c>
      <c r="X22" s="24">
        <v>11072592</v>
      </c>
      <c r="Y22" s="24">
        <v>2457673</v>
      </c>
      <c r="Z22" s="7">
        <v>22.2</v>
      </c>
      <c r="AA22" s="29">
        <v>55054486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1953000</v>
      </c>
      <c r="Y24" s="18">
        <v>-1953000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189129592</v>
      </c>
      <c r="D25" s="51">
        <f>+D5+D9+D15+D19+D24</f>
        <v>0</v>
      </c>
      <c r="E25" s="52">
        <f t="shared" si="4"/>
        <v>156246000</v>
      </c>
      <c r="F25" s="53">
        <f t="shared" si="4"/>
        <v>156246000</v>
      </c>
      <c r="G25" s="53">
        <f t="shared" si="4"/>
        <v>13357052</v>
      </c>
      <c r="H25" s="53">
        <f t="shared" si="4"/>
        <v>18761151</v>
      </c>
      <c r="I25" s="53">
        <f t="shared" si="4"/>
        <v>10877543</v>
      </c>
      <c r="J25" s="53">
        <f t="shared" si="4"/>
        <v>42995746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42995746</v>
      </c>
      <c r="X25" s="53">
        <f t="shared" si="4"/>
        <v>49561428</v>
      </c>
      <c r="Y25" s="53">
        <f t="shared" si="4"/>
        <v>-6565682</v>
      </c>
      <c r="Z25" s="54">
        <f>+IF(X25&lt;&gt;0,+(Y25/X25)*100,0)</f>
        <v>-13.247564214654995</v>
      </c>
      <c r="AA25" s="55">
        <f>+AA5+AA9+AA15+AA19+AA24</f>
        <v>156246000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189129592</v>
      </c>
      <c r="D28" s="19"/>
      <c r="E28" s="20">
        <v>156246000</v>
      </c>
      <c r="F28" s="21">
        <v>156246000</v>
      </c>
      <c r="G28" s="21">
        <v>13274696</v>
      </c>
      <c r="H28" s="21">
        <v>18403752</v>
      </c>
      <c r="I28" s="21">
        <v>10772260</v>
      </c>
      <c r="J28" s="21">
        <v>42450708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42450708</v>
      </c>
      <c r="X28" s="21"/>
      <c r="Y28" s="21">
        <v>42450708</v>
      </c>
      <c r="Z28" s="6"/>
      <c r="AA28" s="19">
        <v>156246000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189129592</v>
      </c>
      <c r="D32" s="25">
        <f>SUM(D28:D31)</f>
        <v>0</v>
      </c>
      <c r="E32" s="26">
        <f t="shared" si="5"/>
        <v>156246000</v>
      </c>
      <c r="F32" s="27">
        <f t="shared" si="5"/>
        <v>156246000</v>
      </c>
      <c r="G32" s="27">
        <f t="shared" si="5"/>
        <v>13274696</v>
      </c>
      <c r="H32" s="27">
        <f t="shared" si="5"/>
        <v>18403752</v>
      </c>
      <c r="I32" s="27">
        <f t="shared" si="5"/>
        <v>10772260</v>
      </c>
      <c r="J32" s="27">
        <f t="shared" si="5"/>
        <v>42450708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42450708</v>
      </c>
      <c r="X32" s="27">
        <f t="shared" si="5"/>
        <v>0</v>
      </c>
      <c r="Y32" s="27">
        <f t="shared" si="5"/>
        <v>42450708</v>
      </c>
      <c r="Z32" s="13">
        <f>+IF(X32&lt;&gt;0,+(Y32/X32)*100,0)</f>
        <v>0</v>
      </c>
      <c r="AA32" s="31">
        <f>SUM(AA28:AA31)</f>
        <v>156246000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>
        <v>82356</v>
      </c>
      <c r="H35" s="21">
        <v>357399</v>
      </c>
      <c r="I35" s="21">
        <v>105283</v>
      </c>
      <c r="J35" s="21">
        <v>545038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545038</v>
      </c>
      <c r="X35" s="21"/>
      <c r="Y35" s="21">
        <v>545038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189129592</v>
      </c>
      <c r="D36" s="62">
        <f>SUM(D32:D35)</f>
        <v>0</v>
      </c>
      <c r="E36" s="63">
        <f t="shared" si="6"/>
        <v>156246000</v>
      </c>
      <c r="F36" s="64">
        <f t="shared" si="6"/>
        <v>156246000</v>
      </c>
      <c r="G36" s="64">
        <f t="shared" si="6"/>
        <v>13357052</v>
      </c>
      <c r="H36" s="64">
        <f t="shared" si="6"/>
        <v>18761151</v>
      </c>
      <c r="I36" s="64">
        <f t="shared" si="6"/>
        <v>10877543</v>
      </c>
      <c r="J36" s="64">
        <f t="shared" si="6"/>
        <v>42995746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42995746</v>
      </c>
      <c r="X36" s="64">
        <f t="shared" si="6"/>
        <v>0</v>
      </c>
      <c r="Y36" s="64">
        <f t="shared" si="6"/>
        <v>42995746</v>
      </c>
      <c r="Z36" s="65">
        <f>+IF(X36&lt;&gt;0,+(Y36/X36)*100,0)</f>
        <v>0</v>
      </c>
      <c r="AA36" s="66">
        <f>SUM(AA32:AA35)</f>
        <v>156246000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13752500</v>
      </c>
      <c r="F5" s="18">
        <f t="shared" si="0"/>
        <v>24264120</v>
      </c>
      <c r="G5" s="18">
        <f t="shared" si="0"/>
        <v>0</v>
      </c>
      <c r="H5" s="18">
        <f t="shared" si="0"/>
        <v>424000</v>
      </c>
      <c r="I5" s="18">
        <f t="shared" si="0"/>
        <v>214501</v>
      </c>
      <c r="J5" s="18">
        <f t="shared" si="0"/>
        <v>638501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638501</v>
      </c>
      <c r="X5" s="18">
        <f t="shared" si="0"/>
        <v>1115000</v>
      </c>
      <c r="Y5" s="18">
        <f t="shared" si="0"/>
        <v>-476499</v>
      </c>
      <c r="Z5" s="4">
        <f>+IF(X5&lt;&gt;0,+(Y5/X5)*100,0)</f>
        <v>-42.735336322869955</v>
      </c>
      <c r="AA5" s="16">
        <f>SUM(AA6:AA8)</f>
        <v>24264120</v>
      </c>
    </row>
    <row r="6" spans="1:27" ht="13.5">
      <c r="A6" s="5" t="s">
        <v>32</v>
      </c>
      <c r="B6" s="3"/>
      <c r="C6" s="19"/>
      <c r="D6" s="19"/>
      <c r="E6" s="20">
        <v>1127000</v>
      </c>
      <c r="F6" s="21">
        <v>1127000</v>
      </c>
      <c r="G6" s="21"/>
      <c r="H6" s="21">
        <v>32</v>
      </c>
      <c r="I6" s="21">
        <v>19754</v>
      </c>
      <c r="J6" s="21">
        <v>19786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19786</v>
      </c>
      <c r="X6" s="21">
        <v>21000</v>
      </c>
      <c r="Y6" s="21">
        <v>-1214</v>
      </c>
      <c r="Z6" s="6">
        <v>-5.78</v>
      </c>
      <c r="AA6" s="28">
        <v>1127000</v>
      </c>
    </row>
    <row r="7" spans="1:27" ht="13.5">
      <c r="A7" s="5" t="s">
        <v>33</v>
      </c>
      <c r="B7" s="3"/>
      <c r="C7" s="22"/>
      <c r="D7" s="22"/>
      <c r="E7" s="23">
        <v>1394000</v>
      </c>
      <c r="F7" s="24">
        <v>1394000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130000</v>
      </c>
      <c r="Y7" s="24">
        <v>-130000</v>
      </c>
      <c r="Z7" s="7">
        <v>-100</v>
      </c>
      <c r="AA7" s="29">
        <v>1394000</v>
      </c>
    </row>
    <row r="8" spans="1:27" ht="13.5">
      <c r="A8" s="5" t="s">
        <v>34</v>
      </c>
      <c r="B8" s="3"/>
      <c r="C8" s="19"/>
      <c r="D8" s="19"/>
      <c r="E8" s="20">
        <v>11231500</v>
      </c>
      <c r="F8" s="21">
        <v>21743120</v>
      </c>
      <c r="G8" s="21"/>
      <c r="H8" s="21">
        <v>423968</v>
      </c>
      <c r="I8" s="21">
        <v>194747</v>
      </c>
      <c r="J8" s="21">
        <v>618715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618715</v>
      </c>
      <c r="X8" s="21">
        <v>964000</v>
      </c>
      <c r="Y8" s="21">
        <v>-345285</v>
      </c>
      <c r="Z8" s="6">
        <v>-35.82</v>
      </c>
      <c r="AA8" s="28">
        <v>21743120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25891000</v>
      </c>
      <c r="F9" s="18">
        <f t="shared" si="1"/>
        <v>28580280</v>
      </c>
      <c r="G9" s="18">
        <f t="shared" si="1"/>
        <v>104956</v>
      </c>
      <c r="H9" s="18">
        <f t="shared" si="1"/>
        <v>1145931</v>
      </c>
      <c r="I9" s="18">
        <f t="shared" si="1"/>
        <v>319777</v>
      </c>
      <c r="J9" s="18">
        <f t="shared" si="1"/>
        <v>1570664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1570664</v>
      </c>
      <c r="X9" s="18">
        <f t="shared" si="1"/>
        <v>788000</v>
      </c>
      <c r="Y9" s="18">
        <f t="shared" si="1"/>
        <v>782664</v>
      </c>
      <c r="Z9" s="4">
        <f>+IF(X9&lt;&gt;0,+(Y9/X9)*100,0)</f>
        <v>99.32284263959392</v>
      </c>
      <c r="AA9" s="30">
        <f>SUM(AA10:AA14)</f>
        <v>28580280</v>
      </c>
    </row>
    <row r="10" spans="1:27" ht="13.5">
      <c r="A10" s="5" t="s">
        <v>36</v>
      </c>
      <c r="B10" s="3"/>
      <c r="C10" s="19"/>
      <c r="D10" s="19"/>
      <c r="E10" s="20">
        <v>7670000</v>
      </c>
      <c r="F10" s="21">
        <v>8519300</v>
      </c>
      <c r="G10" s="21">
        <v>48</v>
      </c>
      <c r="H10" s="21">
        <v>192</v>
      </c>
      <c r="I10" s="21">
        <v>144</v>
      </c>
      <c r="J10" s="21">
        <v>384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384</v>
      </c>
      <c r="X10" s="21">
        <v>695000</v>
      </c>
      <c r="Y10" s="21">
        <v>-694616</v>
      </c>
      <c r="Z10" s="6">
        <v>-99.94</v>
      </c>
      <c r="AA10" s="28">
        <v>8519300</v>
      </c>
    </row>
    <row r="11" spans="1:27" ht="13.5">
      <c r="A11" s="5" t="s">
        <v>37</v>
      </c>
      <c r="B11" s="3"/>
      <c r="C11" s="19"/>
      <c r="D11" s="19"/>
      <c r="E11" s="20">
        <v>10832000</v>
      </c>
      <c r="F11" s="21">
        <v>11587180</v>
      </c>
      <c r="G11" s="21"/>
      <c r="H11" s="21">
        <v>750443</v>
      </c>
      <c r="I11" s="21">
        <v>18851</v>
      </c>
      <c r="J11" s="21">
        <v>769294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769294</v>
      </c>
      <c r="X11" s="21">
        <v>70000</v>
      </c>
      <c r="Y11" s="21">
        <v>699294</v>
      </c>
      <c r="Z11" s="6">
        <v>998.99</v>
      </c>
      <c r="AA11" s="28">
        <v>11587180</v>
      </c>
    </row>
    <row r="12" spans="1:27" ht="13.5">
      <c r="A12" s="5" t="s">
        <v>38</v>
      </c>
      <c r="B12" s="3"/>
      <c r="C12" s="19"/>
      <c r="D12" s="19"/>
      <c r="E12" s="20">
        <v>7246000</v>
      </c>
      <c r="F12" s="21">
        <v>7830800</v>
      </c>
      <c r="G12" s="21">
        <v>104908</v>
      </c>
      <c r="H12" s="21">
        <v>395296</v>
      </c>
      <c r="I12" s="21">
        <v>300782</v>
      </c>
      <c r="J12" s="21">
        <v>800986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800986</v>
      </c>
      <c r="X12" s="21"/>
      <c r="Y12" s="21">
        <v>800986</v>
      </c>
      <c r="Z12" s="6"/>
      <c r="AA12" s="28">
        <v>7830800</v>
      </c>
    </row>
    <row r="13" spans="1:27" ht="13.5">
      <c r="A13" s="5" t="s">
        <v>39</v>
      </c>
      <c r="B13" s="3"/>
      <c r="C13" s="19"/>
      <c r="D13" s="19"/>
      <c r="E13" s="20">
        <v>143000</v>
      </c>
      <c r="F13" s="21">
        <v>143000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23000</v>
      </c>
      <c r="Y13" s="21">
        <v>-23000</v>
      </c>
      <c r="Z13" s="6">
        <v>-100</v>
      </c>
      <c r="AA13" s="28">
        <v>143000</v>
      </c>
    </row>
    <row r="14" spans="1:27" ht="13.5">
      <c r="A14" s="5" t="s">
        <v>40</v>
      </c>
      <c r="B14" s="3"/>
      <c r="C14" s="22"/>
      <c r="D14" s="22"/>
      <c r="E14" s="23"/>
      <c r="F14" s="24">
        <v>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500000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71462980</v>
      </c>
      <c r="F15" s="18">
        <f t="shared" si="2"/>
        <v>79388355</v>
      </c>
      <c r="G15" s="18">
        <f t="shared" si="2"/>
        <v>32</v>
      </c>
      <c r="H15" s="18">
        <f t="shared" si="2"/>
        <v>655103</v>
      </c>
      <c r="I15" s="18">
        <f t="shared" si="2"/>
        <v>9539759</v>
      </c>
      <c r="J15" s="18">
        <f t="shared" si="2"/>
        <v>10194894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10194894</v>
      </c>
      <c r="X15" s="18">
        <f t="shared" si="2"/>
        <v>4577102</v>
      </c>
      <c r="Y15" s="18">
        <f t="shared" si="2"/>
        <v>5617792</v>
      </c>
      <c r="Z15" s="4">
        <f>+IF(X15&lt;&gt;0,+(Y15/X15)*100,0)</f>
        <v>122.73687586599556</v>
      </c>
      <c r="AA15" s="30">
        <f>SUM(AA16:AA18)</f>
        <v>79388355</v>
      </c>
    </row>
    <row r="16" spans="1:27" ht="13.5">
      <c r="A16" s="5" t="s">
        <v>42</v>
      </c>
      <c r="B16" s="3"/>
      <c r="C16" s="19"/>
      <c r="D16" s="19"/>
      <c r="E16" s="20">
        <v>509000</v>
      </c>
      <c r="F16" s="21">
        <v>1314000</v>
      </c>
      <c r="G16" s="21"/>
      <c r="H16" s="21"/>
      <c r="I16" s="21">
        <v>42908</v>
      </c>
      <c r="J16" s="21">
        <v>42908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42908</v>
      </c>
      <c r="X16" s="21">
        <v>18000</v>
      </c>
      <c r="Y16" s="21">
        <v>24908</v>
      </c>
      <c r="Z16" s="6">
        <v>138.38</v>
      </c>
      <c r="AA16" s="28">
        <v>1314000</v>
      </c>
    </row>
    <row r="17" spans="1:27" ht="13.5">
      <c r="A17" s="5" t="s">
        <v>43</v>
      </c>
      <c r="B17" s="3"/>
      <c r="C17" s="19"/>
      <c r="D17" s="19"/>
      <c r="E17" s="20">
        <v>70953980</v>
      </c>
      <c r="F17" s="21">
        <v>78074355</v>
      </c>
      <c r="G17" s="21">
        <v>32</v>
      </c>
      <c r="H17" s="21">
        <v>655103</v>
      </c>
      <c r="I17" s="21">
        <v>9496851</v>
      </c>
      <c r="J17" s="21">
        <v>10151986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10151986</v>
      </c>
      <c r="X17" s="21">
        <v>4559102</v>
      </c>
      <c r="Y17" s="21">
        <v>5592884</v>
      </c>
      <c r="Z17" s="6">
        <v>122.68</v>
      </c>
      <c r="AA17" s="28">
        <v>78074355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76792700</v>
      </c>
      <c r="F19" s="18">
        <f t="shared" si="3"/>
        <v>124857165</v>
      </c>
      <c r="G19" s="18">
        <f t="shared" si="3"/>
        <v>899897</v>
      </c>
      <c r="H19" s="18">
        <f t="shared" si="3"/>
        <v>4535459</v>
      </c>
      <c r="I19" s="18">
        <f t="shared" si="3"/>
        <v>2292818</v>
      </c>
      <c r="J19" s="18">
        <f t="shared" si="3"/>
        <v>7728174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7728174</v>
      </c>
      <c r="X19" s="18">
        <f t="shared" si="3"/>
        <v>5010500</v>
      </c>
      <c r="Y19" s="18">
        <f t="shared" si="3"/>
        <v>2717674</v>
      </c>
      <c r="Z19" s="4">
        <f>+IF(X19&lt;&gt;0,+(Y19/X19)*100,0)</f>
        <v>54.23957688853408</v>
      </c>
      <c r="AA19" s="30">
        <f>SUM(AA20:AA23)</f>
        <v>124857165</v>
      </c>
    </row>
    <row r="20" spans="1:27" ht="13.5">
      <c r="A20" s="5" t="s">
        <v>46</v>
      </c>
      <c r="B20" s="3"/>
      <c r="C20" s="19"/>
      <c r="D20" s="19"/>
      <c r="E20" s="20">
        <v>41490000</v>
      </c>
      <c r="F20" s="21">
        <v>55358565</v>
      </c>
      <c r="G20" s="21">
        <v>767066</v>
      </c>
      <c r="H20" s="21">
        <v>2117134</v>
      </c>
      <c r="I20" s="21">
        <v>774476</v>
      </c>
      <c r="J20" s="21">
        <v>3658676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3658676</v>
      </c>
      <c r="X20" s="21">
        <v>1755000</v>
      </c>
      <c r="Y20" s="21">
        <v>1903676</v>
      </c>
      <c r="Z20" s="6">
        <v>108.47</v>
      </c>
      <c r="AA20" s="28">
        <v>55358565</v>
      </c>
    </row>
    <row r="21" spans="1:27" ht="13.5">
      <c r="A21" s="5" t="s">
        <v>47</v>
      </c>
      <c r="B21" s="3"/>
      <c r="C21" s="19"/>
      <c r="D21" s="19"/>
      <c r="E21" s="20">
        <v>15980000</v>
      </c>
      <c r="F21" s="21">
        <v>29464000</v>
      </c>
      <c r="G21" s="21">
        <v>89146</v>
      </c>
      <c r="H21" s="21">
        <v>675918</v>
      </c>
      <c r="I21" s="21">
        <v>737661</v>
      </c>
      <c r="J21" s="21">
        <v>1502725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1502725</v>
      </c>
      <c r="X21" s="21">
        <v>1207500</v>
      </c>
      <c r="Y21" s="21">
        <v>295225</v>
      </c>
      <c r="Z21" s="6">
        <v>24.45</v>
      </c>
      <c r="AA21" s="28">
        <v>29464000</v>
      </c>
    </row>
    <row r="22" spans="1:27" ht="13.5">
      <c r="A22" s="5" t="s">
        <v>48</v>
      </c>
      <c r="B22" s="3"/>
      <c r="C22" s="22"/>
      <c r="D22" s="22"/>
      <c r="E22" s="23">
        <v>14397700</v>
      </c>
      <c r="F22" s="24">
        <v>33374700</v>
      </c>
      <c r="G22" s="24">
        <v>43685</v>
      </c>
      <c r="H22" s="24">
        <v>1742391</v>
      </c>
      <c r="I22" s="24">
        <v>278553</v>
      </c>
      <c r="J22" s="24">
        <v>2064629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2064629</v>
      </c>
      <c r="X22" s="24">
        <v>1373000</v>
      </c>
      <c r="Y22" s="24">
        <v>691629</v>
      </c>
      <c r="Z22" s="7">
        <v>50.37</v>
      </c>
      <c r="AA22" s="29">
        <v>33374700</v>
      </c>
    </row>
    <row r="23" spans="1:27" ht="13.5">
      <c r="A23" s="5" t="s">
        <v>49</v>
      </c>
      <c r="B23" s="3"/>
      <c r="C23" s="19"/>
      <c r="D23" s="19"/>
      <c r="E23" s="20">
        <v>4925000</v>
      </c>
      <c r="F23" s="21">
        <v>6659900</v>
      </c>
      <c r="G23" s="21"/>
      <c r="H23" s="21">
        <v>16</v>
      </c>
      <c r="I23" s="21">
        <v>502128</v>
      </c>
      <c r="J23" s="21">
        <v>502144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502144</v>
      </c>
      <c r="X23" s="21">
        <v>675000</v>
      </c>
      <c r="Y23" s="21">
        <v>-172856</v>
      </c>
      <c r="Z23" s="6">
        <v>-25.61</v>
      </c>
      <c r="AA23" s="28">
        <v>6659900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187899180</v>
      </c>
      <c r="F25" s="53">
        <f t="shared" si="4"/>
        <v>257089920</v>
      </c>
      <c r="G25" s="53">
        <f t="shared" si="4"/>
        <v>1004885</v>
      </c>
      <c r="H25" s="53">
        <f t="shared" si="4"/>
        <v>6760493</v>
      </c>
      <c r="I25" s="53">
        <f t="shared" si="4"/>
        <v>12366855</v>
      </c>
      <c r="J25" s="53">
        <f t="shared" si="4"/>
        <v>20132233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20132233</v>
      </c>
      <c r="X25" s="53">
        <f t="shared" si="4"/>
        <v>11490602</v>
      </c>
      <c r="Y25" s="53">
        <f t="shared" si="4"/>
        <v>8641631</v>
      </c>
      <c r="Z25" s="54">
        <f>+IF(X25&lt;&gt;0,+(Y25/X25)*100,0)</f>
        <v>75.2060771054467</v>
      </c>
      <c r="AA25" s="55">
        <f>+AA5+AA9+AA15+AA19+AA24</f>
        <v>257089920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45770680</v>
      </c>
      <c r="F28" s="21">
        <v>52461595</v>
      </c>
      <c r="G28" s="21">
        <v>36531</v>
      </c>
      <c r="H28" s="21">
        <v>127851</v>
      </c>
      <c r="I28" s="21">
        <v>4242351</v>
      </c>
      <c r="J28" s="21">
        <v>4406733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4406733</v>
      </c>
      <c r="X28" s="21"/>
      <c r="Y28" s="21">
        <v>4406733</v>
      </c>
      <c r="Z28" s="6"/>
      <c r="AA28" s="19">
        <v>52461595</v>
      </c>
    </row>
    <row r="29" spans="1:27" ht="13.5">
      <c r="A29" s="57" t="s">
        <v>55</v>
      </c>
      <c r="B29" s="3"/>
      <c r="C29" s="19"/>
      <c r="D29" s="19"/>
      <c r="E29" s="20"/>
      <c r="F29" s="21">
        <v>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45770680</v>
      </c>
      <c r="F32" s="27">
        <f t="shared" si="5"/>
        <v>52471595</v>
      </c>
      <c r="G32" s="27">
        <f t="shared" si="5"/>
        <v>36531</v>
      </c>
      <c r="H32" s="27">
        <f t="shared" si="5"/>
        <v>127851</v>
      </c>
      <c r="I32" s="27">
        <f t="shared" si="5"/>
        <v>4242351</v>
      </c>
      <c r="J32" s="27">
        <f t="shared" si="5"/>
        <v>4406733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4406733</v>
      </c>
      <c r="X32" s="27">
        <f t="shared" si="5"/>
        <v>0</v>
      </c>
      <c r="Y32" s="27">
        <f t="shared" si="5"/>
        <v>4406733</v>
      </c>
      <c r="Z32" s="13">
        <f>+IF(X32&lt;&gt;0,+(Y32/X32)*100,0)</f>
        <v>0</v>
      </c>
      <c r="AA32" s="31">
        <f>SUM(AA28:AA31)</f>
        <v>52471595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77630000</v>
      </c>
      <c r="F34" s="21">
        <v>123384745</v>
      </c>
      <c r="G34" s="21">
        <v>526224</v>
      </c>
      <c r="H34" s="21">
        <v>4451403</v>
      </c>
      <c r="I34" s="21">
        <v>6381596</v>
      </c>
      <c r="J34" s="21">
        <v>11359223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11359223</v>
      </c>
      <c r="X34" s="21"/>
      <c r="Y34" s="21">
        <v>11359223</v>
      </c>
      <c r="Z34" s="6"/>
      <c r="AA34" s="28">
        <v>123384745</v>
      </c>
    </row>
    <row r="35" spans="1:27" ht="13.5">
      <c r="A35" s="60" t="s">
        <v>63</v>
      </c>
      <c r="B35" s="3"/>
      <c r="C35" s="19"/>
      <c r="D35" s="19"/>
      <c r="E35" s="20">
        <v>64498500</v>
      </c>
      <c r="F35" s="21">
        <v>81233580</v>
      </c>
      <c r="G35" s="21">
        <v>442130</v>
      </c>
      <c r="H35" s="21">
        <v>2181238</v>
      </c>
      <c r="I35" s="21">
        <v>1742908</v>
      </c>
      <c r="J35" s="21">
        <v>4366276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4366276</v>
      </c>
      <c r="X35" s="21"/>
      <c r="Y35" s="21">
        <v>4366276</v>
      </c>
      <c r="Z35" s="6"/>
      <c r="AA35" s="28">
        <v>81233580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187899180</v>
      </c>
      <c r="F36" s="64">
        <f t="shared" si="6"/>
        <v>257089920</v>
      </c>
      <c r="G36" s="64">
        <f t="shared" si="6"/>
        <v>1004885</v>
      </c>
      <c r="H36" s="64">
        <f t="shared" si="6"/>
        <v>6760492</v>
      </c>
      <c r="I36" s="64">
        <f t="shared" si="6"/>
        <v>12366855</v>
      </c>
      <c r="J36" s="64">
        <f t="shared" si="6"/>
        <v>20132232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20132232</v>
      </c>
      <c r="X36" s="64">
        <f t="shared" si="6"/>
        <v>0</v>
      </c>
      <c r="Y36" s="64">
        <f t="shared" si="6"/>
        <v>20132232</v>
      </c>
      <c r="Z36" s="65">
        <f>+IF(X36&lt;&gt;0,+(Y36/X36)*100,0)</f>
        <v>0</v>
      </c>
      <c r="AA36" s="66">
        <f>SUM(AA32:AA35)</f>
        <v>257089920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28508633</v>
      </c>
      <c r="F5" s="18">
        <f t="shared" si="0"/>
        <v>28508633</v>
      </c>
      <c r="G5" s="18">
        <f t="shared" si="0"/>
        <v>26133</v>
      </c>
      <c r="H5" s="18">
        <f t="shared" si="0"/>
        <v>2073277</v>
      </c>
      <c r="I5" s="18">
        <f t="shared" si="0"/>
        <v>2061368</v>
      </c>
      <c r="J5" s="18">
        <f t="shared" si="0"/>
        <v>4160778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4160778</v>
      </c>
      <c r="X5" s="18">
        <f t="shared" si="0"/>
        <v>3419007</v>
      </c>
      <c r="Y5" s="18">
        <f t="shared" si="0"/>
        <v>741771</v>
      </c>
      <c r="Z5" s="4">
        <f>+IF(X5&lt;&gt;0,+(Y5/X5)*100,0)</f>
        <v>21.695509836628005</v>
      </c>
      <c r="AA5" s="16">
        <f>SUM(AA6:AA8)</f>
        <v>28508633</v>
      </c>
    </row>
    <row r="6" spans="1:27" ht="13.5">
      <c r="A6" s="5" t="s">
        <v>32</v>
      </c>
      <c r="B6" s="3"/>
      <c r="C6" s="19"/>
      <c r="D6" s="19"/>
      <c r="E6" s="20">
        <v>8580348</v>
      </c>
      <c r="F6" s="21">
        <v>8580348</v>
      </c>
      <c r="G6" s="21">
        <v>26133</v>
      </c>
      <c r="H6" s="21">
        <v>1101374</v>
      </c>
      <c r="I6" s="21"/>
      <c r="J6" s="21">
        <v>1127507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1127507</v>
      </c>
      <c r="X6" s="21">
        <v>1650000</v>
      </c>
      <c r="Y6" s="21">
        <v>-522493</v>
      </c>
      <c r="Z6" s="6">
        <v>-31.67</v>
      </c>
      <c r="AA6" s="28">
        <v>8580348</v>
      </c>
    </row>
    <row r="7" spans="1:27" ht="13.5">
      <c r="A7" s="5" t="s">
        <v>33</v>
      </c>
      <c r="B7" s="3"/>
      <c r="C7" s="22"/>
      <c r="D7" s="22"/>
      <c r="E7" s="23">
        <v>12676099</v>
      </c>
      <c r="F7" s="24">
        <v>12676099</v>
      </c>
      <c r="G7" s="24"/>
      <c r="H7" s="24">
        <v>73293</v>
      </c>
      <c r="I7" s="24"/>
      <c r="J7" s="24">
        <v>73293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73293</v>
      </c>
      <c r="X7" s="24">
        <v>489091</v>
      </c>
      <c r="Y7" s="24">
        <v>-415798</v>
      </c>
      <c r="Z7" s="7">
        <v>-85.01</v>
      </c>
      <c r="AA7" s="29">
        <v>12676099</v>
      </c>
    </row>
    <row r="8" spans="1:27" ht="13.5">
      <c r="A8" s="5" t="s">
        <v>34</v>
      </c>
      <c r="B8" s="3"/>
      <c r="C8" s="19"/>
      <c r="D8" s="19"/>
      <c r="E8" s="20">
        <v>7252186</v>
      </c>
      <c r="F8" s="21">
        <v>7252186</v>
      </c>
      <c r="G8" s="21"/>
      <c r="H8" s="21">
        <v>898610</v>
      </c>
      <c r="I8" s="21">
        <v>2061368</v>
      </c>
      <c r="J8" s="21">
        <v>2959978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2959978</v>
      </c>
      <c r="X8" s="21">
        <v>1279916</v>
      </c>
      <c r="Y8" s="21">
        <v>1680062</v>
      </c>
      <c r="Z8" s="6">
        <v>131.26</v>
      </c>
      <c r="AA8" s="28">
        <v>7252186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37017301</v>
      </c>
      <c r="F9" s="18">
        <f t="shared" si="1"/>
        <v>37017301</v>
      </c>
      <c r="G9" s="18">
        <f t="shared" si="1"/>
        <v>0</v>
      </c>
      <c r="H9" s="18">
        <f t="shared" si="1"/>
        <v>200436</v>
      </c>
      <c r="I9" s="18">
        <f t="shared" si="1"/>
        <v>0</v>
      </c>
      <c r="J9" s="18">
        <f t="shared" si="1"/>
        <v>200436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200436</v>
      </c>
      <c r="X9" s="18">
        <f t="shared" si="1"/>
        <v>2655365</v>
      </c>
      <c r="Y9" s="18">
        <f t="shared" si="1"/>
        <v>-2454929</v>
      </c>
      <c r="Z9" s="4">
        <f>+IF(X9&lt;&gt;0,+(Y9/X9)*100,0)</f>
        <v>-92.45165918809654</v>
      </c>
      <c r="AA9" s="30">
        <f>SUM(AA10:AA14)</f>
        <v>37017301</v>
      </c>
    </row>
    <row r="10" spans="1:27" ht="13.5">
      <c r="A10" s="5" t="s">
        <v>36</v>
      </c>
      <c r="B10" s="3"/>
      <c r="C10" s="19"/>
      <c r="D10" s="19"/>
      <c r="E10" s="20">
        <v>34119109</v>
      </c>
      <c r="F10" s="21">
        <v>34119109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2505365</v>
      </c>
      <c r="Y10" s="21">
        <v>-2505365</v>
      </c>
      <c r="Z10" s="6">
        <v>-100</v>
      </c>
      <c r="AA10" s="28">
        <v>34119109</v>
      </c>
    </row>
    <row r="11" spans="1:27" ht="13.5">
      <c r="A11" s="5" t="s">
        <v>37</v>
      </c>
      <c r="B11" s="3"/>
      <c r="C11" s="19"/>
      <c r="D11" s="19"/>
      <c r="E11" s="20">
        <v>2898192</v>
      </c>
      <c r="F11" s="21">
        <v>2898192</v>
      </c>
      <c r="G11" s="21"/>
      <c r="H11" s="21">
        <v>146018</v>
      </c>
      <c r="I11" s="21"/>
      <c r="J11" s="21">
        <v>146018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146018</v>
      </c>
      <c r="X11" s="21">
        <v>150000</v>
      </c>
      <c r="Y11" s="21">
        <v>-3982</v>
      </c>
      <c r="Z11" s="6">
        <v>-2.65</v>
      </c>
      <c r="AA11" s="28">
        <v>2898192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>
        <v>54418</v>
      </c>
      <c r="I12" s="21"/>
      <c r="J12" s="21">
        <v>54418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54418</v>
      </c>
      <c r="X12" s="21"/>
      <c r="Y12" s="21">
        <v>54418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254207147</v>
      </c>
      <c r="F15" s="18">
        <f t="shared" si="2"/>
        <v>254207147</v>
      </c>
      <c r="G15" s="18">
        <f t="shared" si="2"/>
        <v>2081829</v>
      </c>
      <c r="H15" s="18">
        <f t="shared" si="2"/>
        <v>3198085</v>
      </c>
      <c r="I15" s="18">
        <f t="shared" si="2"/>
        <v>17395758</v>
      </c>
      <c r="J15" s="18">
        <f t="shared" si="2"/>
        <v>22675672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22675672</v>
      </c>
      <c r="X15" s="18">
        <f t="shared" si="2"/>
        <v>12681459</v>
      </c>
      <c r="Y15" s="18">
        <f t="shared" si="2"/>
        <v>9994213</v>
      </c>
      <c r="Z15" s="4">
        <f>+IF(X15&lt;&gt;0,+(Y15/X15)*100,0)</f>
        <v>78.80964642948418</v>
      </c>
      <c r="AA15" s="30">
        <f>SUM(AA16:AA18)</f>
        <v>254207147</v>
      </c>
    </row>
    <row r="16" spans="1:27" ht="13.5">
      <c r="A16" s="5" t="s">
        <v>42</v>
      </c>
      <c r="B16" s="3"/>
      <c r="C16" s="19"/>
      <c r="D16" s="19"/>
      <c r="E16" s="20">
        <v>39186108</v>
      </c>
      <c r="F16" s="21">
        <v>39186108</v>
      </c>
      <c r="G16" s="21"/>
      <c r="H16" s="21"/>
      <c r="I16" s="21">
        <v>312710</v>
      </c>
      <c r="J16" s="21">
        <v>312710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312710</v>
      </c>
      <c r="X16" s="21">
        <v>1245182</v>
      </c>
      <c r="Y16" s="21">
        <v>-932472</v>
      </c>
      <c r="Z16" s="6">
        <v>-74.89</v>
      </c>
      <c r="AA16" s="28">
        <v>39186108</v>
      </c>
    </row>
    <row r="17" spans="1:27" ht="13.5">
      <c r="A17" s="5" t="s">
        <v>43</v>
      </c>
      <c r="B17" s="3"/>
      <c r="C17" s="19"/>
      <c r="D17" s="19"/>
      <c r="E17" s="20">
        <v>215021039</v>
      </c>
      <c r="F17" s="21">
        <v>215021039</v>
      </c>
      <c r="G17" s="21">
        <v>2081829</v>
      </c>
      <c r="H17" s="21">
        <v>3198085</v>
      </c>
      <c r="I17" s="21">
        <v>17083048</v>
      </c>
      <c r="J17" s="21">
        <v>22362962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22362962</v>
      </c>
      <c r="X17" s="21">
        <v>11436277</v>
      </c>
      <c r="Y17" s="21">
        <v>10926685</v>
      </c>
      <c r="Z17" s="6">
        <v>95.54</v>
      </c>
      <c r="AA17" s="28">
        <v>215021039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202784248</v>
      </c>
      <c r="F19" s="18">
        <f t="shared" si="3"/>
        <v>202784248</v>
      </c>
      <c r="G19" s="18">
        <f t="shared" si="3"/>
        <v>467033</v>
      </c>
      <c r="H19" s="18">
        <f t="shared" si="3"/>
        <v>1358810</v>
      </c>
      <c r="I19" s="18">
        <f t="shared" si="3"/>
        <v>3532084</v>
      </c>
      <c r="J19" s="18">
        <f t="shared" si="3"/>
        <v>5357927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5357927</v>
      </c>
      <c r="X19" s="18">
        <f t="shared" si="3"/>
        <v>28751935</v>
      </c>
      <c r="Y19" s="18">
        <f t="shared" si="3"/>
        <v>-23394008</v>
      </c>
      <c r="Z19" s="4">
        <f>+IF(X19&lt;&gt;0,+(Y19/X19)*100,0)</f>
        <v>-81.3649863913507</v>
      </c>
      <c r="AA19" s="30">
        <f>SUM(AA20:AA23)</f>
        <v>202784248</v>
      </c>
    </row>
    <row r="20" spans="1:27" ht="13.5">
      <c r="A20" s="5" t="s">
        <v>46</v>
      </c>
      <c r="B20" s="3"/>
      <c r="C20" s="19"/>
      <c r="D20" s="19"/>
      <c r="E20" s="20">
        <v>45514147</v>
      </c>
      <c r="F20" s="21">
        <v>45514147</v>
      </c>
      <c r="G20" s="21"/>
      <c r="H20" s="21"/>
      <c r="I20" s="21">
        <v>928127</v>
      </c>
      <c r="J20" s="21">
        <v>928127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928127</v>
      </c>
      <c r="X20" s="21">
        <v>5852145</v>
      </c>
      <c r="Y20" s="21">
        <v>-4924018</v>
      </c>
      <c r="Z20" s="6">
        <v>-84.14</v>
      </c>
      <c r="AA20" s="28">
        <v>45514147</v>
      </c>
    </row>
    <row r="21" spans="1:27" ht="13.5">
      <c r="A21" s="5" t="s">
        <v>47</v>
      </c>
      <c r="B21" s="3"/>
      <c r="C21" s="19"/>
      <c r="D21" s="19"/>
      <c r="E21" s="20">
        <v>109019229</v>
      </c>
      <c r="F21" s="21">
        <v>109019229</v>
      </c>
      <c r="G21" s="21">
        <v>467033</v>
      </c>
      <c r="H21" s="21">
        <v>1358810</v>
      </c>
      <c r="I21" s="21">
        <v>1895406</v>
      </c>
      <c r="J21" s="21">
        <v>3721249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3721249</v>
      </c>
      <c r="X21" s="21">
        <v>17400000</v>
      </c>
      <c r="Y21" s="21">
        <v>-13678751</v>
      </c>
      <c r="Z21" s="6">
        <v>-78.61</v>
      </c>
      <c r="AA21" s="28">
        <v>109019229</v>
      </c>
    </row>
    <row r="22" spans="1:27" ht="13.5">
      <c r="A22" s="5" t="s">
        <v>48</v>
      </c>
      <c r="B22" s="3"/>
      <c r="C22" s="22"/>
      <c r="D22" s="22"/>
      <c r="E22" s="23">
        <v>28943154</v>
      </c>
      <c r="F22" s="24">
        <v>28943154</v>
      </c>
      <c r="G22" s="24"/>
      <c r="H22" s="24"/>
      <c r="I22" s="24">
        <v>708551</v>
      </c>
      <c r="J22" s="24">
        <v>708551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708551</v>
      </c>
      <c r="X22" s="24">
        <v>3149790</v>
      </c>
      <c r="Y22" s="24">
        <v>-2441239</v>
      </c>
      <c r="Z22" s="7">
        <v>-77.5</v>
      </c>
      <c r="AA22" s="29">
        <v>28943154</v>
      </c>
    </row>
    <row r="23" spans="1:27" ht="13.5">
      <c r="A23" s="5" t="s">
        <v>49</v>
      </c>
      <c r="B23" s="3"/>
      <c r="C23" s="19"/>
      <c r="D23" s="19"/>
      <c r="E23" s="20">
        <v>19307718</v>
      </c>
      <c r="F23" s="21">
        <v>19307718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2350000</v>
      </c>
      <c r="Y23" s="21">
        <v>-2350000</v>
      </c>
      <c r="Z23" s="6">
        <v>-100</v>
      </c>
      <c r="AA23" s="28">
        <v>19307718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522517329</v>
      </c>
      <c r="F25" s="53">
        <f t="shared" si="4"/>
        <v>522517329</v>
      </c>
      <c r="G25" s="53">
        <f t="shared" si="4"/>
        <v>2574995</v>
      </c>
      <c r="H25" s="53">
        <f t="shared" si="4"/>
        <v>6830608</v>
      </c>
      <c r="I25" s="53">
        <f t="shared" si="4"/>
        <v>22989210</v>
      </c>
      <c r="J25" s="53">
        <f t="shared" si="4"/>
        <v>32394813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32394813</v>
      </c>
      <c r="X25" s="53">
        <f t="shared" si="4"/>
        <v>47507766</v>
      </c>
      <c r="Y25" s="53">
        <f t="shared" si="4"/>
        <v>-15112953</v>
      </c>
      <c r="Z25" s="54">
        <f>+IF(X25&lt;&gt;0,+(Y25/X25)*100,0)</f>
        <v>-31.81154213818431</v>
      </c>
      <c r="AA25" s="55">
        <f>+AA5+AA9+AA15+AA19+AA24</f>
        <v>522517329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418672331</v>
      </c>
      <c r="F28" s="21">
        <v>418672331</v>
      </c>
      <c r="G28" s="21">
        <v>2548862</v>
      </c>
      <c r="H28" s="21">
        <v>5455505</v>
      </c>
      <c r="I28" s="21">
        <v>19084825</v>
      </c>
      <c r="J28" s="21">
        <v>27089192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27089192</v>
      </c>
      <c r="X28" s="21"/>
      <c r="Y28" s="21">
        <v>27089192</v>
      </c>
      <c r="Z28" s="6"/>
      <c r="AA28" s="19">
        <v>418672331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418672331</v>
      </c>
      <c r="F32" s="27">
        <f t="shared" si="5"/>
        <v>418672331</v>
      </c>
      <c r="G32" s="27">
        <f t="shared" si="5"/>
        <v>2548862</v>
      </c>
      <c r="H32" s="27">
        <f t="shared" si="5"/>
        <v>5455505</v>
      </c>
      <c r="I32" s="27">
        <f t="shared" si="5"/>
        <v>19084825</v>
      </c>
      <c r="J32" s="27">
        <f t="shared" si="5"/>
        <v>27089192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27089192</v>
      </c>
      <c r="X32" s="27">
        <f t="shared" si="5"/>
        <v>0</v>
      </c>
      <c r="Y32" s="27">
        <f t="shared" si="5"/>
        <v>27089192</v>
      </c>
      <c r="Z32" s="13">
        <f>+IF(X32&lt;&gt;0,+(Y32/X32)*100,0)</f>
        <v>0</v>
      </c>
      <c r="AA32" s="31">
        <f>SUM(AA28:AA31)</f>
        <v>418672331</v>
      </c>
    </row>
    <row r="33" spans="1:27" ht="13.5">
      <c r="A33" s="60" t="s">
        <v>59</v>
      </c>
      <c r="B33" s="3" t="s">
        <v>60</v>
      </c>
      <c r="C33" s="19"/>
      <c r="D33" s="19"/>
      <c r="E33" s="20">
        <v>3150000</v>
      </c>
      <c r="F33" s="21">
        <v>3150000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3150000</v>
      </c>
    </row>
    <row r="34" spans="1:27" ht="13.5">
      <c r="A34" s="60" t="s">
        <v>61</v>
      </c>
      <c r="B34" s="3" t="s">
        <v>62</v>
      </c>
      <c r="C34" s="19"/>
      <c r="D34" s="19"/>
      <c r="E34" s="20">
        <v>40656489</v>
      </c>
      <c r="F34" s="21">
        <v>40656489</v>
      </c>
      <c r="G34" s="21"/>
      <c r="H34" s="21"/>
      <c r="I34" s="21">
        <v>928127</v>
      </c>
      <c r="J34" s="21">
        <v>928127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928127</v>
      </c>
      <c r="X34" s="21"/>
      <c r="Y34" s="21">
        <v>928127</v>
      </c>
      <c r="Z34" s="6"/>
      <c r="AA34" s="28">
        <v>40656489</v>
      </c>
    </row>
    <row r="35" spans="1:27" ht="13.5">
      <c r="A35" s="60" t="s">
        <v>63</v>
      </c>
      <c r="B35" s="3"/>
      <c r="C35" s="19"/>
      <c r="D35" s="19"/>
      <c r="E35" s="20">
        <v>60038509</v>
      </c>
      <c r="F35" s="21">
        <v>60038509</v>
      </c>
      <c r="G35" s="21">
        <v>26133</v>
      </c>
      <c r="H35" s="21">
        <v>1375103</v>
      </c>
      <c r="I35" s="21">
        <v>2976258</v>
      </c>
      <c r="J35" s="21">
        <v>4377494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4377494</v>
      </c>
      <c r="X35" s="21"/>
      <c r="Y35" s="21">
        <v>4377494</v>
      </c>
      <c r="Z35" s="6"/>
      <c r="AA35" s="28">
        <v>60038509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522517329</v>
      </c>
      <c r="F36" s="64">
        <f t="shared" si="6"/>
        <v>522517329</v>
      </c>
      <c r="G36" s="64">
        <f t="shared" si="6"/>
        <v>2574995</v>
      </c>
      <c r="H36" s="64">
        <f t="shared" si="6"/>
        <v>6830608</v>
      </c>
      <c r="I36" s="64">
        <f t="shared" si="6"/>
        <v>22989210</v>
      </c>
      <c r="J36" s="64">
        <f t="shared" si="6"/>
        <v>32394813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32394813</v>
      </c>
      <c r="X36" s="64">
        <f t="shared" si="6"/>
        <v>0</v>
      </c>
      <c r="Y36" s="64">
        <f t="shared" si="6"/>
        <v>32394813</v>
      </c>
      <c r="Z36" s="65">
        <f>+IF(X36&lt;&gt;0,+(Y36/X36)*100,0)</f>
        <v>0</v>
      </c>
      <c r="AA36" s="66">
        <f>SUM(AA32:AA35)</f>
        <v>522517329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6425735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50000</v>
      </c>
      <c r="Y5" s="18">
        <f t="shared" si="0"/>
        <v>-50000</v>
      </c>
      <c r="Z5" s="4">
        <f>+IF(X5&lt;&gt;0,+(Y5/X5)*100,0)</f>
        <v>-100</v>
      </c>
      <c r="AA5" s="16">
        <f>SUM(AA6:AA8)</f>
        <v>1000000</v>
      </c>
    </row>
    <row r="6" spans="1:27" ht="13.5">
      <c r="A6" s="5" t="s">
        <v>32</v>
      </c>
      <c r="B6" s="3"/>
      <c r="C6" s="19">
        <v>2289165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4136570</v>
      </c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1000000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11751036</v>
      </c>
      <c r="D9" s="16">
        <f>SUM(D10:D14)</f>
        <v>0</v>
      </c>
      <c r="E9" s="17">
        <f t="shared" si="1"/>
        <v>12994469</v>
      </c>
      <c r="F9" s="18">
        <f t="shared" si="1"/>
        <v>12994469</v>
      </c>
      <c r="G9" s="18">
        <f t="shared" si="1"/>
        <v>0</v>
      </c>
      <c r="H9" s="18">
        <f t="shared" si="1"/>
        <v>1837389</v>
      </c>
      <c r="I9" s="18">
        <f t="shared" si="1"/>
        <v>468463</v>
      </c>
      <c r="J9" s="18">
        <f t="shared" si="1"/>
        <v>2305852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2305852</v>
      </c>
      <c r="X9" s="18">
        <f t="shared" si="1"/>
        <v>800000</v>
      </c>
      <c r="Y9" s="18">
        <f t="shared" si="1"/>
        <v>1505852</v>
      </c>
      <c r="Z9" s="4">
        <f>+IF(X9&lt;&gt;0,+(Y9/X9)*100,0)</f>
        <v>188.23149999999998</v>
      </c>
      <c r="AA9" s="30">
        <f>SUM(AA10:AA14)</f>
        <v>12994469</v>
      </c>
    </row>
    <row r="10" spans="1:27" ht="13.5">
      <c r="A10" s="5" t="s">
        <v>36</v>
      </c>
      <c r="B10" s="3"/>
      <c r="C10" s="19">
        <v>6727026</v>
      </c>
      <c r="D10" s="19"/>
      <c r="E10" s="20">
        <v>12994469</v>
      </c>
      <c r="F10" s="21">
        <v>12994469</v>
      </c>
      <c r="G10" s="21"/>
      <c r="H10" s="21">
        <v>1837389</v>
      </c>
      <c r="I10" s="21">
        <v>468463</v>
      </c>
      <c r="J10" s="21">
        <v>2305852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2305852</v>
      </c>
      <c r="X10" s="21">
        <v>800000</v>
      </c>
      <c r="Y10" s="21">
        <v>1505852</v>
      </c>
      <c r="Z10" s="6">
        <v>188.23</v>
      </c>
      <c r="AA10" s="28">
        <v>12994469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5024010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51654420</v>
      </c>
      <c r="D15" s="16">
        <f>SUM(D16:D18)</f>
        <v>0</v>
      </c>
      <c r="E15" s="17">
        <f t="shared" si="2"/>
        <v>10250000</v>
      </c>
      <c r="F15" s="18">
        <f t="shared" si="2"/>
        <v>10250000</v>
      </c>
      <c r="G15" s="18">
        <f t="shared" si="2"/>
        <v>394697</v>
      </c>
      <c r="H15" s="18">
        <f t="shared" si="2"/>
        <v>1135388</v>
      </c>
      <c r="I15" s="18">
        <f t="shared" si="2"/>
        <v>2729951</v>
      </c>
      <c r="J15" s="18">
        <f t="shared" si="2"/>
        <v>4260036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4260036</v>
      </c>
      <c r="X15" s="18">
        <f t="shared" si="2"/>
        <v>0</v>
      </c>
      <c r="Y15" s="18">
        <f t="shared" si="2"/>
        <v>4260036</v>
      </c>
      <c r="Z15" s="4">
        <f>+IF(X15&lt;&gt;0,+(Y15/X15)*100,0)</f>
        <v>0</v>
      </c>
      <c r="AA15" s="30">
        <f>SUM(AA16:AA18)</f>
        <v>10250000</v>
      </c>
    </row>
    <row r="16" spans="1:27" ht="13.5">
      <c r="A16" s="5" t="s">
        <v>42</v>
      </c>
      <c r="B16" s="3"/>
      <c r="C16" s="19">
        <v>5292306</v>
      </c>
      <c r="D16" s="19"/>
      <c r="E16" s="20">
        <v>10250000</v>
      </c>
      <c r="F16" s="21">
        <v>10250000</v>
      </c>
      <c r="G16" s="21">
        <v>42442</v>
      </c>
      <c r="H16" s="21">
        <v>624771</v>
      </c>
      <c r="I16" s="21">
        <v>476975</v>
      </c>
      <c r="J16" s="21">
        <v>1144188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1144188</v>
      </c>
      <c r="X16" s="21"/>
      <c r="Y16" s="21">
        <v>1144188</v>
      </c>
      <c r="Z16" s="6"/>
      <c r="AA16" s="28">
        <v>10250000</v>
      </c>
    </row>
    <row r="17" spans="1:27" ht="13.5">
      <c r="A17" s="5" t="s">
        <v>43</v>
      </c>
      <c r="B17" s="3"/>
      <c r="C17" s="19">
        <v>46362114</v>
      </c>
      <c r="D17" s="19"/>
      <c r="E17" s="20"/>
      <c r="F17" s="21"/>
      <c r="G17" s="21">
        <v>352255</v>
      </c>
      <c r="H17" s="21">
        <v>510617</v>
      </c>
      <c r="I17" s="21">
        <v>2252976</v>
      </c>
      <c r="J17" s="21">
        <v>3115848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3115848</v>
      </c>
      <c r="X17" s="21"/>
      <c r="Y17" s="21">
        <v>3115848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161666110</v>
      </c>
      <c r="D19" s="16">
        <f>SUM(D20:D23)</f>
        <v>0</v>
      </c>
      <c r="E19" s="17">
        <f t="shared" si="3"/>
        <v>94938033</v>
      </c>
      <c r="F19" s="18">
        <f t="shared" si="3"/>
        <v>94938033</v>
      </c>
      <c r="G19" s="18">
        <f t="shared" si="3"/>
        <v>1675944</v>
      </c>
      <c r="H19" s="18">
        <f t="shared" si="3"/>
        <v>6448109</v>
      </c>
      <c r="I19" s="18">
        <f t="shared" si="3"/>
        <v>10223971</v>
      </c>
      <c r="J19" s="18">
        <f t="shared" si="3"/>
        <v>18348024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18348024</v>
      </c>
      <c r="X19" s="18">
        <f t="shared" si="3"/>
        <v>12500000</v>
      </c>
      <c r="Y19" s="18">
        <f t="shared" si="3"/>
        <v>5848024</v>
      </c>
      <c r="Z19" s="4">
        <f>+IF(X19&lt;&gt;0,+(Y19/X19)*100,0)</f>
        <v>46.784192000000004</v>
      </c>
      <c r="AA19" s="30">
        <f>SUM(AA20:AA23)</f>
        <v>94938033</v>
      </c>
    </row>
    <row r="20" spans="1:27" ht="13.5">
      <c r="A20" s="5" t="s">
        <v>46</v>
      </c>
      <c r="B20" s="3"/>
      <c r="C20" s="19">
        <v>65071873</v>
      </c>
      <c r="D20" s="19"/>
      <c r="E20" s="20">
        <v>3000000</v>
      </c>
      <c r="F20" s="21">
        <v>3000000</v>
      </c>
      <c r="G20" s="21"/>
      <c r="H20" s="21">
        <v>171894</v>
      </c>
      <c r="I20" s="21">
        <v>1165057</v>
      </c>
      <c r="J20" s="21">
        <v>1336951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1336951</v>
      </c>
      <c r="X20" s="21"/>
      <c r="Y20" s="21">
        <v>1336951</v>
      </c>
      <c r="Z20" s="6"/>
      <c r="AA20" s="28">
        <v>3000000</v>
      </c>
    </row>
    <row r="21" spans="1:27" ht="13.5">
      <c r="A21" s="5" t="s">
        <v>47</v>
      </c>
      <c r="B21" s="3"/>
      <c r="C21" s="19">
        <v>20194720</v>
      </c>
      <c r="D21" s="19"/>
      <c r="E21" s="20">
        <v>29163801</v>
      </c>
      <c r="F21" s="21">
        <v>29163801</v>
      </c>
      <c r="G21" s="21">
        <v>1425064</v>
      </c>
      <c r="H21" s="21">
        <v>690019</v>
      </c>
      <c r="I21" s="21">
        <v>2968877</v>
      </c>
      <c r="J21" s="21">
        <v>5083960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5083960</v>
      </c>
      <c r="X21" s="21">
        <v>2000000</v>
      </c>
      <c r="Y21" s="21">
        <v>3083960</v>
      </c>
      <c r="Z21" s="6">
        <v>154.2</v>
      </c>
      <c r="AA21" s="28">
        <v>29163801</v>
      </c>
    </row>
    <row r="22" spans="1:27" ht="13.5">
      <c r="A22" s="5" t="s">
        <v>48</v>
      </c>
      <c r="B22" s="3"/>
      <c r="C22" s="22">
        <v>74279615</v>
      </c>
      <c r="D22" s="22"/>
      <c r="E22" s="23">
        <v>62774232</v>
      </c>
      <c r="F22" s="24">
        <v>62774232</v>
      </c>
      <c r="G22" s="24">
        <v>250880</v>
      </c>
      <c r="H22" s="24">
        <v>5586196</v>
      </c>
      <c r="I22" s="24">
        <v>6090037</v>
      </c>
      <c r="J22" s="24">
        <v>11927113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11927113</v>
      </c>
      <c r="X22" s="24">
        <v>10500000</v>
      </c>
      <c r="Y22" s="24">
        <v>1427113</v>
      </c>
      <c r="Z22" s="7">
        <v>13.59</v>
      </c>
      <c r="AA22" s="29">
        <v>62774232</v>
      </c>
    </row>
    <row r="23" spans="1:27" ht="13.5">
      <c r="A23" s="5" t="s">
        <v>49</v>
      </c>
      <c r="B23" s="3"/>
      <c r="C23" s="19">
        <v>2119902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6783018</v>
      </c>
      <c r="D24" s="16"/>
      <c r="E24" s="17">
        <v>12000000</v>
      </c>
      <c r="F24" s="18">
        <v>12000000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1500000</v>
      </c>
      <c r="Y24" s="18">
        <v>-1500000</v>
      </c>
      <c r="Z24" s="4">
        <v>-100</v>
      </c>
      <c r="AA24" s="30">
        <v>12000000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238280319</v>
      </c>
      <c r="D25" s="51">
        <f>+D5+D9+D15+D19+D24</f>
        <v>0</v>
      </c>
      <c r="E25" s="52">
        <f t="shared" si="4"/>
        <v>131182502</v>
      </c>
      <c r="F25" s="53">
        <f t="shared" si="4"/>
        <v>131182502</v>
      </c>
      <c r="G25" s="53">
        <f t="shared" si="4"/>
        <v>2070641</v>
      </c>
      <c r="H25" s="53">
        <f t="shared" si="4"/>
        <v>9420886</v>
      </c>
      <c r="I25" s="53">
        <f t="shared" si="4"/>
        <v>13422385</v>
      </c>
      <c r="J25" s="53">
        <f t="shared" si="4"/>
        <v>24913912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24913912</v>
      </c>
      <c r="X25" s="53">
        <f t="shared" si="4"/>
        <v>14850000</v>
      </c>
      <c r="Y25" s="53">
        <f t="shared" si="4"/>
        <v>10063912</v>
      </c>
      <c r="Z25" s="54">
        <f>+IF(X25&lt;&gt;0,+(Y25/X25)*100,0)</f>
        <v>67.77045117845117</v>
      </c>
      <c r="AA25" s="55">
        <f>+AA5+AA9+AA15+AA19+AA24</f>
        <v>131182502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99126370</v>
      </c>
      <c r="D28" s="19"/>
      <c r="E28" s="20">
        <v>78677233</v>
      </c>
      <c r="F28" s="21">
        <v>78677233</v>
      </c>
      <c r="G28" s="21">
        <v>1579104</v>
      </c>
      <c r="H28" s="21">
        <v>6009207</v>
      </c>
      <c r="I28" s="21">
        <v>7341910</v>
      </c>
      <c r="J28" s="21">
        <v>14930221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14930221</v>
      </c>
      <c r="X28" s="21"/>
      <c r="Y28" s="21">
        <v>14930221</v>
      </c>
      <c r="Z28" s="6"/>
      <c r="AA28" s="19">
        <v>78677233</v>
      </c>
    </row>
    <row r="29" spans="1:27" ht="13.5">
      <c r="A29" s="57" t="s">
        <v>55</v>
      </c>
      <c r="B29" s="3"/>
      <c r="C29" s="19">
        <v>36743030</v>
      </c>
      <c r="D29" s="19"/>
      <c r="E29" s="20">
        <v>10250000</v>
      </c>
      <c r="F29" s="21">
        <v>10250000</v>
      </c>
      <c r="G29" s="21"/>
      <c r="H29" s="21">
        <v>2096439</v>
      </c>
      <c r="I29" s="21">
        <v>2145968</v>
      </c>
      <c r="J29" s="21">
        <v>4242407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4242407</v>
      </c>
      <c r="X29" s="21"/>
      <c r="Y29" s="21">
        <v>4242407</v>
      </c>
      <c r="Z29" s="6"/>
      <c r="AA29" s="28">
        <v>10250000</v>
      </c>
    </row>
    <row r="30" spans="1:27" ht="13.5">
      <c r="A30" s="57" t="s">
        <v>56</v>
      </c>
      <c r="B30" s="3"/>
      <c r="C30" s="22">
        <v>4284000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140153400</v>
      </c>
      <c r="D32" s="25">
        <f>SUM(D28:D31)</f>
        <v>0</v>
      </c>
      <c r="E32" s="26">
        <f t="shared" si="5"/>
        <v>88927233</v>
      </c>
      <c r="F32" s="27">
        <f t="shared" si="5"/>
        <v>88927233</v>
      </c>
      <c r="G32" s="27">
        <f t="shared" si="5"/>
        <v>1579104</v>
      </c>
      <c r="H32" s="27">
        <f t="shared" si="5"/>
        <v>8105646</v>
      </c>
      <c r="I32" s="27">
        <f t="shared" si="5"/>
        <v>9487878</v>
      </c>
      <c r="J32" s="27">
        <f t="shared" si="5"/>
        <v>19172628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19172628</v>
      </c>
      <c r="X32" s="27">
        <f t="shared" si="5"/>
        <v>0</v>
      </c>
      <c r="Y32" s="27">
        <f t="shared" si="5"/>
        <v>19172628</v>
      </c>
      <c r="Z32" s="13">
        <f>+IF(X32&lt;&gt;0,+(Y32/X32)*100,0)</f>
        <v>0</v>
      </c>
      <c r="AA32" s="31">
        <f>SUM(AA28:AA31)</f>
        <v>88927233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64803069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33323850</v>
      </c>
      <c r="D35" s="19"/>
      <c r="E35" s="20">
        <v>42255269</v>
      </c>
      <c r="F35" s="21">
        <v>42255269</v>
      </c>
      <c r="G35" s="21">
        <v>491537</v>
      </c>
      <c r="H35" s="21">
        <v>1315240</v>
      </c>
      <c r="I35" s="21">
        <v>3934507</v>
      </c>
      <c r="J35" s="21">
        <v>5741284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5741284</v>
      </c>
      <c r="X35" s="21"/>
      <c r="Y35" s="21">
        <v>5741284</v>
      </c>
      <c r="Z35" s="6"/>
      <c r="AA35" s="28">
        <v>42255269</v>
      </c>
    </row>
    <row r="36" spans="1:27" ht="13.5">
      <c r="A36" s="61" t="s">
        <v>64</v>
      </c>
      <c r="B36" s="10"/>
      <c r="C36" s="62">
        <f aca="true" t="shared" si="6" ref="C36:Y36">SUM(C32:C35)</f>
        <v>238280319</v>
      </c>
      <c r="D36" s="62">
        <f>SUM(D32:D35)</f>
        <v>0</v>
      </c>
      <c r="E36" s="63">
        <f t="shared" si="6"/>
        <v>131182502</v>
      </c>
      <c r="F36" s="64">
        <f t="shared" si="6"/>
        <v>131182502</v>
      </c>
      <c r="G36" s="64">
        <f t="shared" si="6"/>
        <v>2070641</v>
      </c>
      <c r="H36" s="64">
        <f t="shared" si="6"/>
        <v>9420886</v>
      </c>
      <c r="I36" s="64">
        <f t="shared" si="6"/>
        <v>13422385</v>
      </c>
      <c r="J36" s="64">
        <f t="shared" si="6"/>
        <v>24913912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24913912</v>
      </c>
      <c r="X36" s="64">
        <f t="shared" si="6"/>
        <v>0</v>
      </c>
      <c r="Y36" s="64">
        <f t="shared" si="6"/>
        <v>24913912</v>
      </c>
      <c r="Z36" s="65">
        <f>+IF(X36&lt;&gt;0,+(Y36/X36)*100,0)</f>
        <v>0</v>
      </c>
      <c r="AA36" s="66">
        <f>SUM(AA32:AA35)</f>
        <v>131182502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9500000</v>
      </c>
      <c r="F5" s="18">
        <f t="shared" si="0"/>
        <v>9500000</v>
      </c>
      <c r="G5" s="18">
        <f t="shared" si="0"/>
        <v>0</v>
      </c>
      <c r="H5" s="18">
        <f t="shared" si="0"/>
        <v>18369</v>
      </c>
      <c r="I5" s="18">
        <f t="shared" si="0"/>
        <v>47175</v>
      </c>
      <c r="J5" s="18">
        <f t="shared" si="0"/>
        <v>65544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65544</v>
      </c>
      <c r="X5" s="18">
        <f t="shared" si="0"/>
        <v>1625001</v>
      </c>
      <c r="Y5" s="18">
        <f t="shared" si="0"/>
        <v>-1559457</v>
      </c>
      <c r="Z5" s="4">
        <f>+IF(X5&lt;&gt;0,+(Y5/X5)*100,0)</f>
        <v>-95.9665255590612</v>
      </c>
      <c r="AA5" s="16">
        <f>SUM(AA6:AA8)</f>
        <v>9500000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9500000</v>
      </c>
      <c r="F7" s="24">
        <v>9500000</v>
      </c>
      <c r="G7" s="24"/>
      <c r="H7" s="24"/>
      <c r="I7" s="24">
        <v>14535</v>
      </c>
      <c r="J7" s="24">
        <v>14535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14535</v>
      </c>
      <c r="X7" s="24">
        <v>1625001</v>
      </c>
      <c r="Y7" s="24">
        <v>-1610466</v>
      </c>
      <c r="Z7" s="7">
        <v>-99.11</v>
      </c>
      <c r="AA7" s="29">
        <v>9500000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>
        <v>18369</v>
      </c>
      <c r="I8" s="21">
        <v>32640</v>
      </c>
      <c r="J8" s="21">
        <v>51009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51009</v>
      </c>
      <c r="X8" s="21"/>
      <c r="Y8" s="21">
        <v>51009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5900000</v>
      </c>
      <c r="F9" s="18">
        <f t="shared" si="1"/>
        <v>5900000</v>
      </c>
      <c r="G9" s="18">
        <f t="shared" si="1"/>
        <v>0</v>
      </c>
      <c r="H9" s="18">
        <f t="shared" si="1"/>
        <v>0</v>
      </c>
      <c r="I9" s="18">
        <f t="shared" si="1"/>
        <v>3742763</v>
      </c>
      <c r="J9" s="18">
        <f t="shared" si="1"/>
        <v>3742763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3742763</v>
      </c>
      <c r="X9" s="18">
        <f t="shared" si="1"/>
        <v>2225001</v>
      </c>
      <c r="Y9" s="18">
        <f t="shared" si="1"/>
        <v>1517762</v>
      </c>
      <c r="Z9" s="4">
        <f>+IF(X9&lt;&gt;0,+(Y9/X9)*100,0)</f>
        <v>68.21399181393626</v>
      </c>
      <c r="AA9" s="30">
        <f>SUM(AA10:AA14)</f>
        <v>5900000</v>
      </c>
    </row>
    <row r="10" spans="1:27" ht="13.5">
      <c r="A10" s="5" t="s">
        <v>36</v>
      </c>
      <c r="B10" s="3"/>
      <c r="C10" s="19"/>
      <c r="D10" s="19"/>
      <c r="E10" s="20">
        <v>1200000</v>
      </c>
      <c r="F10" s="21">
        <v>1200000</v>
      </c>
      <c r="G10" s="21"/>
      <c r="H10" s="21"/>
      <c r="I10" s="21">
        <v>1157728</v>
      </c>
      <c r="J10" s="21">
        <v>1157728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1157728</v>
      </c>
      <c r="X10" s="21">
        <v>1050000</v>
      </c>
      <c r="Y10" s="21">
        <v>107728</v>
      </c>
      <c r="Z10" s="6">
        <v>10.26</v>
      </c>
      <c r="AA10" s="28">
        <v>1200000</v>
      </c>
    </row>
    <row r="11" spans="1:27" ht="13.5">
      <c r="A11" s="5" t="s">
        <v>37</v>
      </c>
      <c r="B11" s="3"/>
      <c r="C11" s="19"/>
      <c r="D11" s="19"/>
      <c r="E11" s="20">
        <v>4700000</v>
      </c>
      <c r="F11" s="21">
        <v>4700000</v>
      </c>
      <c r="G11" s="21"/>
      <c r="H11" s="21"/>
      <c r="I11" s="21">
        <v>2553229</v>
      </c>
      <c r="J11" s="21">
        <v>2553229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2553229</v>
      </c>
      <c r="X11" s="21">
        <v>1175001</v>
      </c>
      <c r="Y11" s="21">
        <v>1378228</v>
      </c>
      <c r="Z11" s="6">
        <v>117.3</v>
      </c>
      <c r="AA11" s="28">
        <v>4700000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>
        <v>31806</v>
      </c>
      <c r="J12" s="21">
        <v>31806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31806</v>
      </c>
      <c r="X12" s="21"/>
      <c r="Y12" s="21">
        <v>31806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84300000</v>
      </c>
      <c r="F15" s="18">
        <f t="shared" si="2"/>
        <v>84300000</v>
      </c>
      <c r="G15" s="18">
        <f t="shared" si="2"/>
        <v>1903520</v>
      </c>
      <c r="H15" s="18">
        <f t="shared" si="2"/>
        <v>400976</v>
      </c>
      <c r="I15" s="18">
        <f t="shared" si="2"/>
        <v>2613657</v>
      </c>
      <c r="J15" s="18">
        <f t="shared" si="2"/>
        <v>4918153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4918153</v>
      </c>
      <c r="X15" s="18">
        <f t="shared" si="2"/>
        <v>10500000</v>
      </c>
      <c r="Y15" s="18">
        <f t="shared" si="2"/>
        <v>-5581847</v>
      </c>
      <c r="Z15" s="4">
        <f>+IF(X15&lt;&gt;0,+(Y15/X15)*100,0)</f>
        <v>-53.16044761904762</v>
      </c>
      <c r="AA15" s="30">
        <f>SUM(AA16:AA18)</f>
        <v>84300000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>
        <v>75263</v>
      </c>
      <c r="I16" s="21">
        <v>165069</v>
      </c>
      <c r="J16" s="21">
        <v>240332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240332</v>
      </c>
      <c r="X16" s="21"/>
      <c r="Y16" s="21">
        <v>240332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84300000</v>
      </c>
      <c r="F17" s="21">
        <v>84300000</v>
      </c>
      <c r="G17" s="21">
        <v>1903520</v>
      </c>
      <c r="H17" s="21">
        <v>325713</v>
      </c>
      <c r="I17" s="21">
        <v>2448588</v>
      </c>
      <c r="J17" s="21">
        <v>4677821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4677821</v>
      </c>
      <c r="X17" s="21">
        <v>10500000</v>
      </c>
      <c r="Y17" s="21">
        <v>-5822179</v>
      </c>
      <c r="Z17" s="6">
        <v>-55.45</v>
      </c>
      <c r="AA17" s="28">
        <v>84300000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165978000</v>
      </c>
      <c r="F19" s="18">
        <f t="shared" si="3"/>
        <v>165978000</v>
      </c>
      <c r="G19" s="18">
        <f t="shared" si="3"/>
        <v>2621739</v>
      </c>
      <c r="H19" s="18">
        <f t="shared" si="3"/>
        <v>3124664</v>
      </c>
      <c r="I19" s="18">
        <f t="shared" si="3"/>
        <v>4352215</v>
      </c>
      <c r="J19" s="18">
        <f t="shared" si="3"/>
        <v>10098618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10098618</v>
      </c>
      <c r="X19" s="18">
        <f t="shared" si="3"/>
        <v>37046860</v>
      </c>
      <c r="Y19" s="18">
        <f t="shared" si="3"/>
        <v>-26948242</v>
      </c>
      <c r="Z19" s="4">
        <f>+IF(X19&lt;&gt;0,+(Y19/X19)*100,0)</f>
        <v>-72.74096104231236</v>
      </c>
      <c r="AA19" s="30">
        <f>SUM(AA20:AA23)</f>
        <v>165978000</v>
      </c>
    </row>
    <row r="20" spans="1:27" ht="13.5">
      <c r="A20" s="5" t="s">
        <v>46</v>
      </c>
      <c r="B20" s="3"/>
      <c r="C20" s="19"/>
      <c r="D20" s="19"/>
      <c r="E20" s="20">
        <v>12000000</v>
      </c>
      <c r="F20" s="21">
        <v>12000000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3000000</v>
      </c>
      <c r="Y20" s="21">
        <v>-3000000</v>
      </c>
      <c r="Z20" s="6">
        <v>-100</v>
      </c>
      <c r="AA20" s="28">
        <v>12000000</v>
      </c>
    </row>
    <row r="21" spans="1:27" ht="13.5">
      <c r="A21" s="5" t="s">
        <v>47</v>
      </c>
      <c r="B21" s="3"/>
      <c r="C21" s="19"/>
      <c r="D21" s="19"/>
      <c r="E21" s="20">
        <v>88178000</v>
      </c>
      <c r="F21" s="21">
        <v>88178000</v>
      </c>
      <c r="G21" s="21"/>
      <c r="H21" s="21">
        <v>1855709</v>
      </c>
      <c r="I21" s="21">
        <v>1382414</v>
      </c>
      <c r="J21" s="21">
        <v>3238123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3238123</v>
      </c>
      <c r="X21" s="21">
        <v>17596858</v>
      </c>
      <c r="Y21" s="21">
        <v>-14358735</v>
      </c>
      <c r="Z21" s="6">
        <v>-81.6</v>
      </c>
      <c r="AA21" s="28">
        <v>88178000</v>
      </c>
    </row>
    <row r="22" spans="1:27" ht="13.5">
      <c r="A22" s="5" t="s">
        <v>48</v>
      </c>
      <c r="B22" s="3"/>
      <c r="C22" s="22"/>
      <c r="D22" s="22"/>
      <c r="E22" s="23">
        <v>51800000</v>
      </c>
      <c r="F22" s="24">
        <v>51800000</v>
      </c>
      <c r="G22" s="24">
        <v>2621739</v>
      </c>
      <c r="H22" s="24">
        <v>1268955</v>
      </c>
      <c r="I22" s="24">
        <v>2349398</v>
      </c>
      <c r="J22" s="24">
        <v>6240092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6240092</v>
      </c>
      <c r="X22" s="24">
        <v>12950001</v>
      </c>
      <c r="Y22" s="24">
        <v>-6709909</v>
      </c>
      <c r="Z22" s="7">
        <v>-51.81</v>
      </c>
      <c r="AA22" s="29">
        <v>51800000</v>
      </c>
    </row>
    <row r="23" spans="1:27" ht="13.5">
      <c r="A23" s="5" t="s">
        <v>49</v>
      </c>
      <c r="B23" s="3"/>
      <c r="C23" s="19"/>
      <c r="D23" s="19"/>
      <c r="E23" s="20">
        <v>14000000</v>
      </c>
      <c r="F23" s="21">
        <v>14000000</v>
      </c>
      <c r="G23" s="21"/>
      <c r="H23" s="21"/>
      <c r="I23" s="21">
        <v>620403</v>
      </c>
      <c r="J23" s="21">
        <v>620403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620403</v>
      </c>
      <c r="X23" s="21">
        <v>3500001</v>
      </c>
      <c r="Y23" s="21">
        <v>-2879598</v>
      </c>
      <c r="Z23" s="6">
        <v>-82.27</v>
      </c>
      <c r="AA23" s="28">
        <v>14000000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265678000</v>
      </c>
      <c r="F25" s="53">
        <f t="shared" si="4"/>
        <v>265678000</v>
      </c>
      <c r="G25" s="53">
        <f t="shared" si="4"/>
        <v>4525259</v>
      </c>
      <c r="H25" s="53">
        <f t="shared" si="4"/>
        <v>3544009</v>
      </c>
      <c r="I25" s="53">
        <f t="shared" si="4"/>
        <v>10755810</v>
      </c>
      <c r="J25" s="53">
        <f t="shared" si="4"/>
        <v>18825078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18825078</v>
      </c>
      <c r="X25" s="53">
        <f t="shared" si="4"/>
        <v>51396862</v>
      </c>
      <c r="Y25" s="53">
        <f t="shared" si="4"/>
        <v>-32571784</v>
      </c>
      <c r="Z25" s="54">
        <f>+IF(X25&lt;&gt;0,+(Y25/X25)*100,0)</f>
        <v>-63.37309853663828</v>
      </c>
      <c r="AA25" s="55">
        <f>+AA5+AA9+AA15+AA19+AA24</f>
        <v>265678000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259178000</v>
      </c>
      <c r="F28" s="21">
        <v>259178000</v>
      </c>
      <c r="G28" s="21">
        <v>4525259</v>
      </c>
      <c r="H28" s="21">
        <v>3450377</v>
      </c>
      <c r="I28" s="21">
        <v>10169109</v>
      </c>
      <c r="J28" s="21">
        <v>18144745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18144745</v>
      </c>
      <c r="X28" s="21"/>
      <c r="Y28" s="21">
        <v>18144745</v>
      </c>
      <c r="Z28" s="6"/>
      <c r="AA28" s="19">
        <v>259178000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165069</v>
      </c>
      <c r="J29" s="21">
        <v>165069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165069</v>
      </c>
      <c r="X29" s="21"/>
      <c r="Y29" s="21">
        <v>165069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259178000</v>
      </c>
      <c r="F32" s="27">
        <f t="shared" si="5"/>
        <v>259178000</v>
      </c>
      <c r="G32" s="27">
        <f t="shared" si="5"/>
        <v>4525259</v>
      </c>
      <c r="H32" s="27">
        <f t="shared" si="5"/>
        <v>3450377</v>
      </c>
      <c r="I32" s="27">
        <f t="shared" si="5"/>
        <v>10334178</v>
      </c>
      <c r="J32" s="27">
        <f t="shared" si="5"/>
        <v>18309814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18309814</v>
      </c>
      <c r="X32" s="27">
        <f t="shared" si="5"/>
        <v>0</v>
      </c>
      <c r="Y32" s="27">
        <f t="shared" si="5"/>
        <v>18309814</v>
      </c>
      <c r="Z32" s="13">
        <f>+IF(X32&lt;&gt;0,+(Y32/X32)*100,0)</f>
        <v>0</v>
      </c>
      <c r="AA32" s="31">
        <f>SUM(AA28:AA31)</f>
        <v>259178000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6500000</v>
      </c>
      <c r="F35" s="21">
        <v>6500000</v>
      </c>
      <c r="G35" s="21"/>
      <c r="H35" s="21">
        <v>93632</v>
      </c>
      <c r="I35" s="21">
        <v>421632</v>
      </c>
      <c r="J35" s="21">
        <v>515264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515264</v>
      </c>
      <c r="X35" s="21"/>
      <c r="Y35" s="21">
        <v>515264</v>
      </c>
      <c r="Z35" s="6"/>
      <c r="AA35" s="28">
        <v>6500000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265678000</v>
      </c>
      <c r="F36" s="64">
        <f t="shared" si="6"/>
        <v>265678000</v>
      </c>
      <c r="G36" s="64">
        <f t="shared" si="6"/>
        <v>4525259</v>
      </c>
      <c r="H36" s="64">
        <f t="shared" si="6"/>
        <v>3544009</v>
      </c>
      <c r="I36" s="64">
        <f t="shared" si="6"/>
        <v>10755810</v>
      </c>
      <c r="J36" s="64">
        <f t="shared" si="6"/>
        <v>18825078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18825078</v>
      </c>
      <c r="X36" s="64">
        <f t="shared" si="6"/>
        <v>0</v>
      </c>
      <c r="Y36" s="64">
        <f t="shared" si="6"/>
        <v>18825078</v>
      </c>
      <c r="Z36" s="65">
        <f>+IF(X36&lt;&gt;0,+(Y36/X36)*100,0)</f>
        <v>0</v>
      </c>
      <c r="AA36" s="66">
        <f>SUM(AA32:AA35)</f>
        <v>265678000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5079500</v>
      </c>
      <c r="F5" s="18">
        <f t="shared" si="0"/>
        <v>5079500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738038</v>
      </c>
      <c r="Y5" s="18">
        <f t="shared" si="0"/>
        <v>-738038</v>
      </c>
      <c r="Z5" s="4">
        <f>+IF(X5&lt;&gt;0,+(Y5/X5)*100,0)</f>
        <v>-100</v>
      </c>
      <c r="AA5" s="16">
        <f>SUM(AA6:AA8)</f>
        <v>5079500</v>
      </c>
    </row>
    <row r="6" spans="1:27" ht="13.5">
      <c r="A6" s="5" t="s">
        <v>32</v>
      </c>
      <c r="B6" s="3"/>
      <c r="C6" s="19"/>
      <c r="D6" s="19"/>
      <c r="E6" s="20">
        <v>5079500</v>
      </c>
      <c r="F6" s="21">
        <v>5079500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738038</v>
      </c>
      <c r="Y6" s="21">
        <v>-738038</v>
      </c>
      <c r="Z6" s="6">
        <v>-100</v>
      </c>
      <c r="AA6" s="28">
        <v>5079500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39688000</v>
      </c>
      <c r="F9" s="18">
        <f t="shared" si="1"/>
        <v>39688000</v>
      </c>
      <c r="G9" s="18">
        <f t="shared" si="1"/>
        <v>109225</v>
      </c>
      <c r="H9" s="18">
        <f t="shared" si="1"/>
        <v>980628</v>
      </c>
      <c r="I9" s="18">
        <f t="shared" si="1"/>
        <v>363913</v>
      </c>
      <c r="J9" s="18">
        <f t="shared" si="1"/>
        <v>1453766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1453766</v>
      </c>
      <c r="X9" s="18">
        <f t="shared" si="1"/>
        <v>8779110</v>
      </c>
      <c r="Y9" s="18">
        <f t="shared" si="1"/>
        <v>-7325344</v>
      </c>
      <c r="Z9" s="4">
        <f>+IF(X9&lt;&gt;0,+(Y9/X9)*100,0)</f>
        <v>-83.44062211317548</v>
      </c>
      <c r="AA9" s="30">
        <f>SUM(AA10:AA14)</f>
        <v>39688000</v>
      </c>
    </row>
    <row r="10" spans="1:27" ht="13.5">
      <c r="A10" s="5" t="s">
        <v>36</v>
      </c>
      <c r="B10" s="3"/>
      <c r="C10" s="19"/>
      <c r="D10" s="19"/>
      <c r="E10" s="20">
        <v>348000</v>
      </c>
      <c r="F10" s="21">
        <v>348000</v>
      </c>
      <c r="G10" s="21">
        <v>109225</v>
      </c>
      <c r="H10" s="21"/>
      <c r="I10" s="21">
        <v>6403</v>
      </c>
      <c r="J10" s="21">
        <v>115628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115628</v>
      </c>
      <c r="X10" s="21">
        <v>81600</v>
      </c>
      <c r="Y10" s="21">
        <v>34028</v>
      </c>
      <c r="Z10" s="6">
        <v>41.7</v>
      </c>
      <c r="AA10" s="28">
        <v>348000</v>
      </c>
    </row>
    <row r="11" spans="1:27" ht="13.5">
      <c r="A11" s="5" t="s">
        <v>37</v>
      </c>
      <c r="B11" s="3"/>
      <c r="C11" s="19"/>
      <c r="D11" s="19"/>
      <c r="E11" s="20">
        <v>6340000</v>
      </c>
      <c r="F11" s="21">
        <v>6340000</v>
      </c>
      <c r="G11" s="21"/>
      <c r="H11" s="21">
        <v>980628</v>
      </c>
      <c r="I11" s="21">
        <v>357510</v>
      </c>
      <c r="J11" s="21">
        <v>1338138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1338138</v>
      </c>
      <c r="X11" s="21">
        <v>1497510</v>
      </c>
      <c r="Y11" s="21">
        <v>-159372</v>
      </c>
      <c r="Z11" s="6">
        <v>-10.64</v>
      </c>
      <c r="AA11" s="28">
        <v>6340000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33000000</v>
      </c>
      <c r="F13" s="21">
        <v>33000000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7200000</v>
      </c>
      <c r="Y13" s="21">
        <v>-7200000</v>
      </c>
      <c r="Z13" s="6">
        <v>-100</v>
      </c>
      <c r="AA13" s="28">
        <v>33000000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639686301</v>
      </c>
      <c r="F15" s="18">
        <f t="shared" si="2"/>
        <v>639686301</v>
      </c>
      <c r="G15" s="18">
        <f t="shared" si="2"/>
        <v>14254075</v>
      </c>
      <c r="H15" s="18">
        <f t="shared" si="2"/>
        <v>26868316</v>
      </c>
      <c r="I15" s="18">
        <f t="shared" si="2"/>
        <v>45920855</v>
      </c>
      <c r="J15" s="18">
        <f t="shared" si="2"/>
        <v>87043246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87043246</v>
      </c>
      <c r="X15" s="18">
        <f t="shared" si="2"/>
        <v>133284179</v>
      </c>
      <c r="Y15" s="18">
        <f t="shared" si="2"/>
        <v>-46240933</v>
      </c>
      <c r="Z15" s="4">
        <f>+IF(X15&lt;&gt;0,+(Y15/X15)*100,0)</f>
        <v>-34.69348976520312</v>
      </c>
      <c r="AA15" s="30">
        <f>SUM(AA16:AA18)</f>
        <v>639686301</v>
      </c>
    </row>
    <row r="16" spans="1:27" ht="13.5">
      <c r="A16" s="5" t="s">
        <v>42</v>
      </c>
      <c r="B16" s="3"/>
      <c r="C16" s="19"/>
      <c r="D16" s="19"/>
      <c r="E16" s="20">
        <v>3700000</v>
      </c>
      <c r="F16" s="21">
        <v>3700000</v>
      </c>
      <c r="G16" s="21"/>
      <c r="H16" s="21"/>
      <c r="I16" s="21">
        <v>471614</v>
      </c>
      <c r="J16" s="21">
        <v>471614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471614</v>
      </c>
      <c r="X16" s="21">
        <v>818209</v>
      </c>
      <c r="Y16" s="21">
        <v>-346595</v>
      </c>
      <c r="Z16" s="6">
        <v>-42.36</v>
      </c>
      <c r="AA16" s="28">
        <v>3700000</v>
      </c>
    </row>
    <row r="17" spans="1:27" ht="13.5">
      <c r="A17" s="5" t="s">
        <v>43</v>
      </c>
      <c r="B17" s="3"/>
      <c r="C17" s="19"/>
      <c r="D17" s="19"/>
      <c r="E17" s="20">
        <v>635986301</v>
      </c>
      <c r="F17" s="21">
        <v>635986301</v>
      </c>
      <c r="G17" s="21">
        <v>14254075</v>
      </c>
      <c r="H17" s="21">
        <v>26868316</v>
      </c>
      <c r="I17" s="21">
        <v>45305277</v>
      </c>
      <c r="J17" s="21">
        <v>86427668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86427668</v>
      </c>
      <c r="X17" s="21">
        <v>132465970</v>
      </c>
      <c r="Y17" s="21">
        <v>-46038302</v>
      </c>
      <c r="Z17" s="6">
        <v>-34.75</v>
      </c>
      <c r="AA17" s="28">
        <v>635986301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>
        <v>143964</v>
      </c>
      <c r="J18" s="21">
        <v>143964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143964</v>
      </c>
      <c r="X18" s="21"/>
      <c r="Y18" s="21">
        <v>143964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373903163</v>
      </c>
      <c r="F19" s="18">
        <f t="shared" si="3"/>
        <v>373903163</v>
      </c>
      <c r="G19" s="18">
        <f t="shared" si="3"/>
        <v>1672955</v>
      </c>
      <c r="H19" s="18">
        <f t="shared" si="3"/>
        <v>11182395</v>
      </c>
      <c r="I19" s="18">
        <f t="shared" si="3"/>
        <v>23011827</v>
      </c>
      <c r="J19" s="18">
        <f t="shared" si="3"/>
        <v>35867177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35867177</v>
      </c>
      <c r="X19" s="18">
        <f t="shared" si="3"/>
        <v>141055992</v>
      </c>
      <c r="Y19" s="18">
        <f t="shared" si="3"/>
        <v>-105188815</v>
      </c>
      <c r="Z19" s="4">
        <f>+IF(X19&lt;&gt;0,+(Y19/X19)*100,0)</f>
        <v>-74.5723832845045</v>
      </c>
      <c r="AA19" s="30">
        <f>SUM(AA20:AA23)</f>
        <v>373903163</v>
      </c>
    </row>
    <row r="20" spans="1:27" ht="13.5">
      <c r="A20" s="5" t="s">
        <v>46</v>
      </c>
      <c r="B20" s="3"/>
      <c r="C20" s="19"/>
      <c r="D20" s="19"/>
      <c r="E20" s="20">
        <v>165000000</v>
      </c>
      <c r="F20" s="21">
        <v>165000000</v>
      </c>
      <c r="G20" s="21"/>
      <c r="H20" s="21">
        <v>3636420</v>
      </c>
      <c r="I20" s="21">
        <v>20368102</v>
      </c>
      <c r="J20" s="21">
        <v>24004522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24004522</v>
      </c>
      <c r="X20" s="21">
        <v>40588964</v>
      </c>
      <c r="Y20" s="21">
        <v>-16584442</v>
      </c>
      <c r="Z20" s="6">
        <v>-40.86</v>
      </c>
      <c r="AA20" s="28">
        <v>165000000</v>
      </c>
    </row>
    <row r="21" spans="1:27" ht="13.5">
      <c r="A21" s="5" t="s">
        <v>47</v>
      </c>
      <c r="B21" s="3"/>
      <c r="C21" s="19"/>
      <c r="D21" s="19"/>
      <c r="E21" s="20">
        <v>171783803</v>
      </c>
      <c r="F21" s="21">
        <v>171783803</v>
      </c>
      <c r="G21" s="21"/>
      <c r="H21" s="21">
        <v>4247669</v>
      </c>
      <c r="I21" s="21">
        <v>2643725</v>
      </c>
      <c r="J21" s="21">
        <v>6891394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6891394</v>
      </c>
      <c r="X21" s="21">
        <v>90504528</v>
      </c>
      <c r="Y21" s="21">
        <v>-83613134</v>
      </c>
      <c r="Z21" s="6">
        <v>-92.39</v>
      </c>
      <c r="AA21" s="28">
        <v>171783803</v>
      </c>
    </row>
    <row r="22" spans="1:27" ht="13.5">
      <c r="A22" s="5" t="s">
        <v>48</v>
      </c>
      <c r="B22" s="3"/>
      <c r="C22" s="22"/>
      <c r="D22" s="22"/>
      <c r="E22" s="23">
        <v>31000000</v>
      </c>
      <c r="F22" s="24">
        <v>31000000</v>
      </c>
      <c r="G22" s="24">
        <v>1672955</v>
      </c>
      <c r="H22" s="24">
        <v>3298306</v>
      </c>
      <c r="I22" s="24"/>
      <c r="J22" s="24">
        <v>4971261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4971261</v>
      </c>
      <c r="X22" s="24">
        <v>8550000</v>
      </c>
      <c r="Y22" s="24">
        <v>-3578739</v>
      </c>
      <c r="Z22" s="7">
        <v>-41.86</v>
      </c>
      <c r="AA22" s="29">
        <v>31000000</v>
      </c>
    </row>
    <row r="23" spans="1:27" ht="13.5">
      <c r="A23" s="5" t="s">
        <v>49</v>
      </c>
      <c r="B23" s="3"/>
      <c r="C23" s="19"/>
      <c r="D23" s="19"/>
      <c r="E23" s="20">
        <v>6119360</v>
      </c>
      <c r="F23" s="21">
        <v>6119360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1412500</v>
      </c>
      <c r="Y23" s="21">
        <v>-1412500</v>
      </c>
      <c r="Z23" s="6">
        <v>-100</v>
      </c>
      <c r="AA23" s="28">
        <v>6119360</v>
      </c>
    </row>
    <row r="24" spans="1:27" ht="13.5">
      <c r="A24" s="2" t="s">
        <v>50</v>
      </c>
      <c r="B24" s="8"/>
      <c r="C24" s="16"/>
      <c r="D24" s="16"/>
      <c r="E24" s="17">
        <v>26683113</v>
      </c>
      <c r="F24" s="18">
        <v>26683113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6300000</v>
      </c>
      <c r="Y24" s="18">
        <v>-6300000</v>
      </c>
      <c r="Z24" s="4">
        <v>-100</v>
      </c>
      <c r="AA24" s="30">
        <v>26683113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1085040077</v>
      </c>
      <c r="F25" s="53">
        <f t="shared" si="4"/>
        <v>1085040077</v>
      </c>
      <c r="G25" s="53">
        <f t="shared" si="4"/>
        <v>16036255</v>
      </c>
      <c r="H25" s="53">
        <f t="shared" si="4"/>
        <v>39031339</v>
      </c>
      <c r="I25" s="53">
        <f t="shared" si="4"/>
        <v>69296595</v>
      </c>
      <c r="J25" s="53">
        <f t="shared" si="4"/>
        <v>124364189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124364189</v>
      </c>
      <c r="X25" s="53">
        <f t="shared" si="4"/>
        <v>290157319</v>
      </c>
      <c r="Y25" s="53">
        <f t="shared" si="4"/>
        <v>-165793130</v>
      </c>
      <c r="Z25" s="54">
        <f>+IF(X25&lt;&gt;0,+(Y25/X25)*100,0)</f>
        <v>-57.139048076192076</v>
      </c>
      <c r="AA25" s="55">
        <f>+AA5+AA9+AA15+AA19+AA24</f>
        <v>1085040077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685925161</v>
      </c>
      <c r="F28" s="21">
        <v>685925161</v>
      </c>
      <c r="G28" s="21">
        <v>16036255</v>
      </c>
      <c r="H28" s="21">
        <v>27848944</v>
      </c>
      <c r="I28" s="21">
        <v>47081886</v>
      </c>
      <c r="J28" s="21">
        <v>90967085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90967085</v>
      </c>
      <c r="X28" s="21"/>
      <c r="Y28" s="21">
        <v>90967085</v>
      </c>
      <c r="Z28" s="6"/>
      <c r="AA28" s="19">
        <v>685925161</v>
      </c>
    </row>
    <row r="29" spans="1:27" ht="13.5">
      <c r="A29" s="57" t="s">
        <v>55</v>
      </c>
      <c r="B29" s="3"/>
      <c r="C29" s="19"/>
      <c r="D29" s="19"/>
      <c r="E29" s="20">
        <v>348000</v>
      </c>
      <c r="F29" s="21">
        <v>348000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348000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686273161</v>
      </c>
      <c r="F32" s="27">
        <f t="shared" si="5"/>
        <v>686273161</v>
      </c>
      <c r="G32" s="27">
        <f t="shared" si="5"/>
        <v>16036255</v>
      </c>
      <c r="H32" s="27">
        <f t="shared" si="5"/>
        <v>27848944</v>
      </c>
      <c r="I32" s="27">
        <f t="shared" si="5"/>
        <v>47081886</v>
      </c>
      <c r="J32" s="27">
        <f t="shared" si="5"/>
        <v>90967085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90967085</v>
      </c>
      <c r="X32" s="27">
        <f t="shared" si="5"/>
        <v>0</v>
      </c>
      <c r="Y32" s="27">
        <f t="shared" si="5"/>
        <v>90967085</v>
      </c>
      <c r="Z32" s="13">
        <f>+IF(X32&lt;&gt;0,+(Y32/X32)*100,0)</f>
        <v>0</v>
      </c>
      <c r="AA32" s="31">
        <f>SUM(AA28:AA31)</f>
        <v>686273161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372083803</v>
      </c>
      <c r="F34" s="21">
        <v>372083803</v>
      </c>
      <c r="G34" s="21"/>
      <c r="H34" s="21">
        <v>11182395</v>
      </c>
      <c r="I34" s="21">
        <v>22214709</v>
      </c>
      <c r="J34" s="21">
        <v>33397104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33397104</v>
      </c>
      <c r="X34" s="21"/>
      <c r="Y34" s="21">
        <v>33397104</v>
      </c>
      <c r="Z34" s="6"/>
      <c r="AA34" s="28">
        <v>372083803</v>
      </c>
    </row>
    <row r="35" spans="1:27" ht="13.5">
      <c r="A35" s="60" t="s">
        <v>63</v>
      </c>
      <c r="B35" s="3"/>
      <c r="C35" s="19"/>
      <c r="D35" s="19"/>
      <c r="E35" s="20">
        <v>26683113</v>
      </c>
      <c r="F35" s="21">
        <v>26683113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26683113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1085040077</v>
      </c>
      <c r="F36" s="64">
        <f t="shared" si="6"/>
        <v>1085040077</v>
      </c>
      <c r="G36" s="64">
        <f t="shared" si="6"/>
        <v>16036255</v>
      </c>
      <c r="H36" s="64">
        <f t="shared" si="6"/>
        <v>39031339</v>
      </c>
      <c r="I36" s="64">
        <f t="shared" si="6"/>
        <v>69296595</v>
      </c>
      <c r="J36" s="64">
        <f t="shared" si="6"/>
        <v>124364189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124364189</v>
      </c>
      <c r="X36" s="64">
        <f t="shared" si="6"/>
        <v>0</v>
      </c>
      <c r="Y36" s="64">
        <f t="shared" si="6"/>
        <v>124364189</v>
      </c>
      <c r="Z36" s="65">
        <f>+IF(X36&lt;&gt;0,+(Y36/X36)*100,0)</f>
        <v>0</v>
      </c>
      <c r="AA36" s="66">
        <f>SUM(AA32:AA35)</f>
        <v>1085040077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5727000</v>
      </c>
      <c r="F5" s="18">
        <f t="shared" si="0"/>
        <v>5727000</v>
      </c>
      <c r="G5" s="18">
        <f t="shared" si="0"/>
        <v>17929</v>
      </c>
      <c r="H5" s="18">
        <f t="shared" si="0"/>
        <v>744672</v>
      </c>
      <c r="I5" s="18">
        <f t="shared" si="0"/>
        <v>0</v>
      </c>
      <c r="J5" s="18">
        <f t="shared" si="0"/>
        <v>762601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762601</v>
      </c>
      <c r="X5" s="18">
        <f t="shared" si="0"/>
        <v>1431747</v>
      </c>
      <c r="Y5" s="18">
        <f t="shared" si="0"/>
        <v>-669146</v>
      </c>
      <c r="Z5" s="4">
        <f>+IF(X5&lt;&gt;0,+(Y5/X5)*100,0)</f>
        <v>-46.73632981245988</v>
      </c>
      <c r="AA5" s="16">
        <f>SUM(AA6:AA8)</f>
        <v>5727000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249999</v>
      </c>
      <c r="Y6" s="21">
        <v>-249999</v>
      </c>
      <c r="Z6" s="6">
        <v>-100</v>
      </c>
      <c r="AA6" s="28">
        <v>1000000</v>
      </c>
    </row>
    <row r="7" spans="1:27" ht="13.5">
      <c r="A7" s="5" t="s">
        <v>33</v>
      </c>
      <c r="B7" s="3"/>
      <c r="C7" s="22"/>
      <c r="D7" s="22"/>
      <c r="E7" s="23">
        <v>1827000</v>
      </c>
      <c r="F7" s="24">
        <v>1827000</v>
      </c>
      <c r="G7" s="24"/>
      <c r="H7" s="24">
        <v>181739</v>
      </c>
      <c r="I7" s="24"/>
      <c r="J7" s="24">
        <v>181739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181739</v>
      </c>
      <c r="X7" s="24">
        <v>456750</v>
      </c>
      <c r="Y7" s="24">
        <v>-275011</v>
      </c>
      <c r="Z7" s="7">
        <v>-60.21</v>
      </c>
      <c r="AA7" s="29">
        <v>1827000</v>
      </c>
    </row>
    <row r="8" spans="1:27" ht="13.5">
      <c r="A8" s="5" t="s">
        <v>34</v>
      </c>
      <c r="B8" s="3"/>
      <c r="C8" s="19"/>
      <c r="D8" s="19"/>
      <c r="E8" s="20">
        <v>2900000</v>
      </c>
      <c r="F8" s="21">
        <v>2900000</v>
      </c>
      <c r="G8" s="21">
        <v>17929</v>
      </c>
      <c r="H8" s="21">
        <v>562933</v>
      </c>
      <c r="I8" s="21"/>
      <c r="J8" s="21">
        <v>580862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580862</v>
      </c>
      <c r="X8" s="21">
        <v>724998</v>
      </c>
      <c r="Y8" s="21">
        <v>-144136</v>
      </c>
      <c r="Z8" s="6">
        <v>-19.88</v>
      </c>
      <c r="AA8" s="28">
        <v>2900000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24682000</v>
      </c>
      <c r="F9" s="18">
        <f t="shared" si="1"/>
        <v>24682000</v>
      </c>
      <c r="G9" s="18">
        <f t="shared" si="1"/>
        <v>45000</v>
      </c>
      <c r="H9" s="18">
        <f t="shared" si="1"/>
        <v>947738</v>
      </c>
      <c r="I9" s="18">
        <f t="shared" si="1"/>
        <v>806817</v>
      </c>
      <c r="J9" s="18">
        <f t="shared" si="1"/>
        <v>1799555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1799555</v>
      </c>
      <c r="X9" s="18">
        <f t="shared" si="1"/>
        <v>6170496</v>
      </c>
      <c r="Y9" s="18">
        <f t="shared" si="1"/>
        <v>-4370941</v>
      </c>
      <c r="Z9" s="4">
        <f>+IF(X9&lt;&gt;0,+(Y9/X9)*100,0)</f>
        <v>-70.83613699773892</v>
      </c>
      <c r="AA9" s="30">
        <f>SUM(AA10:AA14)</f>
        <v>24682000</v>
      </c>
    </row>
    <row r="10" spans="1:27" ht="13.5">
      <c r="A10" s="5" t="s">
        <v>36</v>
      </c>
      <c r="B10" s="3"/>
      <c r="C10" s="19"/>
      <c r="D10" s="19"/>
      <c r="E10" s="20">
        <v>10876000</v>
      </c>
      <c r="F10" s="21">
        <v>10876000</v>
      </c>
      <c r="G10" s="21"/>
      <c r="H10" s="21">
        <v>572308</v>
      </c>
      <c r="I10" s="21">
        <v>323300</v>
      </c>
      <c r="J10" s="21">
        <v>895608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895608</v>
      </c>
      <c r="X10" s="21">
        <v>2718999</v>
      </c>
      <c r="Y10" s="21">
        <v>-1823391</v>
      </c>
      <c r="Z10" s="6">
        <v>-67.06</v>
      </c>
      <c r="AA10" s="28">
        <v>10876000</v>
      </c>
    </row>
    <row r="11" spans="1:27" ht="13.5">
      <c r="A11" s="5" t="s">
        <v>37</v>
      </c>
      <c r="B11" s="3"/>
      <c r="C11" s="19"/>
      <c r="D11" s="19"/>
      <c r="E11" s="20">
        <v>5422000</v>
      </c>
      <c r="F11" s="21">
        <v>5422000</v>
      </c>
      <c r="G11" s="21">
        <v>45000</v>
      </c>
      <c r="H11" s="21">
        <v>43250</v>
      </c>
      <c r="I11" s="21">
        <v>20000</v>
      </c>
      <c r="J11" s="21">
        <v>108250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108250</v>
      </c>
      <c r="X11" s="21">
        <v>1355499</v>
      </c>
      <c r="Y11" s="21">
        <v>-1247249</v>
      </c>
      <c r="Z11" s="6">
        <v>-92.01</v>
      </c>
      <c r="AA11" s="28">
        <v>5422000</v>
      </c>
    </row>
    <row r="12" spans="1:27" ht="13.5">
      <c r="A12" s="5" t="s">
        <v>38</v>
      </c>
      <c r="B12" s="3"/>
      <c r="C12" s="19"/>
      <c r="D12" s="19"/>
      <c r="E12" s="20">
        <v>8384000</v>
      </c>
      <c r="F12" s="21">
        <v>8384000</v>
      </c>
      <c r="G12" s="21"/>
      <c r="H12" s="21">
        <v>332180</v>
      </c>
      <c r="I12" s="21">
        <v>463517</v>
      </c>
      <c r="J12" s="21">
        <v>795697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795697</v>
      </c>
      <c r="X12" s="21">
        <v>2095998</v>
      </c>
      <c r="Y12" s="21">
        <v>-1300301</v>
      </c>
      <c r="Z12" s="6">
        <v>-62.04</v>
      </c>
      <c r="AA12" s="28">
        <v>8384000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56414954</v>
      </c>
      <c r="F15" s="18">
        <f t="shared" si="2"/>
        <v>56414954</v>
      </c>
      <c r="G15" s="18">
        <f t="shared" si="2"/>
        <v>406378</v>
      </c>
      <c r="H15" s="18">
        <f t="shared" si="2"/>
        <v>3376668</v>
      </c>
      <c r="I15" s="18">
        <f t="shared" si="2"/>
        <v>453866</v>
      </c>
      <c r="J15" s="18">
        <f t="shared" si="2"/>
        <v>4236912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4236912</v>
      </c>
      <c r="X15" s="18">
        <f t="shared" si="2"/>
        <v>14103747</v>
      </c>
      <c r="Y15" s="18">
        <f t="shared" si="2"/>
        <v>-9866835</v>
      </c>
      <c r="Z15" s="4">
        <f>+IF(X15&lt;&gt;0,+(Y15/X15)*100,0)</f>
        <v>-69.95896196946812</v>
      </c>
      <c r="AA15" s="30">
        <f>SUM(AA16:AA18)</f>
        <v>56414954</v>
      </c>
    </row>
    <row r="16" spans="1:27" ht="13.5">
      <c r="A16" s="5" t="s">
        <v>42</v>
      </c>
      <c r="B16" s="3"/>
      <c r="C16" s="19"/>
      <c r="D16" s="19"/>
      <c r="E16" s="20">
        <v>14068332</v>
      </c>
      <c r="F16" s="21">
        <v>14068332</v>
      </c>
      <c r="G16" s="21"/>
      <c r="H16" s="21">
        <v>679</v>
      </c>
      <c r="I16" s="21">
        <v>58400</v>
      </c>
      <c r="J16" s="21">
        <v>59079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59079</v>
      </c>
      <c r="X16" s="21">
        <v>3516999</v>
      </c>
      <c r="Y16" s="21">
        <v>-3457920</v>
      </c>
      <c r="Z16" s="6">
        <v>-98.32</v>
      </c>
      <c r="AA16" s="28">
        <v>14068332</v>
      </c>
    </row>
    <row r="17" spans="1:27" ht="13.5">
      <c r="A17" s="5" t="s">
        <v>43</v>
      </c>
      <c r="B17" s="3"/>
      <c r="C17" s="19"/>
      <c r="D17" s="19"/>
      <c r="E17" s="20">
        <v>42094622</v>
      </c>
      <c r="F17" s="21">
        <v>42094622</v>
      </c>
      <c r="G17" s="21">
        <v>406378</v>
      </c>
      <c r="H17" s="21">
        <v>3375989</v>
      </c>
      <c r="I17" s="21">
        <v>387547</v>
      </c>
      <c r="J17" s="21">
        <v>4169914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4169914</v>
      </c>
      <c r="X17" s="21">
        <v>10523748</v>
      </c>
      <c r="Y17" s="21">
        <v>-6353834</v>
      </c>
      <c r="Z17" s="6">
        <v>-60.38</v>
      </c>
      <c r="AA17" s="28">
        <v>42094622</v>
      </c>
    </row>
    <row r="18" spans="1:27" ht="13.5">
      <c r="A18" s="5" t="s">
        <v>44</v>
      </c>
      <c r="B18" s="3"/>
      <c r="C18" s="19"/>
      <c r="D18" s="19"/>
      <c r="E18" s="20">
        <v>252000</v>
      </c>
      <c r="F18" s="21">
        <v>252000</v>
      </c>
      <c r="G18" s="21"/>
      <c r="H18" s="21"/>
      <c r="I18" s="21">
        <v>7919</v>
      </c>
      <c r="J18" s="21">
        <v>7919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7919</v>
      </c>
      <c r="X18" s="21">
        <v>63000</v>
      </c>
      <c r="Y18" s="21">
        <v>-55081</v>
      </c>
      <c r="Z18" s="6">
        <v>-87.43</v>
      </c>
      <c r="AA18" s="28">
        <v>252000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113744812</v>
      </c>
      <c r="F19" s="18">
        <f t="shared" si="3"/>
        <v>113744812</v>
      </c>
      <c r="G19" s="18">
        <f t="shared" si="3"/>
        <v>2576293</v>
      </c>
      <c r="H19" s="18">
        <f t="shared" si="3"/>
        <v>3556545</v>
      </c>
      <c r="I19" s="18">
        <f t="shared" si="3"/>
        <v>11158065</v>
      </c>
      <c r="J19" s="18">
        <f t="shared" si="3"/>
        <v>17290903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17290903</v>
      </c>
      <c r="X19" s="18">
        <f t="shared" si="3"/>
        <v>28436244</v>
      </c>
      <c r="Y19" s="18">
        <f t="shared" si="3"/>
        <v>-11145341</v>
      </c>
      <c r="Z19" s="4">
        <f>+IF(X19&lt;&gt;0,+(Y19/X19)*100,0)</f>
        <v>-39.194139000917275</v>
      </c>
      <c r="AA19" s="30">
        <f>SUM(AA20:AA23)</f>
        <v>113744812</v>
      </c>
    </row>
    <row r="20" spans="1:27" ht="13.5">
      <c r="A20" s="5" t="s">
        <v>46</v>
      </c>
      <c r="B20" s="3"/>
      <c r="C20" s="19"/>
      <c r="D20" s="19"/>
      <c r="E20" s="20">
        <v>48719084</v>
      </c>
      <c r="F20" s="21">
        <v>48719084</v>
      </c>
      <c r="G20" s="21"/>
      <c r="H20" s="21">
        <v>63147</v>
      </c>
      <c r="I20" s="21">
        <v>1543802</v>
      </c>
      <c r="J20" s="21">
        <v>1606949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1606949</v>
      </c>
      <c r="X20" s="21">
        <v>12179748</v>
      </c>
      <c r="Y20" s="21">
        <v>-10572799</v>
      </c>
      <c r="Z20" s="6">
        <v>-86.81</v>
      </c>
      <c r="AA20" s="28">
        <v>48719084</v>
      </c>
    </row>
    <row r="21" spans="1:27" ht="13.5">
      <c r="A21" s="5" t="s">
        <v>47</v>
      </c>
      <c r="B21" s="3"/>
      <c r="C21" s="19"/>
      <c r="D21" s="19"/>
      <c r="E21" s="20">
        <v>27850000</v>
      </c>
      <c r="F21" s="21">
        <v>27850000</v>
      </c>
      <c r="G21" s="21">
        <v>1618624</v>
      </c>
      <c r="H21" s="21">
        <v>1049285</v>
      </c>
      <c r="I21" s="21">
        <v>6824865</v>
      </c>
      <c r="J21" s="21">
        <v>9492774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9492774</v>
      </c>
      <c r="X21" s="21">
        <v>6962499</v>
      </c>
      <c r="Y21" s="21">
        <v>2530275</v>
      </c>
      <c r="Z21" s="6">
        <v>36.34</v>
      </c>
      <c r="AA21" s="28">
        <v>27850000</v>
      </c>
    </row>
    <row r="22" spans="1:27" ht="13.5">
      <c r="A22" s="5" t="s">
        <v>48</v>
      </c>
      <c r="B22" s="3"/>
      <c r="C22" s="22"/>
      <c r="D22" s="22"/>
      <c r="E22" s="23">
        <v>36625728</v>
      </c>
      <c r="F22" s="24">
        <v>36625728</v>
      </c>
      <c r="G22" s="24">
        <v>957669</v>
      </c>
      <c r="H22" s="24">
        <v>2444113</v>
      </c>
      <c r="I22" s="24">
        <v>2789398</v>
      </c>
      <c r="J22" s="24">
        <v>6191180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6191180</v>
      </c>
      <c r="X22" s="24">
        <v>9156498</v>
      </c>
      <c r="Y22" s="24">
        <v>-2965318</v>
      </c>
      <c r="Z22" s="7">
        <v>-32.38</v>
      </c>
      <c r="AA22" s="29">
        <v>36625728</v>
      </c>
    </row>
    <row r="23" spans="1:27" ht="13.5">
      <c r="A23" s="5" t="s">
        <v>49</v>
      </c>
      <c r="B23" s="3"/>
      <c r="C23" s="19"/>
      <c r="D23" s="19"/>
      <c r="E23" s="20">
        <v>550000</v>
      </c>
      <c r="F23" s="21">
        <v>550000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137499</v>
      </c>
      <c r="Y23" s="21">
        <v>-137499</v>
      </c>
      <c r="Z23" s="6">
        <v>-100</v>
      </c>
      <c r="AA23" s="28">
        <v>550000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200568766</v>
      </c>
      <c r="F25" s="53">
        <f t="shared" si="4"/>
        <v>200568766</v>
      </c>
      <c r="G25" s="53">
        <f t="shared" si="4"/>
        <v>3045600</v>
      </c>
      <c r="H25" s="53">
        <f t="shared" si="4"/>
        <v>8625623</v>
      </c>
      <c r="I25" s="53">
        <f t="shared" si="4"/>
        <v>12418748</v>
      </c>
      <c r="J25" s="53">
        <f t="shared" si="4"/>
        <v>24089971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24089971</v>
      </c>
      <c r="X25" s="53">
        <f t="shared" si="4"/>
        <v>50142234</v>
      </c>
      <c r="Y25" s="53">
        <f t="shared" si="4"/>
        <v>-26052263</v>
      </c>
      <c r="Z25" s="54">
        <f>+IF(X25&lt;&gt;0,+(Y25/X25)*100,0)</f>
        <v>-51.956725741417905</v>
      </c>
      <c r="AA25" s="55">
        <f>+AA5+AA9+AA15+AA19+AA24</f>
        <v>200568766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51180350</v>
      </c>
      <c r="F28" s="21">
        <v>51180350</v>
      </c>
      <c r="G28" s="21">
        <v>2767721</v>
      </c>
      <c r="H28" s="21">
        <v>3418507</v>
      </c>
      <c r="I28" s="21">
        <v>4122260</v>
      </c>
      <c r="J28" s="21">
        <v>10308488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10308488</v>
      </c>
      <c r="X28" s="21"/>
      <c r="Y28" s="21">
        <v>10308488</v>
      </c>
      <c r="Z28" s="6"/>
      <c r="AA28" s="19">
        <v>51180350</v>
      </c>
    </row>
    <row r="29" spans="1:27" ht="13.5">
      <c r="A29" s="57" t="s">
        <v>55</v>
      </c>
      <c r="B29" s="3"/>
      <c r="C29" s="19"/>
      <c r="D29" s="19"/>
      <c r="E29" s="20">
        <v>400000</v>
      </c>
      <c r="F29" s="21">
        <v>400000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51580350</v>
      </c>
      <c r="F32" s="27">
        <f t="shared" si="5"/>
        <v>51580350</v>
      </c>
      <c r="G32" s="27">
        <f t="shared" si="5"/>
        <v>2767721</v>
      </c>
      <c r="H32" s="27">
        <f t="shared" si="5"/>
        <v>3418507</v>
      </c>
      <c r="I32" s="27">
        <f t="shared" si="5"/>
        <v>4122260</v>
      </c>
      <c r="J32" s="27">
        <f t="shared" si="5"/>
        <v>10308488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10308488</v>
      </c>
      <c r="X32" s="27">
        <f t="shared" si="5"/>
        <v>0</v>
      </c>
      <c r="Y32" s="27">
        <f t="shared" si="5"/>
        <v>10308488</v>
      </c>
      <c r="Z32" s="13">
        <f>+IF(X32&lt;&gt;0,+(Y32/X32)*100,0)</f>
        <v>0</v>
      </c>
      <c r="AA32" s="31">
        <f>SUM(AA28:AA31)</f>
        <v>51580350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>
        <v>111639</v>
      </c>
      <c r="H34" s="21">
        <v>891981</v>
      </c>
      <c r="I34" s="21">
        <v>4801925</v>
      </c>
      <c r="J34" s="21">
        <v>5805545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5805545</v>
      </c>
      <c r="X34" s="21"/>
      <c r="Y34" s="21">
        <v>5805545</v>
      </c>
      <c r="Z34" s="6"/>
      <c r="AA34" s="28"/>
    </row>
    <row r="35" spans="1:27" ht="13.5">
      <c r="A35" s="60" t="s">
        <v>63</v>
      </c>
      <c r="B35" s="3"/>
      <c r="C35" s="19"/>
      <c r="D35" s="19"/>
      <c r="E35" s="20">
        <v>148988416</v>
      </c>
      <c r="F35" s="21">
        <v>148988416</v>
      </c>
      <c r="G35" s="21">
        <v>166240</v>
      </c>
      <c r="H35" s="21">
        <v>4315134</v>
      </c>
      <c r="I35" s="21">
        <v>3494563</v>
      </c>
      <c r="J35" s="21">
        <v>7975937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7975937</v>
      </c>
      <c r="X35" s="21"/>
      <c r="Y35" s="21">
        <v>7975937</v>
      </c>
      <c r="Z35" s="6"/>
      <c r="AA35" s="28">
        <v>148988416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200568766</v>
      </c>
      <c r="F36" s="64">
        <f t="shared" si="6"/>
        <v>200568766</v>
      </c>
      <c r="G36" s="64">
        <f t="shared" si="6"/>
        <v>3045600</v>
      </c>
      <c r="H36" s="64">
        <f t="shared" si="6"/>
        <v>8625622</v>
      </c>
      <c r="I36" s="64">
        <f t="shared" si="6"/>
        <v>12418748</v>
      </c>
      <c r="J36" s="64">
        <f t="shared" si="6"/>
        <v>24089970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24089970</v>
      </c>
      <c r="X36" s="64">
        <f t="shared" si="6"/>
        <v>0</v>
      </c>
      <c r="Y36" s="64">
        <f t="shared" si="6"/>
        <v>24089970</v>
      </c>
      <c r="Z36" s="65">
        <f>+IF(X36&lt;&gt;0,+(Y36/X36)*100,0)</f>
        <v>0</v>
      </c>
      <c r="AA36" s="66">
        <f>SUM(AA32:AA35)</f>
        <v>200568766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3324097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3286907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37190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11598989</v>
      </c>
      <c r="D9" s="16">
        <f>SUM(D10:D14)</f>
        <v>0</v>
      </c>
      <c r="E9" s="17">
        <f t="shared" si="1"/>
        <v>9588303</v>
      </c>
      <c r="F9" s="18">
        <f t="shared" si="1"/>
        <v>9588303</v>
      </c>
      <c r="G9" s="18">
        <f t="shared" si="1"/>
        <v>0</v>
      </c>
      <c r="H9" s="18">
        <f t="shared" si="1"/>
        <v>321642</v>
      </c>
      <c r="I9" s="18">
        <f t="shared" si="1"/>
        <v>0</v>
      </c>
      <c r="J9" s="18">
        <f t="shared" si="1"/>
        <v>321642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321642</v>
      </c>
      <c r="X9" s="18">
        <f t="shared" si="1"/>
        <v>0</v>
      </c>
      <c r="Y9" s="18">
        <f t="shared" si="1"/>
        <v>321642</v>
      </c>
      <c r="Z9" s="4">
        <f>+IF(X9&lt;&gt;0,+(Y9/X9)*100,0)</f>
        <v>0</v>
      </c>
      <c r="AA9" s="30">
        <f>SUM(AA10:AA14)</f>
        <v>9588303</v>
      </c>
    </row>
    <row r="10" spans="1:27" ht="13.5">
      <c r="A10" s="5" t="s">
        <v>36</v>
      </c>
      <c r="B10" s="3"/>
      <c r="C10" s="19">
        <v>436725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11162264</v>
      </c>
      <c r="D11" s="19"/>
      <c r="E11" s="20">
        <v>9588303</v>
      </c>
      <c r="F11" s="21">
        <v>9588303</v>
      </c>
      <c r="G11" s="21"/>
      <c r="H11" s="21">
        <v>321642</v>
      </c>
      <c r="I11" s="21"/>
      <c r="J11" s="21">
        <v>321642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321642</v>
      </c>
      <c r="X11" s="21"/>
      <c r="Y11" s="21">
        <v>321642</v>
      </c>
      <c r="Z11" s="6"/>
      <c r="AA11" s="28">
        <v>9588303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55111589</v>
      </c>
      <c r="D15" s="16">
        <f>SUM(D16:D18)</f>
        <v>0</v>
      </c>
      <c r="E15" s="17">
        <f t="shared" si="2"/>
        <v>44971519</v>
      </c>
      <c r="F15" s="18">
        <f t="shared" si="2"/>
        <v>44971519</v>
      </c>
      <c r="G15" s="18">
        <f t="shared" si="2"/>
        <v>0</v>
      </c>
      <c r="H15" s="18">
        <f t="shared" si="2"/>
        <v>3934676</v>
      </c>
      <c r="I15" s="18">
        <f t="shared" si="2"/>
        <v>0</v>
      </c>
      <c r="J15" s="18">
        <f t="shared" si="2"/>
        <v>3934676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3934676</v>
      </c>
      <c r="X15" s="18">
        <f t="shared" si="2"/>
        <v>2000000</v>
      </c>
      <c r="Y15" s="18">
        <f t="shared" si="2"/>
        <v>1934676</v>
      </c>
      <c r="Z15" s="4">
        <f>+IF(X15&lt;&gt;0,+(Y15/X15)*100,0)</f>
        <v>96.7338</v>
      </c>
      <c r="AA15" s="30">
        <f>SUM(AA16:AA18)</f>
        <v>44971519</v>
      </c>
    </row>
    <row r="16" spans="1:27" ht="13.5">
      <c r="A16" s="5" t="s">
        <v>42</v>
      </c>
      <c r="B16" s="3"/>
      <c r="C16" s="19">
        <v>52788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55058801</v>
      </c>
      <c r="D17" s="19"/>
      <c r="E17" s="20">
        <v>44971519</v>
      </c>
      <c r="F17" s="21">
        <v>44971519</v>
      </c>
      <c r="G17" s="21"/>
      <c r="H17" s="21">
        <v>3934676</v>
      </c>
      <c r="I17" s="21"/>
      <c r="J17" s="21">
        <v>3934676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3934676</v>
      </c>
      <c r="X17" s="21">
        <v>2000000</v>
      </c>
      <c r="Y17" s="21">
        <v>1934676</v>
      </c>
      <c r="Z17" s="6">
        <v>96.73</v>
      </c>
      <c r="AA17" s="28">
        <v>44971519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53300321</v>
      </c>
      <c r="D19" s="16">
        <f>SUM(D20:D23)</f>
        <v>0</v>
      </c>
      <c r="E19" s="17">
        <f t="shared" si="3"/>
        <v>60296178</v>
      </c>
      <c r="F19" s="18">
        <f t="shared" si="3"/>
        <v>60296178</v>
      </c>
      <c r="G19" s="18">
        <f t="shared" si="3"/>
        <v>0</v>
      </c>
      <c r="H19" s="18">
        <f t="shared" si="3"/>
        <v>2851977</v>
      </c>
      <c r="I19" s="18">
        <f t="shared" si="3"/>
        <v>1578893</v>
      </c>
      <c r="J19" s="18">
        <f t="shared" si="3"/>
        <v>4430870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4430870</v>
      </c>
      <c r="X19" s="18">
        <f t="shared" si="3"/>
        <v>7000000</v>
      </c>
      <c r="Y19" s="18">
        <f t="shared" si="3"/>
        <v>-2569130</v>
      </c>
      <c r="Z19" s="4">
        <f>+IF(X19&lt;&gt;0,+(Y19/X19)*100,0)</f>
        <v>-36.70185714285714</v>
      </c>
      <c r="AA19" s="30">
        <f>SUM(AA20:AA23)</f>
        <v>60296178</v>
      </c>
    </row>
    <row r="20" spans="1:27" ht="13.5">
      <c r="A20" s="5" t="s">
        <v>46</v>
      </c>
      <c r="B20" s="3"/>
      <c r="C20" s="19">
        <v>13179792</v>
      </c>
      <c r="D20" s="19"/>
      <c r="E20" s="20">
        <v>6661165</v>
      </c>
      <c r="F20" s="21">
        <v>6661165</v>
      </c>
      <c r="G20" s="21"/>
      <c r="H20" s="21">
        <v>-170000</v>
      </c>
      <c r="I20" s="21">
        <v>88100</v>
      </c>
      <c r="J20" s="21">
        <v>-81900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-81900</v>
      </c>
      <c r="X20" s="21">
        <v>1000000</v>
      </c>
      <c r="Y20" s="21">
        <v>-1081900</v>
      </c>
      <c r="Z20" s="6">
        <v>-108.19</v>
      </c>
      <c r="AA20" s="28">
        <v>6661165</v>
      </c>
    </row>
    <row r="21" spans="1:27" ht="13.5">
      <c r="A21" s="5" t="s">
        <v>47</v>
      </c>
      <c r="B21" s="3"/>
      <c r="C21" s="19">
        <v>21768705</v>
      </c>
      <c r="D21" s="19"/>
      <c r="E21" s="20">
        <v>30196615</v>
      </c>
      <c r="F21" s="21">
        <v>30196615</v>
      </c>
      <c r="G21" s="21"/>
      <c r="H21" s="21">
        <v>1467771</v>
      </c>
      <c r="I21" s="21">
        <v>323254</v>
      </c>
      <c r="J21" s="21">
        <v>1791025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1791025</v>
      </c>
      <c r="X21" s="21">
        <v>5000000</v>
      </c>
      <c r="Y21" s="21">
        <v>-3208975</v>
      </c>
      <c r="Z21" s="6">
        <v>-64.18</v>
      </c>
      <c r="AA21" s="28">
        <v>30196615</v>
      </c>
    </row>
    <row r="22" spans="1:27" ht="13.5">
      <c r="A22" s="5" t="s">
        <v>48</v>
      </c>
      <c r="B22" s="3"/>
      <c r="C22" s="22">
        <v>18351824</v>
      </c>
      <c r="D22" s="22"/>
      <c r="E22" s="23">
        <v>23438398</v>
      </c>
      <c r="F22" s="24">
        <v>23438398</v>
      </c>
      <c r="G22" s="24"/>
      <c r="H22" s="24">
        <v>1554206</v>
      </c>
      <c r="I22" s="24">
        <v>1167539</v>
      </c>
      <c r="J22" s="24">
        <v>2721745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2721745</v>
      </c>
      <c r="X22" s="24">
        <v>1000000</v>
      </c>
      <c r="Y22" s="24">
        <v>1721745</v>
      </c>
      <c r="Z22" s="7">
        <v>172.17</v>
      </c>
      <c r="AA22" s="29">
        <v>23438398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120854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123455850</v>
      </c>
      <c r="D25" s="51">
        <f>+D5+D9+D15+D19+D24</f>
        <v>0</v>
      </c>
      <c r="E25" s="52">
        <f t="shared" si="4"/>
        <v>114856000</v>
      </c>
      <c r="F25" s="53">
        <f t="shared" si="4"/>
        <v>114856000</v>
      </c>
      <c r="G25" s="53">
        <f t="shared" si="4"/>
        <v>0</v>
      </c>
      <c r="H25" s="53">
        <f t="shared" si="4"/>
        <v>7108295</v>
      </c>
      <c r="I25" s="53">
        <f t="shared" si="4"/>
        <v>1578893</v>
      </c>
      <c r="J25" s="53">
        <f t="shared" si="4"/>
        <v>8687188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8687188</v>
      </c>
      <c r="X25" s="53">
        <f t="shared" si="4"/>
        <v>9000000</v>
      </c>
      <c r="Y25" s="53">
        <f t="shared" si="4"/>
        <v>-312812</v>
      </c>
      <c r="Z25" s="54">
        <f>+IF(X25&lt;&gt;0,+(Y25/X25)*100,0)</f>
        <v>-3.4756888888888886</v>
      </c>
      <c r="AA25" s="55">
        <f>+AA5+AA9+AA15+AA19+AA24</f>
        <v>114856000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110603946</v>
      </c>
      <c r="D28" s="19"/>
      <c r="E28" s="20">
        <v>114856000</v>
      </c>
      <c r="F28" s="21">
        <v>114856000</v>
      </c>
      <c r="G28" s="21"/>
      <c r="H28" s="21">
        <v>7108295</v>
      </c>
      <c r="I28" s="21">
        <v>1578893</v>
      </c>
      <c r="J28" s="21">
        <v>8687188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8687188</v>
      </c>
      <c r="X28" s="21"/>
      <c r="Y28" s="21">
        <v>8687188</v>
      </c>
      <c r="Z28" s="6"/>
      <c r="AA28" s="19">
        <v>114856000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110603946</v>
      </c>
      <c r="D32" s="25">
        <f>SUM(D28:D31)</f>
        <v>0</v>
      </c>
      <c r="E32" s="26">
        <f t="shared" si="5"/>
        <v>114856000</v>
      </c>
      <c r="F32" s="27">
        <f t="shared" si="5"/>
        <v>114856000</v>
      </c>
      <c r="G32" s="27">
        <f t="shared" si="5"/>
        <v>0</v>
      </c>
      <c r="H32" s="27">
        <f t="shared" si="5"/>
        <v>7108295</v>
      </c>
      <c r="I32" s="27">
        <f t="shared" si="5"/>
        <v>1578893</v>
      </c>
      <c r="J32" s="27">
        <f t="shared" si="5"/>
        <v>8687188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8687188</v>
      </c>
      <c r="X32" s="27">
        <f t="shared" si="5"/>
        <v>0</v>
      </c>
      <c r="Y32" s="27">
        <f t="shared" si="5"/>
        <v>8687188</v>
      </c>
      <c r="Z32" s="13">
        <f>+IF(X32&lt;&gt;0,+(Y32/X32)*100,0)</f>
        <v>0</v>
      </c>
      <c r="AA32" s="31">
        <f>SUM(AA28:AA31)</f>
        <v>114856000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12851904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123455850</v>
      </c>
      <c r="D36" s="62">
        <f>SUM(D32:D35)</f>
        <v>0</v>
      </c>
      <c r="E36" s="63">
        <f t="shared" si="6"/>
        <v>114856000</v>
      </c>
      <c r="F36" s="64">
        <f t="shared" si="6"/>
        <v>114856000</v>
      </c>
      <c r="G36" s="64">
        <f t="shared" si="6"/>
        <v>0</v>
      </c>
      <c r="H36" s="64">
        <f t="shared" si="6"/>
        <v>7108295</v>
      </c>
      <c r="I36" s="64">
        <f t="shared" si="6"/>
        <v>1578893</v>
      </c>
      <c r="J36" s="64">
        <f t="shared" si="6"/>
        <v>8687188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8687188</v>
      </c>
      <c r="X36" s="64">
        <f t="shared" si="6"/>
        <v>0</v>
      </c>
      <c r="Y36" s="64">
        <f t="shared" si="6"/>
        <v>8687188</v>
      </c>
      <c r="Z36" s="65">
        <f>+IF(X36&lt;&gt;0,+(Y36/X36)*100,0)</f>
        <v>0</v>
      </c>
      <c r="AA36" s="66">
        <f>SUM(AA32:AA35)</f>
        <v>114856000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34814488</v>
      </c>
      <c r="D5" s="16">
        <f>SUM(D6:D8)</f>
        <v>0</v>
      </c>
      <c r="E5" s="17">
        <f t="shared" si="0"/>
        <v>27160000</v>
      </c>
      <c r="F5" s="18">
        <f t="shared" si="0"/>
        <v>44629916</v>
      </c>
      <c r="G5" s="18">
        <f t="shared" si="0"/>
        <v>62050</v>
      </c>
      <c r="H5" s="18">
        <f t="shared" si="0"/>
        <v>2714562</v>
      </c>
      <c r="I5" s="18">
        <f t="shared" si="0"/>
        <v>4280987</v>
      </c>
      <c r="J5" s="18">
        <f t="shared" si="0"/>
        <v>7057599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7057599</v>
      </c>
      <c r="X5" s="18">
        <f t="shared" si="0"/>
        <v>2867742</v>
      </c>
      <c r="Y5" s="18">
        <f t="shared" si="0"/>
        <v>4189857</v>
      </c>
      <c r="Z5" s="4">
        <f>+IF(X5&lt;&gt;0,+(Y5/X5)*100,0)</f>
        <v>146.10299671309343</v>
      </c>
      <c r="AA5" s="16">
        <f>SUM(AA6:AA8)</f>
        <v>44629916</v>
      </c>
    </row>
    <row r="6" spans="1:27" ht="13.5">
      <c r="A6" s="5" t="s">
        <v>32</v>
      </c>
      <c r="B6" s="3"/>
      <c r="C6" s="19">
        <v>41468</v>
      </c>
      <c r="D6" s="19"/>
      <c r="E6" s="20">
        <v>14718225</v>
      </c>
      <c r="F6" s="21">
        <v>15218225</v>
      </c>
      <c r="G6" s="21"/>
      <c r="H6" s="21">
        <v>38000</v>
      </c>
      <c r="I6" s="21"/>
      <c r="J6" s="21">
        <v>38000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38000</v>
      </c>
      <c r="X6" s="21">
        <v>1606846</v>
      </c>
      <c r="Y6" s="21">
        <v>-1568846</v>
      </c>
      <c r="Z6" s="6">
        <v>-97.64</v>
      </c>
      <c r="AA6" s="28">
        <v>15218225</v>
      </c>
    </row>
    <row r="7" spans="1:27" ht="13.5">
      <c r="A7" s="5" t="s">
        <v>33</v>
      </c>
      <c r="B7" s="3"/>
      <c r="C7" s="22">
        <v>1362109</v>
      </c>
      <c r="D7" s="22"/>
      <c r="E7" s="23"/>
      <c r="F7" s="24">
        <v>145393</v>
      </c>
      <c r="G7" s="24"/>
      <c r="H7" s="24"/>
      <c r="I7" s="24">
        <v>158170</v>
      </c>
      <c r="J7" s="24">
        <v>158170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158170</v>
      </c>
      <c r="X7" s="24"/>
      <c r="Y7" s="24">
        <v>158170</v>
      </c>
      <c r="Z7" s="7"/>
      <c r="AA7" s="29">
        <v>145393</v>
      </c>
    </row>
    <row r="8" spans="1:27" ht="13.5">
      <c r="A8" s="5" t="s">
        <v>34</v>
      </c>
      <c r="B8" s="3"/>
      <c r="C8" s="19">
        <v>33410911</v>
      </c>
      <c r="D8" s="19"/>
      <c r="E8" s="20">
        <v>12441775</v>
      </c>
      <c r="F8" s="21">
        <v>29266298</v>
      </c>
      <c r="G8" s="21">
        <v>62050</v>
      </c>
      <c r="H8" s="21">
        <v>2676562</v>
      </c>
      <c r="I8" s="21">
        <v>4122817</v>
      </c>
      <c r="J8" s="21">
        <v>6861429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6861429</v>
      </c>
      <c r="X8" s="21">
        <v>1260896</v>
      </c>
      <c r="Y8" s="21">
        <v>5600533</v>
      </c>
      <c r="Z8" s="6">
        <v>444.17</v>
      </c>
      <c r="AA8" s="28">
        <v>29266298</v>
      </c>
    </row>
    <row r="9" spans="1:27" ht="13.5">
      <c r="A9" s="2" t="s">
        <v>35</v>
      </c>
      <c r="B9" s="3"/>
      <c r="C9" s="16">
        <f aca="true" t="shared" si="1" ref="C9:Y9">SUM(C10:C14)</f>
        <v>9780237</v>
      </c>
      <c r="D9" s="16">
        <f>SUM(D10:D14)</f>
        <v>0</v>
      </c>
      <c r="E9" s="17">
        <f t="shared" si="1"/>
        <v>26727531</v>
      </c>
      <c r="F9" s="18">
        <f t="shared" si="1"/>
        <v>36162462</v>
      </c>
      <c r="G9" s="18">
        <f t="shared" si="1"/>
        <v>54177</v>
      </c>
      <c r="H9" s="18">
        <f t="shared" si="1"/>
        <v>274928</v>
      </c>
      <c r="I9" s="18">
        <f t="shared" si="1"/>
        <v>1152198</v>
      </c>
      <c r="J9" s="18">
        <f t="shared" si="1"/>
        <v>1481303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1481303</v>
      </c>
      <c r="X9" s="18">
        <f t="shared" si="1"/>
        <v>2822080</v>
      </c>
      <c r="Y9" s="18">
        <f t="shared" si="1"/>
        <v>-1340777</v>
      </c>
      <c r="Z9" s="4">
        <f>+IF(X9&lt;&gt;0,+(Y9/X9)*100,0)</f>
        <v>-47.51024067354576</v>
      </c>
      <c r="AA9" s="30">
        <f>SUM(AA10:AA14)</f>
        <v>36162462</v>
      </c>
    </row>
    <row r="10" spans="1:27" ht="13.5">
      <c r="A10" s="5" t="s">
        <v>36</v>
      </c>
      <c r="B10" s="3"/>
      <c r="C10" s="19">
        <v>1015931</v>
      </c>
      <c r="D10" s="19"/>
      <c r="E10" s="20">
        <v>2047698</v>
      </c>
      <c r="F10" s="21">
        <v>2375635</v>
      </c>
      <c r="G10" s="21">
        <v>91</v>
      </c>
      <c r="H10" s="21">
        <v>7088</v>
      </c>
      <c r="I10" s="21">
        <v>84914</v>
      </c>
      <c r="J10" s="21">
        <v>92093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92093</v>
      </c>
      <c r="X10" s="21">
        <v>216211</v>
      </c>
      <c r="Y10" s="21">
        <v>-124118</v>
      </c>
      <c r="Z10" s="6">
        <v>-57.41</v>
      </c>
      <c r="AA10" s="28">
        <v>2375635</v>
      </c>
    </row>
    <row r="11" spans="1:27" ht="13.5">
      <c r="A11" s="5" t="s">
        <v>37</v>
      </c>
      <c r="B11" s="3"/>
      <c r="C11" s="19">
        <v>8195418</v>
      </c>
      <c r="D11" s="19"/>
      <c r="E11" s="20">
        <v>20454833</v>
      </c>
      <c r="F11" s="21">
        <v>24767922</v>
      </c>
      <c r="G11" s="21">
        <v>12821</v>
      </c>
      <c r="H11" s="21">
        <v>174491</v>
      </c>
      <c r="I11" s="21">
        <v>902850</v>
      </c>
      <c r="J11" s="21">
        <v>1090162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1090162</v>
      </c>
      <c r="X11" s="21">
        <v>2159764</v>
      </c>
      <c r="Y11" s="21">
        <v>-1069602</v>
      </c>
      <c r="Z11" s="6">
        <v>-49.52</v>
      </c>
      <c r="AA11" s="28">
        <v>24767922</v>
      </c>
    </row>
    <row r="12" spans="1:27" ht="13.5">
      <c r="A12" s="5" t="s">
        <v>38</v>
      </c>
      <c r="B12" s="3"/>
      <c r="C12" s="19">
        <v>19800</v>
      </c>
      <c r="D12" s="19"/>
      <c r="E12" s="20">
        <v>25000</v>
      </c>
      <c r="F12" s="21">
        <v>93410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2640</v>
      </c>
      <c r="Y12" s="21">
        <v>-2640</v>
      </c>
      <c r="Z12" s="6">
        <v>-100</v>
      </c>
      <c r="AA12" s="28">
        <v>93410</v>
      </c>
    </row>
    <row r="13" spans="1:27" ht="13.5">
      <c r="A13" s="5" t="s">
        <v>39</v>
      </c>
      <c r="B13" s="3"/>
      <c r="C13" s="19">
        <v>549088</v>
      </c>
      <c r="D13" s="19"/>
      <c r="E13" s="20">
        <v>4200000</v>
      </c>
      <c r="F13" s="21">
        <v>8925495</v>
      </c>
      <c r="G13" s="21">
        <v>41265</v>
      </c>
      <c r="H13" s="21">
        <v>93349</v>
      </c>
      <c r="I13" s="21">
        <v>164434</v>
      </c>
      <c r="J13" s="21">
        <v>299048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299048</v>
      </c>
      <c r="X13" s="21">
        <v>443465</v>
      </c>
      <c r="Y13" s="21">
        <v>-144417</v>
      </c>
      <c r="Z13" s="6">
        <v>-32.57</v>
      </c>
      <c r="AA13" s="28">
        <v>8925495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36912975</v>
      </c>
      <c r="D15" s="16">
        <f>SUM(D16:D18)</f>
        <v>0</v>
      </c>
      <c r="E15" s="17">
        <f t="shared" si="2"/>
        <v>53510977</v>
      </c>
      <c r="F15" s="18">
        <f t="shared" si="2"/>
        <v>61211166</v>
      </c>
      <c r="G15" s="18">
        <f t="shared" si="2"/>
        <v>66062</v>
      </c>
      <c r="H15" s="18">
        <f t="shared" si="2"/>
        <v>1385268</v>
      </c>
      <c r="I15" s="18">
        <f t="shared" si="2"/>
        <v>3284508</v>
      </c>
      <c r="J15" s="18">
        <f t="shared" si="2"/>
        <v>4735838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4735838</v>
      </c>
      <c r="X15" s="18">
        <f t="shared" si="2"/>
        <v>5650062</v>
      </c>
      <c r="Y15" s="18">
        <f t="shared" si="2"/>
        <v>-914224</v>
      </c>
      <c r="Z15" s="4">
        <f>+IF(X15&lt;&gt;0,+(Y15/X15)*100,0)</f>
        <v>-16.180778193230445</v>
      </c>
      <c r="AA15" s="30">
        <f>SUM(AA16:AA18)</f>
        <v>61211166</v>
      </c>
    </row>
    <row r="16" spans="1:27" ht="13.5">
      <c r="A16" s="5" t="s">
        <v>42</v>
      </c>
      <c r="B16" s="3"/>
      <c r="C16" s="19">
        <v>2226662</v>
      </c>
      <c r="D16" s="19"/>
      <c r="E16" s="20">
        <v>500000</v>
      </c>
      <c r="F16" s="21">
        <v>2908540</v>
      </c>
      <c r="G16" s="21"/>
      <c r="H16" s="21">
        <v>312500</v>
      </c>
      <c r="I16" s="21">
        <v>240014</v>
      </c>
      <c r="J16" s="21">
        <v>552514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552514</v>
      </c>
      <c r="X16" s="21">
        <v>52794</v>
      </c>
      <c r="Y16" s="21">
        <v>499720</v>
      </c>
      <c r="Z16" s="6">
        <v>946.55</v>
      </c>
      <c r="AA16" s="28">
        <v>2908540</v>
      </c>
    </row>
    <row r="17" spans="1:27" ht="13.5">
      <c r="A17" s="5" t="s">
        <v>43</v>
      </c>
      <c r="B17" s="3"/>
      <c r="C17" s="19">
        <v>34686313</v>
      </c>
      <c r="D17" s="19"/>
      <c r="E17" s="20">
        <v>53010977</v>
      </c>
      <c r="F17" s="21">
        <v>58302626</v>
      </c>
      <c r="G17" s="21">
        <v>66062</v>
      </c>
      <c r="H17" s="21">
        <v>1072768</v>
      </c>
      <c r="I17" s="21">
        <v>3044494</v>
      </c>
      <c r="J17" s="21">
        <v>4183324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4183324</v>
      </c>
      <c r="X17" s="21">
        <v>5597268</v>
      </c>
      <c r="Y17" s="21">
        <v>-1413944</v>
      </c>
      <c r="Z17" s="6">
        <v>-25.26</v>
      </c>
      <c r="AA17" s="28">
        <v>58302626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126443479</v>
      </c>
      <c r="D19" s="16">
        <f>SUM(D20:D23)</f>
        <v>0</v>
      </c>
      <c r="E19" s="17">
        <f t="shared" si="3"/>
        <v>177422632</v>
      </c>
      <c r="F19" s="18">
        <f t="shared" si="3"/>
        <v>196994914</v>
      </c>
      <c r="G19" s="18">
        <f t="shared" si="3"/>
        <v>76304</v>
      </c>
      <c r="H19" s="18">
        <f t="shared" si="3"/>
        <v>866103</v>
      </c>
      <c r="I19" s="18">
        <f t="shared" si="3"/>
        <v>7755942</v>
      </c>
      <c r="J19" s="18">
        <f t="shared" si="3"/>
        <v>8698349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8698349</v>
      </c>
      <c r="X19" s="18">
        <f t="shared" si="3"/>
        <v>18733520</v>
      </c>
      <c r="Y19" s="18">
        <f t="shared" si="3"/>
        <v>-10035171</v>
      </c>
      <c r="Z19" s="4">
        <f>+IF(X19&lt;&gt;0,+(Y19/X19)*100,0)</f>
        <v>-53.56799469613826</v>
      </c>
      <c r="AA19" s="30">
        <f>SUM(AA20:AA23)</f>
        <v>196994914</v>
      </c>
    </row>
    <row r="20" spans="1:27" ht="13.5">
      <c r="A20" s="5" t="s">
        <v>46</v>
      </c>
      <c r="B20" s="3"/>
      <c r="C20" s="19">
        <v>20377103</v>
      </c>
      <c r="D20" s="19"/>
      <c r="E20" s="20">
        <v>25750175</v>
      </c>
      <c r="F20" s="21">
        <v>33022586</v>
      </c>
      <c r="G20" s="21">
        <v>76304</v>
      </c>
      <c r="H20" s="21">
        <v>835365</v>
      </c>
      <c r="I20" s="21">
        <v>1586203</v>
      </c>
      <c r="J20" s="21">
        <v>2497872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2497872</v>
      </c>
      <c r="X20" s="21">
        <v>2718884</v>
      </c>
      <c r="Y20" s="21">
        <v>-221012</v>
      </c>
      <c r="Z20" s="6">
        <v>-8.13</v>
      </c>
      <c r="AA20" s="28">
        <v>33022586</v>
      </c>
    </row>
    <row r="21" spans="1:27" ht="13.5">
      <c r="A21" s="5" t="s">
        <v>47</v>
      </c>
      <c r="B21" s="3"/>
      <c r="C21" s="19">
        <v>41609109</v>
      </c>
      <c r="D21" s="19"/>
      <c r="E21" s="20">
        <v>57152017</v>
      </c>
      <c r="F21" s="21">
        <v>58323757</v>
      </c>
      <c r="G21" s="21"/>
      <c r="H21" s="21">
        <v>30738</v>
      </c>
      <c r="I21" s="21">
        <v>4958783</v>
      </c>
      <c r="J21" s="21">
        <v>4989521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4989521</v>
      </c>
      <c r="X21" s="21">
        <v>6034508</v>
      </c>
      <c r="Y21" s="21">
        <v>-1044987</v>
      </c>
      <c r="Z21" s="6">
        <v>-17.32</v>
      </c>
      <c r="AA21" s="28">
        <v>58323757</v>
      </c>
    </row>
    <row r="22" spans="1:27" ht="13.5">
      <c r="A22" s="5" t="s">
        <v>48</v>
      </c>
      <c r="B22" s="3"/>
      <c r="C22" s="22">
        <v>63823722</v>
      </c>
      <c r="D22" s="22"/>
      <c r="E22" s="23">
        <v>77620440</v>
      </c>
      <c r="F22" s="24">
        <v>88124571</v>
      </c>
      <c r="G22" s="24"/>
      <c r="H22" s="24"/>
      <c r="I22" s="24">
        <v>1121652</v>
      </c>
      <c r="J22" s="24">
        <v>1121652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1121652</v>
      </c>
      <c r="X22" s="24">
        <v>8195708</v>
      </c>
      <c r="Y22" s="24">
        <v>-7074056</v>
      </c>
      <c r="Z22" s="7">
        <v>-86.31</v>
      </c>
      <c r="AA22" s="29">
        <v>88124571</v>
      </c>
    </row>
    <row r="23" spans="1:27" ht="13.5">
      <c r="A23" s="5" t="s">
        <v>49</v>
      </c>
      <c r="B23" s="3"/>
      <c r="C23" s="19">
        <v>633545</v>
      </c>
      <c r="D23" s="19"/>
      <c r="E23" s="20">
        <v>16900000</v>
      </c>
      <c r="F23" s="21">
        <v>17524000</v>
      </c>
      <c r="G23" s="21"/>
      <c r="H23" s="21"/>
      <c r="I23" s="21">
        <v>89304</v>
      </c>
      <c r="J23" s="21">
        <v>89304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89304</v>
      </c>
      <c r="X23" s="21">
        <v>1784420</v>
      </c>
      <c r="Y23" s="21">
        <v>-1695116</v>
      </c>
      <c r="Z23" s="6">
        <v>-95</v>
      </c>
      <c r="AA23" s="28">
        <v>17524000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207951179</v>
      </c>
      <c r="D25" s="51">
        <f>+D5+D9+D15+D19+D24</f>
        <v>0</v>
      </c>
      <c r="E25" s="52">
        <f t="shared" si="4"/>
        <v>284821140</v>
      </c>
      <c r="F25" s="53">
        <f t="shared" si="4"/>
        <v>338998458</v>
      </c>
      <c r="G25" s="53">
        <f t="shared" si="4"/>
        <v>258593</v>
      </c>
      <c r="H25" s="53">
        <f t="shared" si="4"/>
        <v>5240861</v>
      </c>
      <c r="I25" s="53">
        <f t="shared" si="4"/>
        <v>16473635</v>
      </c>
      <c r="J25" s="53">
        <f t="shared" si="4"/>
        <v>21973089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21973089</v>
      </c>
      <c r="X25" s="53">
        <f t="shared" si="4"/>
        <v>30073404</v>
      </c>
      <c r="Y25" s="53">
        <f t="shared" si="4"/>
        <v>-8100315</v>
      </c>
      <c r="Z25" s="54">
        <f>+IF(X25&lt;&gt;0,+(Y25/X25)*100,0)</f>
        <v>-26.93514508700113</v>
      </c>
      <c r="AA25" s="55">
        <f>+AA5+AA9+AA15+AA19+AA24</f>
        <v>338998458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85930232</v>
      </c>
      <c r="D28" s="19"/>
      <c r="E28" s="20">
        <v>54821140</v>
      </c>
      <c r="F28" s="21">
        <v>56898845</v>
      </c>
      <c r="G28" s="21">
        <v>486</v>
      </c>
      <c r="H28" s="21">
        <v>1756148</v>
      </c>
      <c r="I28" s="21">
        <v>5402499</v>
      </c>
      <c r="J28" s="21">
        <v>7159133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7159133</v>
      </c>
      <c r="X28" s="21"/>
      <c r="Y28" s="21">
        <v>7159133</v>
      </c>
      <c r="Z28" s="6"/>
      <c r="AA28" s="19">
        <v>56898845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85930232</v>
      </c>
      <c r="D32" s="25">
        <f>SUM(D28:D31)</f>
        <v>0</v>
      </c>
      <c r="E32" s="26">
        <f t="shared" si="5"/>
        <v>54821140</v>
      </c>
      <c r="F32" s="27">
        <f t="shared" si="5"/>
        <v>56898845</v>
      </c>
      <c r="G32" s="27">
        <f t="shared" si="5"/>
        <v>486</v>
      </c>
      <c r="H32" s="27">
        <f t="shared" si="5"/>
        <v>1756148</v>
      </c>
      <c r="I32" s="27">
        <f t="shared" si="5"/>
        <v>5402499</v>
      </c>
      <c r="J32" s="27">
        <f t="shared" si="5"/>
        <v>7159133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7159133</v>
      </c>
      <c r="X32" s="27">
        <f t="shared" si="5"/>
        <v>0</v>
      </c>
      <c r="Y32" s="27">
        <f t="shared" si="5"/>
        <v>7159133</v>
      </c>
      <c r="Z32" s="13">
        <f>+IF(X32&lt;&gt;0,+(Y32/X32)*100,0)</f>
        <v>0</v>
      </c>
      <c r="AA32" s="31">
        <f>SUM(AA28:AA31)</f>
        <v>56898845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112179648</v>
      </c>
      <c r="D34" s="19"/>
      <c r="E34" s="20">
        <v>205000000</v>
      </c>
      <c r="F34" s="21">
        <v>252951007</v>
      </c>
      <c r="G34" s="21">
        <v>183235</v>
      </c>
      <c r="H34" s="21">
        <v>1088340</v>
      </c>
      <c r="I34" s="21">
        <v>8025966</v>
      </c>
      <c r="J34" s="21">
        <v>9297541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9297541</v>
      </c>
      <c r="X34" s="21"/>
      <c r="Y34" s="21">
        <v>9297541</v>
      </c>
      <c r="Z34" s="6"/>
      <c r="AA34" s="28">
        <v>252951007</v>
      </c>
    </row>
    <row r="35" spans="1:27" ht="13.5">
      <c r="A35" s="60" t="s">
        <v>63</v>
      </c>
      <c r="B35" s="3"/>
      <c r="C35" s="19">
        <v>9841299</v>
      </c>
      <c r="D35" s="19"/>
      <c r="E35" s="20">
        <v>25000000</v>
      </c>
      <c r="F35" s="21">
        <v>29148606</v>
      </c>
      <c r="G35" s="21">
        <v>74871</v>
      </c>
      <c r="H35" s="21">
        <v>2396373</v>
      </c>
      <c r="I35" s="21">
        <v>3045171</v>
      </c>
      <c r="J35" s="21">
        <v>5516415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5516415</v>
      </c>
      <c r="X35" s="21"/>
      <c r="Y35" s="21">
        <v>5516415</v>
      </c>
      <c r="Z35" s="6"/>
      <c r="AA35" s="28">
        <v>29148606</v>
      </c>
    </row>
    <row r="36" spans="1:27" ht="13.5">
      <c r="A36" s="61" t="s">
        <v>64</v>
      </c>
      <c r="B36" s="10"/>
      <c r="C36" s="62">
        <f aca="true" t="shared" si="6" ref="C36:Y36">SUM(C32:C35)</f>
        <v>207951179</v>
      </c>
      <c r="D36" s="62">
        <f>SUM(D32:D35)</f>
        <v>0</v>
      </c>
      <c r="E36" s="63">
        <f t="shared" si="6"/>
        <v>284821140</v>
      </c>
      <c r="F36" s="64">
        <f t="shared" si="6"/>
        <v>338998458</v>
      </c>
      <c r="G36" s="64">
        <f t="shared" si="6"/>
        <v>258592</v>
      </c>
      <c r="H36" s="64">
        <f t="shared" si="6"/>
        <v>5240861</v>
      </c>
      <c r="I36" s="64">
        <f t="shared" si="6"/>
        <v>16473636</v>
      </c>
      <c r="J36" s="64">
        <f t="shared" si="6"/>
        <v>21973089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21973089</v>
      </c>
      <c r="X36" s="64">
        <f t="shared" si="6"/>
        <v>0</v>
      </c>
      <c r="Y36" s="64">
        <f t="shared" si="6"/>
        <v>21973089</v>
      </c>
      <c r="Z36" s="65">
        <f>+IF(X36&lt;&gt;0,+(Y36/X36)*100,0)</f>
        <v>0</v>
      </c>
      <c r="AA36" s="66">
        <f>SUM(AA32:AA35)</f>
        <v>338998458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18399030</v>
      </c>
      <c r="F5" s="18">
        <f t="shared" si="0"/>
        <v>20577050</v>
      </c>
      <c r="G5" s="18">
        <f t="shared" si="0"/>
        <v>79340</v>
      </c>
      <c r="H5" s="18">
        <f t="shared" si="0"/>
        <v>31215</v>
      </c>
      <c r="I5" s="18">
        <f t="shared" si="0"/>
        <v>229129</v>
      </c>
      <c r="J5" s="18">
        <f t="shared" si="0"/>
        <v>339684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339684</v>
      </c>
      <c r="X5" s="18">
        <f t="shared" si="0"/>
        <v>2318950</v>
      </c>
      <c r="Y5" s="18">
        <f t="shared" si="0"/>
        <v>-1979266</v>
      </c>
      <c r="Z5" s="4">
        <f>+IF(X5&lt;&gt;0,+(Y5/X5)*100,0)</f>
        <v>-85.35181871105458</v>
      </c>
      <c r="AA5" s="16">
        <f>SUM(AA6:AA8)</f>
        <v>20577050</v>
      </c>
    </row>
    <row r="6" spans="1:27" ht="13.5">
      <c r="A6" s="5" t="s">
        <v>32</v>
      </c>
      <c r="B6" s="3"/>
      <c r="C6" s="19"/>
      <c r="D6" s="19"/>
      <c r="E6" s="20">
        <v>50000</v>
      </c>
      <c r="F6" s="21">
        <v>50000</v>
      </c>
      <c r="G6" s="21"/>
      <c r="H6" s="21"/>
      <c r="I6" s="21">
        <v>12497</v>
      </c>
      <c r="J6" s="21">
        <v>12497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12497</v>
      </c>
      <c r="X6" s="21">
        <v>6310</v>
      </c>
      <c r="Y6" s="21">
        <v>6187</v>
      </c>
      <c r="Z6" s="6">
        <v>98.05</v>
      </c>
      <c r="AA6" s="28">
        <v>50000</v>
      </c>
    </row>
    <row r="7" spans="1:27" ht="13.5">
      <c r="A7" s="5" t="s">
        <v>33</v>
      </c>
      <c r="B7" s="3"/>
      <c r="C7" s="22"/>
      <c r="D7" s="22"/>
      <c r="E7" s="23">
        <v>2010000</v>
      </c>
      <c r="F7" s="24">
        <v>2010000</v>
      </c>
      <c r="G7" s="24"/>
      <c r="H7" s="24"/>
      <c r="I7" s="24">
        <v>7792</v>
      </c>
      <c r="J7" s="24">
        <v>7792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7792</v>
      </c>
      <c r="X7" s="24">
        <v>253340</v>
      </c>
      <c r="Y7" s="24">
        <v>-245548</v>
      </c>
      <c r="Z7" s="7">
        <v>-96.92</v>
      </c>
      <c r="AA7" s="29">
        <v>2010000</v>
      </c>
    </row>
    <row r="8" spans="1:27" ht="13.5">
      <c r="A8" s="5" t="s">
        <v>34</v>
      </c>
      <c r="B8" s="3"/>
      <c r="C8" s="19"/>
      <c r="D8" s="19"/>
      <c r="E8" s="20">
        <v>16339030</v>
      </c>
      <c r="F8" s="21">
        <v>18517050</v>
      </c>
      <c r="G8" s="21">
        <v>79340</v>
      </c>
      <c r="H8" s="21">
        <v>31215</v>
      </c>
      <c r="I8" s="21">
        <v>208840</v>
      </c>
      <c r="J8" s="21">
        <v>319395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319395</v>
      </c>
      <c r="X8" s="21">
        <v>2059300</v>
      </c>
      <c r="Y8" s="21">
        <v>-1739905</v>
      </c>
      <c r="Z8" s="6">
        <v>-84.49</v>
      </c>
      <c r="AA8" s="28">
        <v>18517050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39855160</v>
      </c>
      <c r="F9" s="18">
        <f t="shared" si="1"/>
        <v>45339700</v>
      </c>
      <c r="G9" s="18">
        <f t="shared" si="1"/>
        <v>0</v>
      </c>
      <c r="H9" s="18">
        <f t="shared" si="1"/>
        <v>1914950</v>
      </c>
      <c r="I9" s="18">
        <f t="shared" si="1"/>
        <v>583150</v>
      </c>
      <c r="J9" s="18">
        <f t="shared" si="1"/>
        <v>2498100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2498100</v>
      </c>
      <c r="X9" s="18">
        <f t="shared" si="1"/>
        <v>5053356</v>
      </c>
      <c r="Y9" s="18">
        <f t="shared" si="1"/>
        <v>-2555256</v>
      </c>
      <c r="Z9" s="4">
        <f>+IF(X9&lt;&gt;0,+(Y9/X9)*100,0)</f>
        <v>-50.565525167829065</v>
      </c>
      <c r="AA9" s="30">
        <f>SUM(AA10:AA14)</f>
        <v>45339700</v>
      </c>
    </row>
    <row r="10" spans="1:27" ht="13.5">
      <c r="A10" s="5" t="s">
        <v>36</v>
      </c>
      <c r="B10" s="3"/>
      <c r="C10" s="19"/>
      <c r="D10" s="19"/>
      <c r="E10" s="20">
        <v>2233000</v>
      </c>
      <c r="F10" s="21">
        <v>2233000</v>
      </c>
      <c r="G10" s="21"/>
      <c r="H10" s="21"/>
      <c r="I10" s="21">
        <v>72241</v>
      </c>
      <c r="J10" s="21">
        <v>72241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72241</v>
      </c>
      <c r="X10" s="21">
        <v>311726</v>
      </c>
      <c r="Y10" s="21">
        <v>-239485</v>
      </c>
      <c r="Z10" s="6">
        <v>-76.83</v>
      </c>
      <c r="AA10" s="28">
        <v>2233000</v>
      </c>
    </row>
    <row r="11" spans="1:27" ht="13.5">
      <c r="A11" s="5" t="s">
        <v>37</v>
      </c>
      <c r="B11" s="3"/>
      <c r="C11" s="19"/>
      <c r="D11" s="19"/>
      <c r="E11" s="20">
        <v>7355160</v>
      </c>
      <c r="F11" s="21">
        <v>7484860</v>
      </c>
      <c r="G11" s="21"/>
      <c r="H11" s="21">
        <v>20700</v>
      </c>
      <c r="I11" s="21">
        <v>79950</v>
      </c>
      <c r="J11" s="21">
        <v>100650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100650</v>
      </c>
      <c r="X11" s="21">
        <v>927060</v>
      </c>
      <c r="Y11" s="21">
        <v>-826410</v>
      </c>
      <c r="Z11" s="6">
        <v>-89.14</v>
      </c>
      <c r="AA11" s="28">
        <v>7484860</v>
      </c>
    </row>
    <row r="12" spans="1:27" ht="13.5">
      <c r="A12" s="5" t="s">
        <v>38</v>
      </c>
      <c r="B12" s="3"/>
      <c r="C12" s="19"/>
      <c r="D12" s="19"/>
      <c r="E12" s="20">
        <v>160000</v>
      </c>
      <c r="F12" s="21">
        <v>160000</v>
      </c>
      <c r="G12" s="21"/>
      <c r="H12" s="21"/>
      <c r="I12" s="21">
        <v>999</v>
      </c>
      <c r="J12" s="21">
        <v>999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999</v>
      </c>
      <c r="X12" s="21">
        <v>20180</v>
      </c>
      <c r="Y12" s="21">
        <v>-19181</v>
      </c>
      <c r="Z12" s="6">
        <v>-95.05</v>
      </c>
      <c r="AA12" s="28">
        <v>160000</v>
      </c>
    </row>
    <row r="13" spans="1:27" ht="13.5">
      <c r="A13" s="5" t="s">
        <v>39</v>
      </c>
      <c r="B13" s="3"/>
      <c r="C13" s="19"/>
      <c r="D13" s="19"/>
      <c r="E13" s="20">
        <v>30107000</v>
      </c>
      <c r="F13" s="21">
        <v>35461840</v>
      </c>
      <c r="G13" s="21"/>
      <c r="H13" s="21">
        <v>1894250</v>
      </c>
      <c r="I13" s="21">
        <v>429960</v>
      </c>
      <c r="J13" s="21">
        <v>2324210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2324210</v>
      </c>
      <c r="X13" s="21">
        <v>3794390</v>
      </c>
      <c r="Y13" s="21">
        <v>-1470180</v>
      </c>
      <c r="Z13" s="6">
        <v>-38.75</v>
      </c>
      <c r="AA13" s="28">
        <v>35461840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38921760</v>
      </c>
      <c r="F15" s="18">
        <f t="shared" si="2"/>
        <v>39510760</v>
      </c>
      <c r="G15" s="18">
        <f t="shared" si="2"/>
        <v>0</v>
      </c>
      <c r="H15" s="18">
        <f t="shared" si="2"/>
        <v>0</v>
      </c>
      <c r="I15" s="18">
        <f t="shared" si="2"/>
        <v>2289428</v>
      </c>
      <c r="J15" s="18">
        <f t="shared" si="2"/>
        <v>2289428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2289428</v>
      </c>
      <c r="X15" s="18">
        <f t="shared" si="2"/>
        <v>4905480</v>
      </c>
      <c r="Y15" s="18">
        <f t="shared" si="2"/>
        <v>-2616052</v>
      </c>
      <c r="Z15" s="4">
        <f>+IF(X15&lt;&gt;0,+(Y15/X15)*100,0)</f>
        <v>-53.32917471888582</v>
      </c>
      <c r="AA15" s="30">
        <f>SUM(AA16:AA18)</f>
        <v>39510760</v>
      </c>
    </row>
    <row r="16" spans="1:27" ht="13.5">
      <c r="A16" s="5" t="s">
        <v>42</v>
      </c>
      <c r="B16" s="3"/>
      <c r="C16" s="19"/>
      <c r="D16" s="19"/>
      <c r="E16" s="20">
        <v>960000</v>
      </c>
      <c r="F16" s="21">
        <v>960000</v>
      </c>
      <c r="G16" s="21"/>
      <c r="H16" s="21"/>
      <c r="I16" s="21">
        <v>25350</v>
      </c>
      <c r="J16" s="21">
        <v>25350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25350</v>
      </c>
      <c r="X16" s="21">
        <v>121020</v>
      </c>
      <c r="Y16" s="21">
        <v>-95670</v>
      </c>
      <c r="Z16" s="6">
        <v>-79.05</v>
      </c>
      <c r="AA16" s="28">
        <v>960000</v>
      </c>
    </row>
    <row r="17" spans="1:27" ht="13.5">
      <c r="A17" s="5" t="s">
        <v>43</v>
      </c>
      <c r="B17" s="3"/>
      <c r="C17" s="19"/>
      <c r="D17" s="19"/>
      <c r="E17" s="20">
        <v>37151760</v>
      </c>
      <c r="F17" s="21">
        <v>37740760</v>
      </c>
      <c r="G17" s="21"/>
      <c r="H17" s="21"/>
      <c r="I17" s="21">
        <v>2239336</v>
      </c>
      <c r="J17" s="21">
        <v>2239336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2239336</v>
      </c>
      <c r="X17" s="21">
        <v>4682360</v>
      </c>
      <c r="Y17" s="21">
        <v>-2443024</v>
      </c>
      <c r="Z17" s="6">
        <v>-52.18</v>
      </c>
      <c r="AA17" s="28">
        <v>37740760</v>
      </c>
    </row>
    <row r="18" spans="1:27" ht="13.5">
      <c r="A18" s="5" t="s">
        <v>44</v>
      </c>
      <c r="B18" s="3"/>
      <c r="C18" s="19"/>
      <c r="D18" s="19"/>
      <c r="E18" s="20">
        <v>810000</v>
      </c>
      <c r="F18" s="21">
        <v>810000</v>
      </c>
      <c r="G18" s="21"/>
      <c r="H18" s="21"/>
      <c r="I18" s="21">
        <v>24742</v>
      </c>
      <c r="J18" s="21">
        <v>24742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24742</v>
      </c>
      <c r="X18" s="21">
        <v>102100</v>
      </c>
      <c r="Y18" s="21">
        <v>-77358</v>
      </c>
      <c r="Z18" s="6">
        <v>-75.77</v>
      </c>
      <c r="AA18" s="28">
        <v>810000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197012534</v>
      </c>
      <c r="F19" s="18">
        <f t="shared" si="3"/>
        <v>197276434</v>
      </c>
      <c r="G19" s="18">
        <f t="shared" si="3"/>
        <v>0</v>
      </c>
      <c r="H19" s="18">
        <f t="shared" si="3"/>
        <v>2071797</v>
      </c>
      <c r="I19" s="18">
        <f t="shared" si="3"/>
        <v>3991420</v>
      </c>
      <c r="J19" s="18">
        <f t="shared" si="3"/>
        <v>6063217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6063217</v>
      </c>
      <c r="X19" s="18">
        <f t="shared" si="3"/>
        <v>24796585</v>
      </c>
      <c r="Y19" s="18">
        <f t="shared" si="3"/>
        <v>-18733368</v>
      </c>
      <c r="Z19" s="4">
        <f>+IF(X19&lt;&gt;0,+(Y19/X19)*100,0)</f>
        <v>-75.54817729941442</v>
      </c>
      <c r="AA19" s="30">
        <f>SUM(AA20:AA23)</f>
        <v>197276434</v>
      </c>
    </row>
    <row r="20" spans="1:27" ht="13.5">
      <c r="A20" s="5" t="s">
        <v>46</v>
      </c>
      <c r="B20" s="3"/>
      <c r="C20" s="19"/>
      <c r="D20" s="19"/>
      <c r="E20" s="20">
        <v>36505000</v>
      </c>
      <c r="F20" s="21">
        <v>36505000</v>
      </c>
      <c r="G20" s="21"/>
      <c r="H20" s="21">
        <v>2686</v>
      </c>
      <c r="I20" s="21">
        <v>437185</v>
      </c>
      <c r="J20" s="21">
        <v>439871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439871</v>
      </c>
      <c r="X20" s="21">
        <v>4600730</v>
      </c>
      <c r="Y20" s="21">
        <v>-4160859</v>
      </c>
      <c r="Z20" s="6">
        <v>-90.44</v>
      </c>
      <c r="AA20" s="28">
        <v>36505000</v>
      </c>
    </row>
    <row r="21" spans="1:27" ht="13.5">
      <c r="A21" s="5" t="s">
        <v>47</v>
      </c>
      <c r="B21" s="3"/>
      <c r="C21" s="19"/>
      <c r="D21" s="19"/>
      <c r="E21" s="20">
        <v>59455417</v>
      </c>
      <c r="F21" s="21">
        <v>59719317</v>
      </c>
      <c r="G21" s="21"/>
      <c r="H21" s="21">
        <v>2069111</v>
      </c>
      <c r="I21" s="21">
        <v>3370525</v>
      </c>
      <c r="J21" s="21">
        <v>5439636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5439636</v>
      </c>
      <c r="X21" s="21">
        <v>7493100</v>
      </c>
      <c r="Y21" s="21">
        <v>-2053464</v>
      </c>
      <c r="Z21" s="6">
        <v>-27.4</v>
      </c>
      <c r="AA21" s="28">
        <v>59719317</v>
      </c>
    </row>
    <row r="22" spans="1:27" ht="13.5">
      <c r="A22" s="5" t="s">
        <v>48</v>
      </c>
      <c r="B22" s="3"/>
      <c r="C22" s="22"/>
      <c r="D22" s="22"/>
      <c r="E22" s="23">
        <v>76779987</v>
      </c>
      <c r="F22" s="24">
        <v>76779987</v>
      </c>
      <c r="G22" s="24"/>
      <c r="H22" s="24"/>
      <c r="I22" s="24">
        <v>183710</v>
      </c>
      <c r="J22" s="24">
        <v>183710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183710</v>
      </c>
      <c r="X22" s="24">
        <v>9580750</v>
      </c>
      <c r="Y22" s="24">
        <v>-9397040</v>
      </c>
      <c r="Z22" s="7">
        <v>-98.08</v>
      </c>
      <c r="AA22" s="29">
        <v>76779987</v>
      </c>
    </row>
    <row r="23" spans="1:27" ht="13.5">
      <c r="A23" s="5" t="s">
        <v>49</v>
      </c>
      <c r="B23" s="3"/>
      <c r="C23" s="19"/>
      <c r="D23" s="19"/>
      <c r="E23" s="20">
        <v>24272130</v>
      </c>
      <c r="F23" s="21">
        <v>24272130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3122005</v>
      </c>
      <c r="Y23" s="21">
        <v>-3122005</v>
      </c>
      <c r="Z23" s="6">
        <v>-100</v>
      </c>
      <c r="AA23" s="28">
        <v>24272130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294188484</v>
      </c>
      <c r="F25" s="53">
        <f t="shared" si="4"/>
        <v>302703944</v>
      </c>
      <c r="G25" s="53">
        <f t="shared" si="4"/>
        <v>79340</v>
      </c>
      <c r="H25" s="53">
        <f t="shared" si="4"/>
        <v>4017962</v>
      </c>
      <c r="I25" s="53">
        <f t="shared" si="4"/>
        <v>7093127</v>
      </c>
      <c r="J25" s="53">
        <f t="shared" si="4"/>
        <v>11190429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11190429</v>
      </c>
      <c r="X25" s="53">
        <f t="shared" si="4"/>
        <v>37074371</v>
      </c>
      <c r="Y25" s="53">
        <f t="shared" si="4"/>
        <v>-25883942</v>
      </c>
      <c r="Z25" s="54">
        <f>+IF(X25&lt;&gt;0,+(Y25/X25)*100,0)</f>
        <v>-69.81626741556856</v>
      </c>
      <c r="AA25" s="55">
        <f>+AA5+AA9+AA15+AA19+AA24</f>
        <v>302703944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54682987</v>
      </c>
      <c r="F28" s="21">
        <v>54682987</v>
      </c>
      <c r="G28" s="21"/>
      <c r="H28" s="21"/>
      <c r="I28" s="21">
        <v>3554905</v>
      </c>
      <c r="J28" s="21">
        <v>3554905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3554905</v>
      </c>
      <c r="X28" s="21"/>
      <c r="Y28" s="21">
        <v>3554905</v>
      </c>
      <c r="Z28" s="6"/>
      <c r="AA28" s="19">
        <v>54682987</v>
      </c>
    </row>
    <row r="29" spans="1:27" ht="13.5">
      <c r="A29" s="57" t="s">
        <v>55</v>
      </c>
      <c r="B29" s="3"/>
      <c r="C29" s="19"/>
      <c r="D29" s="19"/>
      <c r="E29" s="20">
        <v>19311000</v>
      </c>
      <c r="F29" s="21">
        <v>24244540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24244540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73993987</v>
      </c>
      <c r="F32" s="27">
        <f t="shared" si="5"/>
        <v>78927527</v>
      </c>
      <c r="G32" s="27">
        <f t="shared" si="5"/>
        <v>0</v>
      </c>
      <c r="H32" s="27">
        <f t="shared" si="5"/>
        <v>0</v>
      </c>
      <c r="I32" s="27">
        <f t="shared" si="5"/>
        <v>3554905</v>
      </c>
      <c r="J32" s="27">
        <f t="shared" si="5"/>
        <v>3554905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3554905</v>
      </c>
      <c r="X32" s="27">
        <f t="shared" si="5"/>
        <v>0</v>
      </c>
      <c r="Y32" s="27">
        <f t="shared" si="5"/>
        <v>3554905</v>
      </c>
      <c r="Z32" s="13">
        <f>+IF(X32&lt;&gt;0,+(Y32/X32)*100,0)</f>
        <v>0</v>
      </c>
      <c r="AA32" s="31">
        <f>SUM(AA28:AA31)</f>
        <v>78927527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>
        <v>97000</v>
      </c>
      <c r="G33" s="21"/>
      <c r="H33" s="21"/>
      <c r="I33" s="21">
        <v>79950</v>
      </c>
      <c r="J33" s="21">
        <v>79950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79950</v>
      </c>
      <c r="X33" s="21"/>
      <c r="Y33" s="21">
        <v>79950</v>
      </c>
      <c r="Z33" s="6"/>
      <c r="AA33" s="28">
        <v>97000</v>
      </c>
    </row>
    <row r="34" spans="1:27" ht="13.5">
      <c r="A34" s="60" t="s">
        <v>61</v>
      </c>
      <c r="B34" s="3" t="s">
        <v>62</v>
      </c>
      <c r="C34" s="19"/>
      <c r="D34" s="19"/>
      <c r="E34" s="20">
        <v>100000000</v>
      </c>
      <c r="F34" s="21">
        <v>100000000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100000000</v>
      </c>
    </row>
    <row r="35" spans="1:27" ht="13.5">
      <c r="A35" s="60" t="s">
        <v>63</v>
      </c>
      <c r="B35" s="3"/>
      <c r="C35" s="19"/>
      <c r="D35" s="19"/>
      <c r="E35" s="20">
        <v>120194497</v>
      </c>
      <c r="F35" s="21">
        <v>123679417</v>
      </c>
      <c r="G35" s="21">
        <v>79340</v>
      </c>
      <c r="H35" s="21">
        <v>4017962</v>
      </c>
      <c r="I35" s="21">
        <v>3458272</v>
      </c>
      <c r="J35" s="21">
        <v>7555574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7555574</v>
      </c>
      <c r="X35" s="21"/>
      <c r="Y35" s="21">
        <v>7555574</v>
      </c>
      <c r="Z35" s="6"/>
      <c r="AA35" s="28">
        <v>123679417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294188484</v>
      </c>
      <c r="F36" s="64">
        <f t="shared" si="6"/>
        <v>302703944</v>
      </c>
      <c r="G36" s="64">
        <f t="shared" si="6"/>
        <v>79340</v>
      </c>
      <c r="H36" s="64">
        <f t="shared" si="6"/>
        <v>4017962</v>
      </c>
      <c r="I36" s="64">
        <f t="shared" si="6"/>
        <v>7093127</v>
      </c>
      <c r="J36" s="64">
        <f t="shared" si="6"/>
        <v>11190429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11190429</v>
      </c>
      <c r="X36" s="64">
        <f t="shared" si="6"/>
        <v>0</v>
      </c>
      <c r="Y36" s="64">
        <f t="shared" si="6"/>
        <v>11190429</v>
      </c>
      <c r="Z36" s="65">
        <f>+IF(X36&lt;&gt;0,+(Y36/X36)*100,0)</f>
        <v>0</v>
      </c>
      <c r="AA36" s="66">
        <f>SUM(AA32:AA35)</f>
        <v>302703944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2863287</v>
      </c>
      <c r="D5" s="16">
        <f>SUM(D6:D8)</f>
        <v>0</v>
      </c>
      <c r="E5" s="17">
        <f t="shared" si="0"/>
        <v>9797000</v>
      </c>
      <c r="F5" s="18">
        <f t="shared" si="0"/>
        <v>9797000</v>
      </c>
      <c r="G5" s="18">
        <f t="shared" si="0"/>
        <v>17550</v>
      </c>
      <c r="H5" s="18">
        <f t="shared" si="0"/>
        <v>41230</v>
      </c>
      <c r="I5" s="18">
        <f t="shared" si="0"/>
        <v>252876</v>
      </c>
      <c r="J5" s="18">
        <f t="shared" si="0"/>
        <v>311656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311656</v>
      </c>
      <c r="X5" s="18">
        <f t="shared" si="0"/>
        <v>0</v>
      </c>
      <c r="Y5" s="18">
        <f t="shared" si="0"/>
        <v>311656</v>
      </c>
      <c r="Z5" s="4">
        <f>+IF(X5&lt;&gt;0,+(Y5/X5)*100,0)</f>
        <v>0</v>
      </c>
      <c r="AA5" s="16">
        <f>SUM(AA6:AA8)</f>
        <v>9797000</v>
      </c>
    </row>
    <row r="6" spans="1:27" ht="13.5">
      <c r="A6" s="5" t="s">
        <v>32</v>
      </c>
      <c r="B6" s="3"/>
      <c r="C6" s="19">
        <v>746438</v>
      </c>
      <c r="D6" s="19"/>
      <c r="E6" s="20">
        <v>2400000</v>
      </c>
      <c r="F6" s="21">
        <v>2400000</v>
      </c>
      <c r="G6" s="21">
        <v>17550</v>
      </c>
      <c r="H6" s="21">
        <v>23330</v>
      </c>
      <c r="I6" s="21">
        <v>52276</v>
      </c>
      <c r="J6" s="21">
        <v>93156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93156</v>
      </c>
      <c r="X6" s="21"/>
      <c r="Y6" s="21">
        <v>93156</v>
      </c>
      <c r="Z6" s="6"/>
      <c r="AA6" s="28">
        <v>2400000</v>
      </c>
    </row>
    <row r="7" spans="1:27" ht="13.5">
      <c r="A7" s="5" t="s">
        <v>33</v>
      </c>
      <c r="B7" s="3"/>
      <c r="C7" s="22">
        <v>675868</v>
      </c>
      <c r="D7" s="22"/>
      <c r="E7" s="23">
        <v>350000</v>
      </c>
      <c r="F7" s="24">
        <v>350000</v>
      </c>
      <c r="G7" s="24"/>
      <c r="H7" s="24">
        <v>17900</v>
      </c>
      <c r="I7" s="24"/>
      <c r="J7" s="24">
        <v>17900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17900</v>
      </c>
      <c r="X7" s="24"/>
      <c r="Y7" s="24">
        <v>17900</v>
      </c>
      <c r="Z7" s="7"/>
      <c r="AA7" s="29">
        <v>350000</v>
      </c>
    </row>
    <row r="8" spans="1:27" ht="13.5">
      <c r="A8" s="5" t="s">
        <v>34</v>
      </c>
      <c r="B8" s="3"/>
      <c r="C8" s="19">
        <v>1440981</v>
      </c>
      <c r="D8" s="19"/>
      <c r="E8" s="20">
        <v>7047000</v>
      </c>
      <c r="F8" s="21">
        <v>7047000</v>
      </c>
      <c r="G8" s="21"/>
      <c r="H8" s="21"/>
      <c r="I8" s="21">
        <v>200600</v>
      </c>
      <c r="J8" s="21">
        <v>200600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200600</v>
      </c>
      <c r="X8" s="21"/>
      <c r="Y8" s="21">
        <v>200600</v>
      </c>
      <c r="Z8" s="6"/>
      <c r="AA8" s="28">
        <v>7047000</v>
      </c>
    </row>
    <row r="9" spans="1:27" ht="13.5">
      <c r="A9" s="2" t="s">
        <v>35</v>
      </c>
      <c r="B9" s="3"/>
      <c r="C9" s="16">
        <f aca="true" t="shared" si="1" ref="C9:Y9">SUM(C10:C14)</f>
        <v>26336158</v>
      </c>
      <c r="D9" s="16">
        <f>SUM(D10:D14)</f>
        <v>0</v>
      </c>
      <c r="E9" s="17">
        <f t="shared" si="1"/>
        <v>29737921</v>
      </c>
      <c r="F9" s="18">
        <f t="shared" si="1"/>
        <v>29737921</v>
      </c>
      <c r="G9" s="18">
        <f t="shared" si="1"/>
        <v>0</v>
      </c>
      <c r="H9" s="18">
        <f t="shared" si="1"/>
        <v>5400</v>
      </c>
      <c r="I9" s="18">
        <f t="shared" si="1"/>
        <v>27400</v>
      </c>
      <c r="J9" s="18">
        <f t="shared" si="1"/>
        <v>32800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32800</v>
      </c>
      <c r="X9" s="18">
        <f t="shared" si="1"/>
        <v>272200</v>
      </c>
      <c r="Y9" s="18">
        <f t="shared" si="1"/>
        <v>-239400</v>
      </c>
      <c r="Z9" s="4">
        <f>+IF(X9&lt;&gt;0,+(Y9/X9)*100,0)</f>
        <v>-87.95003673769287</v>
      </c>
      <c r="AA9" s="30">
        <f>SUM(AA10:AA14)</f>
        <v>29737921</v>
      </c>
    </row>
    <row r="10" spans="1:27" ht="13.5">
      <c r="A10" s="5" t="s">
        <v>36</v>
      </c>
      <c r="B10" s="3"/>
      <c r="C10" s="19">
        <v>1273756</v>
      </c>
      <c r="D10" s="19"/>
      <c r="E10" s="20">
        <v>4529000</v>
      </c>
      <c r="F10" s="21">
        <v>4529000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4529000</v>
      </c>
    </row>
    <row r="11" spans="1:27" ht="13.5">
      <c r="A11" s="5" t="s">
        <v>37</v>
      </c>
      <c r="B11" s="3"/>
      <c r="C11" s="19">
        <v>18547722</v>
      </c>
      <c r="D11" s="19"/>
      <c r="E11" s="20">
        <v>8209121</v>
      </c>
      <c r="F11" s="21">
        <v>8209121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17200</v>
      </c>
      <c r="Y11" s="21">
        <v>-17200</v>
      </c>
      <c r="Z11" s="6">
        <v>-100</v>
      </c>
      <c r="AA11" s="28">
        <v>8209121</v>
      </c>
    </row>
    <row r="12" spans="1:27" ht="13.5">
      <c r="A12" s="5" t="s">
        <v>38</v>
      </c>
      <c r="B12" s="3"/>
      <c r="C12" s="19">
        <v>4013411</v>
      </c>
      <c r="D12" s="19"/>
      <c r="E12" s="20">
        <v>2939000</v>
      </c>
      <c r="F12" s="21">
        <v>2939000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230000</v>
      </c>
      <c r="Y12" s="21">
        <v>-230000</v>
      </c>
      <c r="Z12" s="6">
        <v>-100</v>
      </c>
      <c r="AA12" s="28">
        <v>2939000</v>
      </c>
    </row>
    <row r="13" spans="1:27" ht="13.5">
      <c r="A13" s="5" t="s">
        <v>39</v>
      </c>
      <c r="B13" s="3"/>
      <c r="C13" s="19">
        <v>2501269</v>
      </c>
      <c r="D13" s="19"/>
      <c r="E13" s="20">
        <v>14035800</v>
      </c>
      <c r="F13" s="21">
        <v>14035800</v>
      </c>
      <c r="G13" s="21"/>
      <c r="H13" s="21">
        <v>5400</v>
      </c>
      <c r="I13" s="21">
        <v>27400</v>
      </c>
      <c r="J13" s="21">
        <v>32800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32800</v>
      </c>
      <c r="X13" s="21"/>
      <c r="Y13" s="21">
        <v>32800</v>
      </c>
      <c r="Z13" s="6"/>
      <c r="AA13" s="28">
        <v>14035800</v>
      </c>
    </row>
    <row r="14" spans="1:27" ht="13.5">
      <c r="A14" s="5" t="s">
        <v>40</v>
      </c>
      <c r="B14" s="3"/>
      <c r="C14" s="22"/>
      <c r="D14" s="22"/>
      <c r="E14" s="23">
        <v>25000</v>
      </c>
      <c r="F14" s="24">
        <v>25000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25000</v>
      </c>
      <c r="Y14" s="24">
        <v>-25000</v>
      </c>
      <c r="Z14" s="7">
        <v>-100</v>
      </c>
      <c r="AA14" s="29">
        <v>25000</v>
      </c>
    </row>
    <row r="15" spans="1:27" ht="13.5">
      <c r="A15" s="2" t="s">
        <v>41</v>
      </c>
      <c r="B15" s="8"/>
      <c r="C15" s="16">
        <f aca="true" t="shared" si="2" ref="C15:Y15">SUM(C16:C18)</f>
        <v>90511090</v>
      </c>
      <c r="D15" s="16">
        <f>SUM(D16:D18)</f>
        <v>0</v>
      </c>
      <c r="E15" s="17">
        <f t="shared" si="2"/>
        <v>92012650</v>
      </c>
      <c r="F15" s="18">
        <f t="shared" si="2"/>
        <v>92012650</v>
      </c>
      <c r="G15" s="18">
        <f t="shared" si="2"/>
        <v>1347400</v>
      </c>
      <c r="H15" s="18">
        <f t="shared" si="2"/>
        <v>5432560</v>
      </c>
      <c r="I15" s="18">
        <f t="shared" si="2"/>
        <v>6687850</v>
      </c>
      <c r="J15" s="18">
        <f t="shared" si="2"/>
        <v>13467810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13467810</v>
      </c>
      <c r="X15" s="18">
        <f t="shared" si="2"/>
        <v>3900000</v>
      </c>
      <c r="Y15" s="18">
        <f t="shared" si="2"/>
        <v>9567810</v>
      </c>
      <c r="Z15" s="4">
        <f>+IF(X15&lt;&gt;0,+(Y15/X15)*100,0)</f>
        <v>245.32846153846154</v>
      </c>
      <c r="AA15" s="30">
        <f>SUM(AA16:AA18)</f>
        <v>92012650</v>
      </c>
    </row>
    <row r="16" spans="1:27" ht="13.5">
      <c r="A16" s="5" t="s">
        <v>42</v>
      </c>
      <c r="B16" s="3"/>
      <c r="C16" s="19"/>
      <c r="D16" s="19"/>
      <c r="E16" s="20">
        <v>10000</v>
      </c>
      <c r="F16" s="21">
        <v>10000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10000</v>
      </c>
    </row>
    <row r="17" spans="1:27" ht="13.5">
      <c r="A17" s="5" t="s">
        <v>43</v>
      </c>
      <c r="B17" s="3"/>
      <c r="C17" s="19">
        <v>89893256</v>
      </c>
      <c r="D17" s="19"/>
      <c r="E17" s="20">
        <v>91932650</v>
      </c>
      <c r="F17" s="21">
        <v>91932650</v>
      </c>
      <c r="G17" s="21">
        <v>1347400</v>
      </c>
      <c r="H17" s="21">
        <v>5432560</v>
      </c>
      <c r="I17" s="21">
        <v>6687850</v>
      </c>
      <c r="J17" s="21">
        <v>13467810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13467810</v>
      </c>
      <c r="X17" s="21">
        <v>3830000</v>
      </c>
      <c r="Y17" s="21">
        <v>9637810</v>
      </c>
      <c r="Z17" s="6">
        <v>251.64</v>
      </c>
      <c r="AA17" s="28">
        <v>91932650</v>
      </c>
    </row>
    <row r="18" spans="1:27" ht="13.5">
      <c r="A18" s="5" t="s">
        <v>44</v>
      </c>
      <c r="B18" s="3"/>
      <c r="C18" s="19">
        <v>617834</v>
      </c>
      <c r="D18" s="19"/>
      <c r="E18" s="20">
        <v>70000</v>
      </c>
      <c r="F18" s="21">
        <v>70000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70000</v>
      </c>
      <c r="Y18" s="21">
        <v>-70000</v>
      </c>
      <c r="Z18" s="6">
        <v>-100</v>
      </c>
      <c r="AA18" s="28">
        <v>70000</v>
      </c>
    </row>
    <row r="19" spans="1:27" ht="13.5">
      <c r="A19" s="2" t="s">
        <v>45</v>
      </c>
      <c r="B19" s="8"/>
      <c r="C19" s="16">
        <f aca="true" t="shared" si="3" ref="C19:Y19">SUM(C20:C23)</f>
        <v>83136756</v>
      </c>
      <c r="D19" s="16">
        <f>SUM(D20:D23)</f>
        <v>0</v>
      </c>
      <c r="E19" s="17">
        <f t="shared" si="3"/>
        <v>120695465</v>
      </c>
      <c r="F19" s="18">
        <f t="shared" si="3"/>
        <v>120695465</v>
      </c>
      <c r="G19" s="18">
        <f t="shared" si="3"/>
        <v>61912</v>
      </c>
      <c r="H19" s="18">
        <f t="shared" si="3"/>
        <v>4657578</v>
      </c>
      <c r="I19" s="18">
        <f t="shared" si="3"/>
        <v>8715788</v>
      </c>
      <c r="J19" s="18">
        <f t="shared" si="3"/>
        <v>13435278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13435278</v>
      </c>
      <c r="X19" s="18">
        <f t="shared" si="3"/>
        <v>263000</v>
      </c>
      <c r="Y19" s="18">
        <f t="shared" si="3"/>
        <v>13172278</v>
      </c>
      <c r="Z19" s="4">
        <f>+IF(X19&lt;&gt;0,+(Y19/X19)*100,0)</f>
        <v>5008.47072243346</v>
      </c>
      <c r="AA19" s="30">
        <f>SUM(AA20:AA23)</f>
        <v>120695465</v>
      </c>
    </row>
    <row r="20" spans="1:27" ht="13.5">
      <c r="A20" s="5" t="s">
        <v>46</v>
      </c>
      <c r="B20" s="3"/>
      <c r="C20" s="19">
        <v>19969694</v>
      </c>
      <c r="D20" s="19"/>
      <c r="E20" s="20">
        <v>44190000</v>
      </c>
      <c r="F20" s="21">
        <v>44190000</v>
      </c>
      <c r="G20" s="21">
        <v>8727</v>
      </c>
      <c r="H20" s="21">
        <v>680283</v>
      </c>
      <c r="I20" s="21">
        <v>1331854</v>
      </c>
      <c r="J20" s="21">
        <v>2020864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2020864</v>
      </c>
      <c r="X20" s="21"/>
      <c r="Y20" s="21">
        <v>2020864</v>
      </c>
      <c r="Z20" s="6"/>
      <c r="AA20" s="28">
        <v>44190000</v>
      </c>
    </row>
    <row r="21" spans="1:27" ht="13.5">
      <c r="A21" s="5" t="s">
        <v>47</v>
      </c>
      <c r="B21" s="3"/>
      <c r="C21" s="19">
        <v>10790753</v>
      </c>
      <c r="D21" s="19"/>
      <c r="E21" s="20">
        <v>22808011</v>
      </c>
      <c r="F21" s="21">
        <v>22808011</v>
      </c>
      <c r="G21" s="21"/>
      <c r="H21" s="21">
        <v>364138</v>
      </c>
      <c r="I21" s="21">
        <v>168377</v>
      </c>
      <c r="J21" s="21">
        <v>532515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532515</v>
      </c>
      <c r="X21" s="21">
        <v>263000</v>
      </c>
      <c r="Y21" s="21">
        <v>269515</v>
      </c>
      <c r="Z21" s="6">
        <v>102.48</v>
      </c>
      <c r="AA21" s="28">
        <v>22808011</v>
      </c>
    </row>
    <row r="22" spans="1:27" ht="13.5">
      <c r="A22" s="5" t="s">
        <v>48</v>
      </c>
      <c r="B22" s="3"/>
      <c r="C22" s="22">
        <v>48462516</v>
      </c>
      <c r="D22" s="22"/>
      <c r="E22" s="23">
        <v>41407454</v>
      </c>
      <c r="F22" s="24">
        <v>41407454</v>
      </c>
      <c r="G22" s="24">
        <v>53185</v>
      </c>
      <c r="H22" s="24">
        <v>3613157</v>
      </c>
      <c r="I22" s="24">
        <v>7215557</v>
      </c>
      <c r="J22" s="24">
        <v>10881899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10881899</v>
      </c>
      <c r="X22" s="24"/>
      <c r="Y22" s="24">
        <v>10881899</v>
      </c>
      <c r="Z22" s="7"/>
      <c r="AA22" s="29">
        <v>41407454</v>
      </c>
    </row>
    <row r="23" spans="1:27" ht="13.5">
      <c r="A23" s="5" t="s">
        <v>49</v>
      </c>
      <c r="B23" s="3"/>
      <c r="C23" s="19">
        <v>3913793</v>
      </c>
      <c r="D23" s="19"/>
      <c r="E23" s="20">
        <v>12290000</v>
      </c>
      <c r="F23" s="21">
        <v>12290000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12290000</v>
      </c>
    </row>
    <row r="24" spans="1:27" ht="13.5">
      <c r="A24" s="2" t="s">
        <v>50</v>
      </c>
      <c r="B24" s="8"/>
      <c r="C24" s="16">
        <v>3157450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206004741</v>
      </c>
      <c r="D25" s="51">
        <f>+D5+D9+D15+D19+D24</f>
        <v>0</v>
      </c>
      <c r="E25" s="52">
        <f t="shared" si="4"/>
        <v>252243036</v>
      </c>
      <c r="F25" s="53">
        <f t="shared" si="4"/>
        <v>252243036</v>
      </c>
      <c r="G25" s="53">
        <f t="shared" si="4"/>
        <v>1426862</v>
      </c>
      <c r="H25" s="53">
        <f t="shared" si="4"/>
        <v>10136768</v>
      </c>
      <c r="I25" s="53">
        <f t="shared" si="4"/>
        <v>15683914</v>
      </c>
      <c r="J25" s="53">
        <f t="shared" si="4"/>
        <v>27247544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27247544</v>
      </c>
      <c r="X25" s="53">
        <f t="shared" si="4"/>
        <v>4435200</v>
      </c>
      <c r="Y25" s="53">
        <f t="shared" si="4"/>
        <v>22812344</v>
      </c>
      <c r="Z25" s="54">
        <f>+IF(X25&lt;&gt;0,+(Y25/X25)*100,0)</f>
        <v>514.347582972583</v>
      </c>
      <c r="AA25" s="55">
        <f>+AA5+AA9+AA15+AA19+AA24</f>
        <v>252243036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73273470</v>
      </c>
      <c r="D28" s="19"/>
      <c r="E28" s="20">
        <v>114841167</v>
      </c>
      <c r="F28" s="21">
        <v>114841167</v>
      </c>
      <c r="G28" s="21">
        <v>1400585</v>
      </c>
      <c r="H28" s="21">
        <v>5356381</v>
      </c>
      <c r="I28" s="21">
        <v>11558903</v>
      </c>
      <c r="J28" s="21">
        <v>18315869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18315869</v>
      </c>
      <c r="X28" s="21"/>
      <c r="Y28" s="21">
        <v>18315869</v>
      </c>
      <c r="Z28" s="6"/>
      <c r="AA28" s="19">
        <v>114841167</v>
      </c>
    </row>
    <row r="29" spans="1:27" ht="13.5">
      <c r="A29" s="57" t="s">
        <v>55</v>
      </c>
      <c r="B29" s="3"/>
      <c r="C29" s="19">
        <v>55248698</v>
      </c>
      <c r="D29" s="19"/>
      <c r="E29" s="20">
        <v>16742869</v>
      </c>
      <c r="F29" s="21">
        <v>16742869</v>
      </c>
      <c r="G29" s="21"/>
      <c r="H29" s="21">
        <v>4095341</v>
      </c>
      <c r="I29" s="21">
        <v>2447174</v>
      </c>
      <c r="J29" s="21">
        <v>6542515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6542515</v>
      </c>
      <c r="X29" s="21"/>
      <c r="Y29" s="21">
        <v>6542515</v>
      </c>
      <c r="Z29" s="6"/>
      <c r="AA29" s="28">
        <v>16742869</v>
      </c>
    </row>
    <row r="30" spans="1:27" ht="13.5">
      <c r="A30" s="57" t="s">
        <v>56</v>
      </c>
      <c r="B30" s="3"/>
      <c r="C30" s="22"/>
      <c r="D30" s="22"/>
      <c r="E30" s="23">
        <v>6000000</v>
      </c>
      <c r="F30" s="24">
        <v>6000000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6000000</v>
      </c>
    </row>
    <row r="31" spans="1:27" ht="13.5">
      <c r="A31" s="58" t="s">
        <v>57</v>
      </c>
      <c r="B31" s="3"/>
      <c r="C31" s="19">
        <v>5399177</v>
      </c>
      <c r="D31" s="19"/>
      <c r="E31" s="20">
        <v>51680800</v>
      </c>
      <c r="F31" s="21">
        <v>51680800</v>
      </c>
      <c r="G31" s="21"/>
      <c r="H31" s="21">
        <v>8802</v>
      </c>
      <c r="I31" s="21">
        <v>387786</v>
      </c>
      <c r="J31" s="21">
        <v>396588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396588</v>
      </c>
      <c r="X31" s="21"/>
      <c r="Y31" s="21">
        <v>396588</v>
      </c>
      <c r="Z31" s="6"/>
      <c r="AA31" s="28">
        <v>51680800</v>
      </c>
    </row>
    <row r="32" spans="1:27" ht="13.5">
      <c r="A32" s="59" t="s">
        <v>58</v>
      </c>
      <c r="B32" s="3"/>
      <c r="C32" s="25">
        <f aca="true" t="shared" si="5" ref="C32:Y32">SUM(C28:C31)</f>
        <v>133921345</v>
      </c>
      <c r="D32" s="25">
        <f>SUM(D28:D31)</f>
        <v>0</v>
      </c>
      <c r="E32" s="26">
        <f t="shared" si="5"/>
        <v>189264836</v>
      </c>
      <c r="F32" s="27">
        <f t="shared" si="5"/>
        <v>189264836</v>
      </c>
      <c r="G32" s="27">
        <f t="shared" si="5"/>
        <v>1400585</v>
      </c>
      <c r="H32" s="27">
        <f t="shared" si="5"/>
        <v>9460524</v>
      </c>
      <c r="I32" s="27">
        <f t="shared" si="5"/>
        <v>14393863</v>
      </c>
      <c r="J32" s="27">
        <f t="shared" si="5"/>
        <v>25254972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25254972</v>
      </c>
      <c r="X32" s="27">
        <f t="shared" si="5"/>
        <v>0</v>
      </c>
      <c r="Y32" s="27">
        <f t="shared" si="5"/>
        <v>25254972</v>
      </c>
      <c r="Z32" s="13">
        <f>+IF(X32&lt;&gt;0,+(Y32/X32)*100,0)</f>
        <v>0</v>
      </c>
      <c r="AA32" s="31">
        <f>SUM(AA28:AA31)</f>
        <v>189264836</v>
      </c>
    </row>
    <row r="33" spans="1:27" ht="13.5">
      <c r="A33" s="60" t="s">
        <v>59</v>
      </c>
      <c r="B33" s="3" t="s">
        <v>60</v>
      </c>
      <c r="C33" s="19">
        <v>15847776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10594989</v>
      </c>
      <c r="D34" s="19"/>
      <c r="E34" s="20">
        <v>13505000</v>
      </c>
      <c r="F34" s="21">
        <v>13505000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13505000</v>
      </c>
    </row>
    <row r="35" spans="1:27" ht="13.5">
      <c r="A35" s="60" t="s">
        <v>63</v>
      </c>
      <c r="B35" s="3"/>
      <c r="C35" s="19">
        <v>45640628</v>
      </c>
      <c r="D35" s="19"/>
      <c r="E35" s="20">
        <v>49473200</v>
      </c>
      <c r="F35" s="21">
        <v>49473200</v>
      </c>
      <c r="G35" s="21">
        <v>26277</v>
      </c>
      <c r="H35" s="21">
        <v>676244</v>
      </c>
      <c r="I35" s="21">
        <v>1290051</v>
      </c>
      <c r="J35" s="21">
        <v>1992572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1992572</v>
      </c>
      <c r="X35" s="21"/>
      <c r="Y35" s="21">
        <v>1992572</v>
      </c>
      <c r="Z35" s="6"/>
      <c r="AA35" s="28">
        <v>49473200</v>
      </c>
    </row>
    <row r="36" spans="1:27" ht="13.5">
      <c r="A36" s="61" t="s">
        <v>64</v>
      </c>
      <c r="B36" s="10"/>
      <c r="C36" s="62">
        <f aca="true" t="shared" si="6" ref="C36:Y36">SUM(C32:C35)</f>
        <v>206004738</v>
      </c>
      <c r="D36" s="62">
        <f>SUM(D32:D35)</f>
        <v>0</v>
      </c>
      <c r="E36" s="63">
        <f t="shared" si="6"/>
        <v>252243036</v>
      </c>
      <c r="F36" s="64">
        <f t="shared" si="6"/>
        <v>252243036</v>
      </c>
      <c r="G36" s="64">
        <f t="shared" si="6"/>
        <v>1426862</v>
      </c>
      <c r="H36" s="64">
        <f t="shared" si="6"/>
        <v>10136768</v>
      </c>
      <c r="I36" s="64">
        <f t="shared" si="6"/>
        <v>15683914</v>
      </c>
      <c r="J36" s="64">
        <f t="shared" si="6"/>
        <v>27247544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27247544</v>
      </c>
      <c r="X36" s="64">
        <f t="shared" si="6"/>
        <v>0</v>
      </c>
      <c r="Y36" s="64">
        <f t="shared" si="6"/>
        <v>27247544</v>
      </c>
      <c r="Z36" s="65">
        <f>+IF(X36&lt;&gt;0,+(Y36/X36)*100,0)</f>
        <v>0</v>
      </c>
      <c r="AA36" s="66">
        <f>SUM(AA32:AA35)</f>
        <v>252243036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83432667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40420</v>
      </c>
      <c r="I5" s="18">
        <f t="shared" si="0"/>
        <v>155030</v>
      </c>
      <c r="J5" s="18">
        <f t="shared" si="0"/>
        <v>195450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195450</v>
      </c>
      <c r="X5" s="18">
        <f t="shared" si="0"/>
        <v>1249998</v>
      </c>
      <c r="Y5" s="18">
        <f t="shared" si="0"/>
        <v>-1054548</v>
      </c>
      <c r="Z5" s="4">
        <f>+IF(X5&lt;&gt;0,+(Y5/X5)*100,0)</f>
        <v>-84.36397498235996</v>
      </c>
      <c r="AA5" s="16">
        <f>SUM(AA6:AA8)</f>
        <v>5000000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83432667</v>
      </c>
      <c r="D7" s="22"/>
      <c r="E7" s="23">
        <v>4000000</v>
      </c>
      <c r="F7" s="24">
        <v>4000000</v>
      </c>
      <c r="G7" s="24"/>
      <c r="H7" s="24">
        <v>40420</v>
      </c>
      <c r="I7" s="24">
        <v>155030</v>
      </c>
      <c r="J7" s="24">
        <v>195450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195450</v>
      </c>
      <c r="X7" s="24">
        <v>999999</v>
      </c>
      <c r="Y7" s="24">
        <v>-804549</v>
      </c>
      <c r="Z7" s="7">
        <v>-80.45</v>
      </c>
      <c r="AA7" s="29">
        <v>4000000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249999</v>
      </c>
      <c r="Y8" s="21">
        <v>-249999</v>
      </c>
      <c r="Z8" s="6">
        <v>-100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42320737</v>
      </c>
      <c r="F9" s="18">
        <f t="shared" si="1"/>
        <v>42320737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10377471</v>
      </c>
      <c r="Y9" s="18">
        <f t="shared" si="1"/>
        <v>-10377471</v>
      </c>
      <c r="Z9" s="4">
        <f>+IF(X9&lt;&gt;0,+(Y9/X9)*100,0)</f>
        <v>-100</v>
      </c>
      <c r="AA9" s="30">
        <f>SUM(AA10:AA14)</f>
        <v>42320737</v>
      </c>
    </row>
    <row r="10" spans="1:27" ht="13.5">
      <c r="A10" s="5" t="s">
        <v>36</v>
      </c>
      <c r="B10" s="3"/>
      <c r="C10" s="19"/>
      <c r="D10" s="19"/>
      <c r="E10" s="20">
        <v>8813577</v>
      </c>
      <c r="F10" s="21">
        <v>8813577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1910001</v>
      </c>
      <c r="Y10" s="21">
        <v>-1910001</v>
      </c>
      <c r="Z10" s="6">
        <v>-100</v>
      </c>
      <c r="AA10" s="28">
        <v>8813577</v>
      </c>
    </row>
    <row r="11" spans="1:27" ht="13.5">
      <c r="A11" s="5" t="s">
        <v>37</v>
      </c>
      <c r="B11" s="3"/>
      <c r="C11" s="19"/>
      <c r="D11" s="19"/>
      <c r="E11" s="20">
        <v>32012160</v>
      </c>
      <c r="F11" s="21">
        <v>32012160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6744789</v>
      </c>
      <c r="Y11" s="21">
        <v>-6744789</v>
      </c>
      <c r="Z11" s="6">
        <v>-100</v>
      </c>
      <c r="AA11" s="28">
        <v>32012160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1625001</v>
      </c>
      <c r="Y12" s="21">
        <v>-1625001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1495000</v>
      </c>
      <c r="F14" s="24">
        <v>1495000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97680</v>
      </c>
      <c r="Y14" s="24">
        <v>-97680</v>
      </c>
      <c r="Z14" s="7">
        <v>-100</v>
      </c>
      <c r="AA14" s="29">
        <v>1495000</v>
      </c>
    </row>
    <row r="15" spans="1:27" ht="13.5">
      <c r="A15" s="2" t="s">
        <v>41</v>
      </c>
      <c r="B15" s="8"/>
      <c r="C15" s="16">
        <f aca="true" t="shared" si="2" ref="C15:Y15">SUM(C16:C18)</f>
        <v>99625665</v>
      </c>
      <c r="D15" s="16">
        <f>SUM(D16:D18)</f>
        <v>0</v>
      </c>
      <c r="E15" s="17">
        <f t="shared" si="2"/>
        <v>132729609</v>
      </c>
      <c r="F15" s="18">
        <f t="shared" si="2"/>
        <v>132729609</v>
      </c>
      <c r="G15" s="18">
        <f t="shared" si="2"/>
        <v>0</v>
      </c>
      <c r="H15" s="18">
        <f t="shared" si="2"/>
        <v>19218462</v>
      </c>
      <c r="I15" s="18">
        <f t="shared" si="2"/>
        <v>13194269</v>
      </c>
      <c r="J15" s="18">
        <f t="shared" si="2"/>
        <v>32412731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32412731</v>
      </c>
      <c r="X15" s="18">
        <f t="shared" si="2"/>
        <v>12616113</v>
      </c>
      <c r="Y15" s="18">
        <f t="shared" si="2"/>
        <v>19796618</v>
      </c>
      <c r="Z15" s="4">
        <f>+IF(X15&lt;&gt;0,+(Y15/X15)*100,0)</f>
        <v>156.91535102768975</v>
      </c>
      <c r="AA15" s="30">
        <f>SUM(AA16:AA18)</f>
        <v>132729609</v>
      </c>
    </row>
    <row r="16" spans="1:27" ht="13.5">
      <c r="A16" s="5" t="s">
        <v>42</v>
      </c>
      <c r="B16" s="3"/>
      <c r="C16" s="19">
        <v>99625665</v>
      </c>
      <c r="D16" s="19"/>
      <c r="E16" s="20">
        <v>5500000</v>
      </c>
      <c r="F16" s="21">
        <v>5500000</v>
      </c>
      <c r="G16" s="21"/>
      <c r="H16" s="21">
        <v>19218462</v>
      </c>
      <c r="I16" s="21">
        <v>13194269</v>
      </c>
      <c r="J16" s="21">
        <v>32412731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32412731</v>
      </c>
      <c r="X16" s="21">
        <v>2250000</v>
      </c>
      <c r="Y16" s="21">
        <v>30162731</v>
      </c>
      <c r="Z16" s="6">
        <v>1340.57</v>
      </c>
      <c r="AA16" s="28">
        <v>5500000</v>
      </c>
    </row>
    <row r="17" spans="1:27" ht="13.5">
      <c r="A17" s="5" t="s">
        <v>43</v>
      </c>
      <c r="B17" s="3"/>
      <c r="C17" s="19"/>
      <c r="D17" s="19"/>
      <c r="E17" s="20">
        <v>127229609</v>
      </c>
      <c r="F17" s="21">
        <v>127229609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10366113</v>
      </c>
      <c r="Y17" s="21">
        <v>-10366113</v>
      </c>
      <c r="Z17" s="6">
        <v>-100</v>
      </c>
      <c r="AA17" s="28">
        <v>127229609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-1148834</v>
      </c>
      <c r="D19" s="16">
        <f>SUM(D20:D23)</f>
        <v>0</v>
      </c>
      <c r="E19" s="17">
        <f t="shared" si="3"/>
        <v>228375000</v>
      </c>
      <c r="F19" s="18">
        <f t="shared" si="3"/>
        <v>228375000</v>
      </c>
      <c r="G19" s="18">
        <f t="shared" si="3"/>
        <v>119352</v>
      </c>
      <c r="H19" s="18">
        <f t="shared" si="3"/>
        <v>0</v>
      </c>
      <c r="I19" s="18">
        <f t="shared" si="3"/>
        <v>0</v>
      </c>
      <c r="J19" s="18">
        <f t="shared" si="3"/>
        <v>119352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119352</v>
      </c>
      <c r="X19" s="18">
        <f t="shared" si="3"/>
        <v>75120864</v>
      </c>
      <c r="Y19" s="18">
        <f t="shared" si="3"/>
        <v>-75001512</v>
      </c>
      <c r="Z19" s="4">
        <f>+IF(X19&lt;&gt;0,+(Y19/X19)*100,0)</f>
        <v>-99.84112003823599</v>
      </c>
      <c r="AA19" s="30">
        <f>SUM(AA20:AA23)</f>
        <v>228375000</v>
      </c>
    </row>
    <row r="20" spans="1:27" ht="13.5">
      <c r="A20" s="5" t="s">
        <v>46</v>
      </c>
      <c r="B20" s="3"/>
      <c r="C20" s="19">
        <v>-1148834</v>
      </c>
      <c r="D20" s="19"/>
      <c r="E20" s="20">
        <v>83900000</v>
      </c>
      <c r="F20" s="21">
        <v>83900000</v>
      </c>
      <c r="G20" s="21">
        <v>119352</v>
      </c>
      <c r="H20" s="21"/>
      <c r="I20" s="21"/>
      <c r="J20" s="21">
        <v>119352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119352</v>
      </c>
      <c r="X20" s="21">
        <v>20975001</v>
      </c>
      <c r="Y20" s="21">
        <v>-20855649</v>
      </c>
      <c r="Z20" s="6">
        <v>-99.43</v>
      </c>
      <c r="AA20" s="28">
        <v>83900000</v>
      </c>
    </row>
    <row r="21" spans="1:27" ht="13.5">
      <c r="A21" s="5" t="s">
        <v>47</v>
      </c>
      <c r="B21" s="3"/>
      <c r="C21" s="19"/>
      <c r="D21" s="19"/>
      <c r="E21" s="20">
        <v>4550000</v>
      </c>
      <c r="F21" s="21">
        <v>4550000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10725000</v>
      </c>
      <c r="Y21" s="21">
        <v>-10725000</v>
      </c>
      <c r="Z21" s="6">
        <v>-100</v>
      </c>
      <c r="AA21" s="28">
        <v>4550000</v>
      </c>
    </row>
    <row r="22" spans="1:27" ht="13.5">
      <c r="A22" s="5" t="s">
        <v>48</v>
      </c>
      <c r="B22" s="3"/>
      <c r="C22" s="22"/>
      <c r="D22" s="22"/>
      <c r="E22" s="23">
        <v>138520000</v>
      </c>
      <c r="F22" s="24">
        <v>138520000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35837499</v>
      </c>
      <c r="Y22" s="24">
        <v>-35837499</v>
      </c>
      <c r="Z22" s="7">
        <v>-100</v>
      </c>
      <c r="AA22" s="29">
        <v>138520000</v>
      </c>
    </row>
    <row r="23" spans="1:27" ht="13.5">
      <c r="A23" s="5" t="s">
        <v>49</v>
      </c>
      <c r="B23" s="3"/>
      <c r="C23" s="19"/>
      <c r="D23" s="19"/>
      <c r="E23" s="20">
        <v>1405000</v>
      </c>
      <c r="F23" s="21">
        <v>1405000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7583364</v>
      </c>
      <c r="Y23" s="21">
        <v>-7583364</v>
      </c>
      <c r="Z23" s="6">
        <v>-100</v>
      </c>
      <c r="AA23" s="28">
        <v>1405000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181909498</v>
      </c>
      <c r="D25" s="51">
        <f>+D5+D9+D15+D19+D24</f>
        <v>0</v>
      </c>
      <c r="E25" s="52">
        <f t="shared" si="4"/>
        <v>408425346</v>
      </c>
      <c r="F25" s="53">
        <f t="shared" si="4"/>
        <v>408425346</v>
      </c>
      <c r="G25" s="53">
        <f t="shared" si="4"/>
        <v>119352</v>
      </c>
      <c r="H25" s="53">
        <f t="shared" si="4"/>
        <v>19258882</v>
      </c>
      <c r="I25" s="53">
        <f t="shared" si="4"/>
        <v>13349299</v>
      </c>
      <c r="J25" s="53">
        <f t="shared" si="4"/>
        <v>32727533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32727533</v>
      </c>
      <c r="X25" s="53">
        <f t="shared" si="4"/>
        <v>99364446</v>
      </c>
      <c r="Y25" s="53">
        <f t="shared" si="4"/>
        <v>-66636913</v>
      </c>
      <c r="Z25" s="54">
        <f>+IF(X25&lt;&gt;0,+(Y25/X25)*100,0)</f>
        <v>-67.06313543981315</v>
      </c>
      <c r="AA25" s="55">
        <f>+AA5+AA9+AA15+AA19+AA24</f>
        <v>408425346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54157662</v>
      </c>
      <c r="D28" s="19"/>
      <c r="E28" s="20">
        <v>265150651</v>
      </c>
      <c r="F28" s="21">
        <v>265150651</v>
      </c>
      <c r="G28" s="21"/>
      <c r="H28" s="21">
        <v>12938894</v>
      </c>
      <c r="I28" s="21">
        <v>13027364</v>
      </c>
      <c r="J28" s="21">
        <v>25966258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25966258</v>
      </c>
      <c r="X28" s="21"/>
      <c r="Y28" s="21">
        <v>25966258</v>
      </c>
      <c r="Z28" s="6"/>
      <c r="AA28" s="19">
        <v>265150651</v>
      </c>
    </row>
    <row r="29" spans="1:27" ht="13.5">
      <c r="A29" s="57" t="s">
        <v>55</v>
      </c>
      <c r="B29" s="3"/>
      <c r="C29" s="19">
        <v>5846859</v>
      </c>
      <c r="D29" s="19"/>
      <c r="E29" s="20">
        <v>1819450</v>
      </c>
      <c r="F29" s="21">
        <v>1819450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1819450</v>
      </c>
    </row>
    <row r="30" spans="1:27" ht="13.5">
      <c r="A30" s="57" t="s">
        <v>56</v>
      </c>
      <c r="B30" s="3"/>
      <c r="C30" s="22"/>
      <c r="D30" s="22"/>
      <c r="E30" s="23">
        <v>2704127</v>
      </c>
      <c r="F30" s="24">
        <v>2704127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2704127</v>
      </c>
    </row>
    <row r="31" spans="1:27" ht="13.5">
      <c r="A31" s="58" t="s">
        <v>57</v>
      </c>
      <c r="B31" s="3"/>
      <c r="C31" s="19"/>
      <c r="D31" s="19"/>
      <c r="E31" s="20">
        <v>300000</v>
      </c>
      <c r="F31" s="21">
        <v>300000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300000</v>
      </c>
    </row>
    <row r="32" spans="1:27" ht="13.5">
      <c r="A32" s="59" t="s">
        <v>58</v>
      </c>
      <c r="B32" s="3"/>
      <c r="C32" s="25">
        <f aca="true" t="shared" si="5" ref="C32:Y32">SUM(C28:C31)</f>
        <v>60004521</v>
      </c>
      <c r="D32" s="25">
        <f>SUM(D28:D31)</f>
        <v>0</v>
      </c>
      <c r="E32" s="26">
        <f t="shared" si="5"/>
        <v>269974228</v>
      </c>
      <c r="F32" s="27">
        <f t="shared" si="5"/>
        <v>269974228</v>
      </c>
      <c r="G32" s="27">
        <f t="shared" si="5"/>
        <v>0</v>
      </c>
      <c r="H32" s="27">
        <f t="shared" si="5"/>
        <v>12938894</v>
      </c>
      <c r="I32" s="27">
        <f t="shared" si="5"/>
        <v>13027364</v>
      </c>
      <c r="J32" s="27">
        <f t="shared" si="5"/>
        <v>25966258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25966258</v>
      </c>
      <c r="X32" s="27">
        <f t="shared" si="5"/>
        <v>0</v>
      </c>
      <c r="Y32" s="27">
        <f t="shared" si="5"/>
        <v>25966258</v>
      </c>
      <c r="Z32" s="13">
        <f>+IF(X32&lt;&gt;0,+(Y32/X32)*100,0)</f>
        <v>0</v>
      </c>
      <c r="AA32" s="31">
        <f>SUM(AA28:AA31)</f>
        <v>269974228</v>
      </c>
    </row>
    <row r="33" spans="1:27" ht="13.5">
      <c r="A33" s="60" t="s">
        <v>59</v>
      </c>
      <c r="B33" s="3" t="s">
        <v>60</v>
      </c>
      <c r="C33" s="19">
        <v>81851117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40053859</v>
      </c>
      <c r="D35" s="19"/>
      <c r="E35" s="20">
        <v>138451120</v>
      </c>
      <c r="F35" s="21">
        <v>138451120</v>
      </c>
      <c r="G35" s="21">
        <v>119352</v>
      </c>
      <c r="H35" s="21">
        <v>6319988</v>
      </c>
      <c r="I35" s="21">
        <v>321935</v>
      </c>
      <c r="J35" s="21">
        <v>6761275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6761275</v>
      </c>
      <c r="X35" s="21"/>
      <c r="Y35" s="21">
        <v>6761275</v>
      </c>
      <c r="Z35" s="6"/>
      <c r="AA35" s="28">
        <v>138451120</v>
      </c>
    </row>
    <row r="36" spans="1:27" ht="13.5">
      <c r="A36" s="61" t="s">
        <v>64</v>
      </c>
      <c r="B36" s="10"/>
      <c r="C36" s="62">
        <f aca="true" t="shared" si="6" ref="C36:Y36">SUM(C32:C35)</f>
        <v>181909497</v>
      </c>
      <c r="D36" s="62">
        <f>SUM(D32:D35)</f>
        <v>0</v>
      </c>
      <c r="E36" s="63">
        <f t="shared" si="6"/>
        <v>408425348</v>
      </c>
      <c r="F36" s="64">
        <f t="shared" si="6"/>
        <v>408425348</v>
      </c>
      <c r="G36" s="64">
        <f t="shared" si="6"/>
        <v>119352</v>
      </c>
      <c r="H36" s="64">
        <f t="shared" si="6"/>
        <v>19258882</v>
      </c>
      <c r="I36" s="64">
        <f t="shared" si="6"/>
        <v>13349299</v>
      </c>
      <c r="J36" s="64">
        <f t="shared" si="6"/>
        <v>32727533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32727533</v>
      </c>
      <c r="X36" s="64">
        <f t="shared" si="6"/>
        <v>0</v>
      </c>
      <c r="Y36" s="64">
        <f t="shared" si="6"/>
        <v>32727533</v>
      </c>
      <c r="Z36" s="65">
        <f>+IF(X36&lt;&gt;0,+(Y36/X36)*100,0)</f>
        <v>0</v>
      </c>
      <c r="AA36" s="66">
        <f>SUM(AA32:AA35)</f>
        <v>408425348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84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307958386</v>
      </c>
      <c r="D5" s="16">
        <f>SUM(D6:D8)</f>
        <v>0</v>
      </c>
      <c r="E5" s="17">
        <f t="shared" si="0"/>
        <v>434567788</v>
      </c>
      <c r="F5" s="18">
        <f t="shared" si="0"/>
        <v>464727344</v>
      </c>
      <c r="G5" s="18">
        <f t="shared" si="0"/>
        <v>285358</v>
      </c>
      <c r="H5" s="18">
        <f t="shared" si="0"/>
        <v>20555943</v>
      </c>
      <c r="I5" s="18">
        <f t="shared" si="0"/>
        <v>9585648</v>
      </c>
      <c r="J5" s="18">
        <f t="shared" si="0"/>
        <v>30426949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30426949</v>
      </c>
      <c r="X5" s="18">
        <f t="shared" si="0"/>
        <v>104690383</v>
      </c>
      <c r="Y5" s="18">
        <f t="shared" si="0"/>
        <v>-74263434</v>
      </c>
      <c r="Z5" s="4">
        <f>+IF(X5&lt;&gt;0,+(Y5/X5)*100,0)</f>
        <v>-70.93625209108271</v>
      </c>
      <c r="AA5" s="16">
        <f>SUM(AA6:AA8)</f>
        <v>464727344</v>
      </c>
    </row>
    <row r="6" spans="1:27" ht="13.5">
      <c r="A6" s="5" t="s">
        <v>32</v>
      </c>
      <c r="B6" s="3"/>
      <c r="C6" s="19">
        <v>129282775</v>
      </c>
      <c r="D6" s="19"/>
      <c r="E6" s="20">
        <v>52571098</v>
      </c>
      <c r="F6" s="21">
        <v>53071098</v>
      </c>
      <c r="G6" s="21">
        <v>126039</v>
      </c>
      <c r="H6" s="21">
        <v>9516304</v>
      </c>
      <c r="I6" s="21">
        <v>526548</v>
      </c>
      <c r="J6" s="21">
        <v>10168891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10168891</v>
      </c>
      <c r="X6" s="21">
        <v>70875300</v>
      </c>
      <c r="Y6" s="21">
        <v>-60706409</v>
      </c>
      <c r="Z6" s="6">
        <v>-85.65</v>
      </c>
      <c r="AA6" s="28">
        <v>53071098</v>
      </c>
    </row>
    <row r="7" spans="1:27" ht="13.5">
      <c r="A7" s="5" t="s">
        <v>33</v>
      </c>
      <c r="B7" s="3"/>
      <c r="C7" s="22">
        <v>93047148</v>
      </c>
      <c r="D7" s="22"/>
      <c r="E7" s="23">
        <v>44625999</v>
      </c>
      <c r="F7" s="24">
        <v>44771392</v>
      </c>
      <c r="G7" s="24"/>
      <c r="H7" s="24">
        <v>615377</v>
      </c>
      <c r="I7" s="24">
        <v>382298</v>
      </c>
      <c r="J7" s="24">
        <v>997675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997675</v>
      </c>
      <c r="X7" s="24">
        <v>11377442</v>
      </c>
      <c r="Y7" s="24">
        <v>-10379767</v>
      </c>
      <c r="Z7" s="7">
        <v>-91.23</v>
      </c>
      <c r="AA7" s="29">
        <v>44771392</v>
      </c>
    </row>
    <row r="8" spans="1:27" ht="13.5">
      <c r="A8" s="5" t="s">
        <v>34</v>
      </c>
      <c r="B8" s="3"/>
      <c r="C8" s="19">
        <v>85628463</v>
      </c>
      <c r="D8" s="19"/>
      <c r="E8" s="20">
        <v>337370691</v>
      </c>
      <c r="F8" s="21">
        <v>366884854</v>
      </c>
      <c r="G8" s="21">
        <v>159319</v>
      </c>
      <c r="H8" s="21">
        <v>10424262</v>
      </c>
      <c r="I8" s="21">
        <v>8676802</v>
      </c>
      <c r="J8" s="21">
        <v>19260383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19260383</v>
      </c>
      <c r="X8" s="21">
        <v>22437641</v>
      </c>
      <c r="Y8" s="21">
        <v>-3177258</v>
      </c>
      <c r="Z8" s="6">
        <v>-14.16</v>
      </c>
      <c r="AA8" s="28">
        <v>366884854</v>
      </c>
    </row>
    <row r="9" spans="1:27" ht="13.5">
      <c r="A9" s="2" t="s">
        <v>35</v>
      </c>
      <c r="B9" s="3"/>
      <c r="C9" s="16">
        <f aca="true" t="shared" si="1" ref="C9:Y9">SUM(C10:C14)</f>
        <v>216456949</v>
      </c>
      <c r="D9" s="16">
        <f>SUM(D10:D14)</f>
        <v>0</v>
      </c>
      <c r="E9" s="17">
        <f t="shared" si="1"/>
        <v>691421742</v>
      </c>
      <c r="F9" s="18">
        <f t="shared" si="1"/>
        <v>709030493</v>
      </c>
      <c r="G9" s="18">
        <f t="shared" si="1"/>
        <v>7876764</v>
      </c>
      <c r="H9" s="18">
        <f t="shared" si="1"/>
        <v>36918887</v>
      </c>
      <c r="I9" s="18">
        <f t="shared" si="1"/>
        <v>22914025</v>
      </c>
      <c r="J9" s="18">
        <f t="shared" si="1"/>
        <v>67709676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67709676</v>
      </c>
      <c r="X9" s="18">
        <f t="shared" si="1"/>
        <v>103721359</v>
      </c>
      <c r="Y9" s="18">
        <f t="shared" si="1"/>
        <v>-36011683</v>
      </c>
      <c r="Z9" s="4">
        <f>+IF(X9&lt;&gt;0,+(Y9/X9)*100,0)</f>
        <v>-34.719640532284195</v>
      </c>
      <c r="AA9" s="30">
        <f>SUM(AA10:AA14)</f>
        <v>709030493</v>
      </c>
    </row>
    <row r="10" spans="1:27" ht="13.5">
      <c r="A10" s="5" t="s">
        <v>36</v>
      </c>
      <c r="B10" s="3"/>
      <c r="C10" s="19">
        <v>55494507</v>
      </c>
      <c r="D10" s="19"/>
      <c r="E10" s="20">
        <v>193264345</v>
      </c>
      <c r="F10" s="21">
        <v>194441582</v>
      </c>
      <c r="G10" s="21">
        <v>2222812</v>
      </c>
      <c r="H10" s="21">
        <v>12350076</v>
      </c>
      <c r="I10" s="21">
        <v>8356986</v>
      </c>
      <c r="J10" s="21">
        <v>22929874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22929874</v>
      </c>
      <c r="X10" s="21">
        <v>29894472</v>
      </c>
      <c r="Y10" s="21">
        <v>-6964598</v>
      </c>
      <c r="Z10" s="6">
        <v>-23.3</v>
      </c>
      <c r="AA10" s="28">
        <v>194441582</v>
      </c>
    </row>
    <row r="11" spans="1:27" ht="13.5">
      <c r="A11" s="5" t="s">
        <v>37</v>
      </c>
      <c r="B11" s="3"/>
      <c r="C11" s="19">
        <v>129100733</v>
      </c>
      <c r="D11" s="19"/>
      <c r="E11" s="20">
        <v>324958715</v>
      </c>
      <c r="F11" s="21">
        <v>330156684</v>
      </c>
      <c r="G11" s="21">
        <v>1920182</v>
      </c>
      <c r="H11" s="21">
        <v>18154371</v>
      </c>
      <c r="I11" s="21">
        <v>12245301</v>
      </c>
      <c r="J11" s="21">
        <v>32319854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32319854</v>
      </c>
      <c r="X11" s="21">
        <v>39950097</v>
      </c>
      <c r="Y11" s="21">
        <v>-7630243</v>
      </c>
      <c r="Z11" s="6">
        <v>-19.1</v>
      </c>
      <c r="AA11" s="28">
        <v>330156684</v>
      </c>
    </row>
    <row r="12" spans="1:27" ht="13.5">
      <c r="A12" s="5" t="s">
        <v>38</v>
      </c>
      <c r="B12" s="3"/>
      <c r="C12" s="19">
        <v>9884652</v>
      </c>
      <c r="D12" s="19"/>
      <c r="E12" s="20">
        <v>57975882</v>
      </c>
      <c r="F12" s="21">
        <v>58629092</v>
      </c>
      <c r="G12" s="21">
        <v>784339</v>
      </c>
      <c r="H12" s="21">
        <v>2497698</v>
      </c>
      <c r="I12" s="21">
        <v>853734</v>
      </c>
      <c r="J12" s="21">
        <v>4135771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4135771</v>
      </c>
      <c r="X12" s="21">
        <v>14523056</v>
      </c>
      <c r="Y12" s="21">
        <v>-10387285</v>
      </c>
      <c r="Z12" s="6">
        <v>-71.52</v>
      </c>
      <c r="AA12" s="28">
        <v>58629092</v>
      </c>
    </row>
    <row r="13" spans="1:27" ht="13.5">
      <c r="A13" s="5" t="s">
        <v>39</v>
      </c>
      <c r="B13" s="3"/>
      <c r="C13" s="19">
        <v>20484333</v>
      </c>
      <c r="D13" s="19"/>
      <c r="E13" s="20">
        <v>104637800</v>
      </c>
      <c r="F13" s="21">
        <v>114718135</v>
      </c>
      <c r="G13" s="21">
        <v>2949431</v>
      </c>
      <c r="H13" s="21">
        <v>3912890</v>
      </c>
      <c r="I13" s="21">
        <v>1447214</v>
      </c>
      <c r="J13" s="21">
        <v>8309535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8309535</v>
      </c>
      <c r="X13" s="21">
        <v>17925854</v>
      </c>
      <c r="Y13" s="21">
        <v>-9616319</v>
      </c>
      <c r="Z13" s="6">
        <v>-53.64</v>
      </c>
      <c r="AA13" s="28">
        <v>114718135</v>
      </c>
    </row>
    <row r="14" spans="1:27" ht="13.5">
      <c r="A14" s="5" t="s">
        <v>40</v>
      </c>
      <c r="B14" s="3"/>
      <c r="C14" s="22">
        <v>1492724</v>
      </c>
      <c r="D14" s="22"/>
      <c r="E14" s="23">
        <v>10585000</v>
      </c>
      <c r="F14" s="24">
        <v>11085000</v>
      </c>
      <c r="G14" s="24"/>
      <c r="H14" s="24">
        <v>3852</v>
      </c>
      <c r="I14" s="24">
        <v>10790</v>
      </c>
      <c r="J14" s="24">
        <v>14642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14642</v>
      </c>
      <c r="X14" s="24">
        <v>1427880</v>
      </c>
      <c r="Y14" s="24">
        <v>-1413238</v>
      </c>
      <c r="Z14" s="7">
        <v>-98.97</v>
      </c>
      <c r="AA14" s="29">
        <v>11085000</v>
      </c>
    </row>
    <row r="15" spans="1:27" ht="13.5">
      <c r="A15" s="2" t="s">
        <v>41</v>
      </c>
      <c r="B15" s="8"/>
      <c r="C15" s="16">
        <f aca="true" t="shared" si="2" ref="C15:Y15">SUM(C16:C18)</f>
        <v>1087596072</v>
      </c>
      <c r="D15" s="16">
        <f>SUM(D16:D18)</f>
        <v>0</v>
      </c>
      <c r="E15" s="17">
        <f t="shared" si="2"/>
        <v>2520546691</v>
      </c>
      <c r="F15" s="18">
        <f t="shared" si="2"/>
        <v>2536761255</v>
      </c>
      <c r="G15" s="18">
        <f t="shared" si="2"/>
        <v>26353111</v>
      </c>
      <c r="H15" s="18">
        <f t="shared" si="2"/>
        <v>107638285</v>
      </c>
      <c r="I15" s="18">
        <f t="shared" si="2"/>
        <v>142593279</v>
      </c>
      <c r="J15" s="18">
        <f t="shared" si="2"/>
        <v>276584675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276584675</v>
      </c>
      <c r="X15" s="18">
        <f t="shared" si="2"/>
        <v>459934805</v>
      </c>
      <c r="Y15" s="18">
        <f t="shared" si="2"/>
        <v>-183350130</v>
      </c>
      <c r="Z15" s="4">
        <f>+IF(X15&lt;&gt;0,+(Y15/X15)*100,0)</f>
        <v>-39.864373821415846</v>
      </c>
      <c r="AA15" s="30">
        <f>SUM(AA16:AA18)</f>
        <v>2536761255</v>
      </c>
    </row>
    <row r="16" spans="1:27" ht="13.5">
      <c r="A16" s="5" t="s">
        <v>42</v>
      </c>
      <c r="B16" s="3"/>
      <c r="C16" s="19">
        <v>157948840</v>
      </c>
      <c r="D16" s="19"/>
      <c r="E16" s="20">
        <v>201760699</v>
      </c>
      <c r="F16" s="21">
        <v>204974239</v>
      </c>
      <c r="G16" s="21">
        <v>42442</v>
      </c>
      <c r="H16" s="21">
        <v>22431544</v>
      </c>
      <c r="I16" s="21">
        <v>18044364</v>
      </c>
      <c r="J16" s="21">
        <v>40518350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40518350</v>
      </c>
      <c r="X16" s="21">
        <v>85912198</v>
      </c>
      <c r="Y16" s="21">
        <v>-45393848</v>
      </c>
      <c r="Z16" s="6">
        <v>-52.84</v>
      </c>
      <c r="AA16" s="28">
        <v>204974239</v>
      </c>
    </row>
    <row r="17" spans="1:27" ht="13.5">
      <c r="A17" s="5" t="s">
        <v>43</v>
      </c>
      <c r="B17" s="3"/>
      <c r="C17" s="19">
        <v>919505989</v>
      </c>
      <c r="D17" s="19"/>
      <c r="E17" s="20">
        <v>2290962594</v>
      </c>
      <c r="F17" s="21">
        <v>2303963618</v>
      </c>
      <c r="G17" s="21">
        <v>26310669</v>
      </c>
      <c r="H17" s="21">
        <v>85020362</v>
      </c>
      <c r="I17" s="21">
        <v>122941036</v>
      </c>
      <c r="J17" s="21">
        <v>234272067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234272067</v>
      </c>
      <c r="X17" s="21">
        <v>367114655</v>
      </c>
      <c r="Y17" s="21">
        <v>-132842588</v>
      </c>
      <c r="Z17" s="6">
        <v>-36.19</v>
      </c>
      <c r="AA17" s="28">
        <v>2303963618</v>
      </c>
    </row>
    <row r="18" spans="1:27" ht="13.5">
      <c r="A18" s="5" t="s">
        <v>44</v>
      </c>
      <c r="B18" s="3"/>
      <c r="C18" s="19">
        <v>10141243</v>
      </c>
      <c r="D18" s="19"/>
      <c r="E18" s="20">
        <v>27823398</v>
      </c>
      <c r="F18" s="21">
        <v>27823398</v>
      </c>
      <c r="G18" s="21"/>
      <c r="H18" s="21">
        <v>186379</v>
      </c>
      <c r="I18" s="21">
        <v>1607879</v>
      </c>
      <c r="J18" s="21">
        <v>1794258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1794258</v>
      </c>
      <c r="X18" s="21">
        <v>6907952</v>
      </c>
      <c r="Y18" s="21">
        <v>-5113694</v>
      </c>
      <c r="Z18" s="6">
        <v>-74.03</v>
      </c>
      <c r="AA18" s="28">
        <v>27823398</v>
      </c>
    </row>
    <row r="19" spans="1:27" ht="13.5">
      <c r="A19" s="2" t="s">
        <v>45</v>
      </c>
      <c r="B19" s="8"/>
      <c r="C19" s="16">
        <f aca="true" t="shared" si="3" ref="C19:Y19">SUM(C20:C23)</f>
        <v>1179116362</v>
      </c>
      <c r="D19" s="16">
        <f>SUM(D20:D23)</f>
        <v>0</v>
      </c>
      <c r="E19" s="17">
        <f t="shared" si="3"/>
        <v>2970964260</v>
      </c>
      <c r="F19" s="18">
        <f t="shared" si="3"/>
        <v>3038864907</v>
      </c>
      <c r="G19" s="18">
        <f t="shared" si="3"/>
        <v>44652595</v>
      </c>
      <c r="H19" s="18">
        <f t="shared" si="3"/>
        <v>99403623</v>
      </c>
      <c r="I19" s="18">
        <f t="shared" si="3"/>
        <v>136665104</v>
      </c>
      <c r="J19" s="18">
        <f t="shared" si="3"/>
        <v>280721322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280721322</v>
      </c>
      <c r="X19" s="18">
        <f t="shared" si="3"/>
        <v>643855523</v>
      </c>
      <c r="Y19" s="18">
        <f t="shared" si="3"/>
        <v>-363134201</v>
      </c>
      <c r="Z19" s="4">
        <f>+IF(X19&lt;&gt;0,+(Y19/X19)*100,0)</f>
        <v>-56.3999512356439</v>
      </c>
      <c r="AA19" s="30">
        <f>SUM(AA20:AA23)</f>
        <v>3038864907</v>
      </c>
    </row>
    <row r="20" spans="1:27" ht="13.5">
      <c r="A20" s="5" t="s">
        <v>46</v>
      </c>
      <c r="B20" s="3"/>
      <c r="C20" s="19">
        <v>339597635</v>
      </c>
      <c r="D20" s="19"/>
      <c r="E20" s="20">
        <v>951536689</v>
      </c>
      <c r="F20" s="21">
        <v>972677665</v>
      </c>
      <c r="G20" s="21">
        <v>14060410</v>
      </c>
      <c r="H20" s="21">
        <v>16934798</v>
      </c>
      <c r="I20" s="21">
        <v>49720098</v>
      </c>
      <c r="J20" s="21">
        <v>80715306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80715306</v>
      </c>
      <c r="X20" s="21">
        <v>170602008</v>
      </c>
      <c r="Y20" s="21">
        <v>-89886702</v>
      </c>
      <c r="Z20" s="6">
        <v>-52.69</v>
      </c>
      <c r="AA20" s="28">
        <v>972677665</v>
      </c>
    </row>
    <row r="21" spans="1:27" ht="13.5">
      <c r="A21" s="5" t="s">
        <v>47</v>
      </c>
      <c r="B21" s="3"/>
      <c r="C21" s="19">
        <v>413906546</v>
      </c>
      <c r="D21" s="19"/>
      <c r="E21" s="20">
        <v>964330748</v>
      </c>
      <c r="F21" s="21">
        <v>979250388</v>
      </c>
      <c r="G21" s="21">
        <v>6742736</v>
      </c>
      <c r="H21" s="21">
        <v>43674681</v>
      </c>
      <c r="I21" s="21">
        <v>33328404</v>
      </c>
      <c r="J21" s="21">
        <v>83745821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83745821</v>
      </c>
      <c r="X21" s="21">
        <v>267640341</v>
      </c>
      <c r="Y21" s="21">
        <v>-183894520</v>
      </c>
      <c r="Z21" s="6">
        <v>-68.71</v>
      </c>
      <c r="AA21" s="28">
        <v>979250388</v>
      </c>
    </row>
    <row r="22" spans="1:27" ht="13.5">
      <c r="A22" s="5" t="s">
        <v>48</v>
      </c>
      <c r="B22" s="3"/>
      <c r="C22" s="22">
        <v>386775444</v>
      </c>
      <c r="D22" s="22"/>
      <c r="E22" s="23">
        <v>918289150</v>
      </c>
      <c r="F22" s="24">
        <v>947770281</v>
      </c>
      <c r="G22" s="24">
        <v>23849449</v>
      </c>
      <c r="H22" s="24">
        <v>36866276</v>
      </c>
      <c r="I22" s="24">
        <v>52242965</v>
      </c>
      <c r="J22" s="24">
        <v>112958690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112958690</v>
      </c>
      <c r="X22" s="24">
        <v>177040982</v>
      </c>
      <c r="Y22" s="24">
        <v>-64082292</v>
      </c>
      <c r="Z22" s="7">
        <v>-36.2</v>
      </c>
      <c r="AA22" s="29">
        <v>947770281</v>
      </c>
    </row>
    <row r="23" spans="1:27" ht="13.5">
      <c r="A23" s="5" t="s">
        <v>49</v>
      </c>
      <c r="B23" s="3"/>
      <c r="C23" s="19">
        <v>38836737</v>
      </c>
      <c r="D23" s="19"/>
      <c r="E23" s="20">
        <v>136807673</v>
      </c>
      <c r="F23" s="21">
        <v>139166573</v>
      </c>
      <c r="G23" s="21"/>
      <c r="H23" s="21">
        <v>1927868</v>
      </c>
      <c r="I23" s="21">
        <v>1373637</v>
      </c>
      <c r="J23" s="21">
        <v>3301505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3301505</v>
      </c>
      <c r="X23" s="21">
        <v>28572192</v>
      </c>
      <c r="Y23" s="21">
        <v>-25270687</v>
      </c>
      <c r="Z23" s="6">
        <v>-88.45</v>
      </c>
      <c r="AA23" s="28">
        <v>139166573</v>
      </c>
    </row>
    <row r="24" spans="1:27" ht="13.5">
      <c r="A24" s="2" t="s">
        <v>50</v>
      </c>
      <c r="B24" s="8"/>
      <c r="C24" s="16">
        <v>32476889</v>
      </c>
      <c r="D24" s="16"/>
      <c r="E24" s="17">
        <v>52664524</v>
      </c>
      <c r="F24" s="18">
        <v>52664524</v>
      </c>
      <c r="G24" s="18"/>
      <c r="H24" s="18"/>
      <c r="I24" s="18">
        <v>1295705</v>
      </c>
      <c r="J24" s="18">
        <v>1295705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1295705</v>
      </c>
      <c r="X24" s="18">
        <v>21365364</v>
      </c>
      <c r="Y24" s="18">
        <v>-20069659</v>
      </c>
      <c r="Z24" s="4">
        <v>-93.94</v>
      </c>
      <c r="AA24" s="30">
        <v>52664524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2823604658</v>
      </c>
      <c r="D25" s="51">
        <f>+D5+D9+D15+D19+D24</f>
        <v>0</v>
      </c>
      <c r="E25" s="52">
        <f t="shared" si="4"/>
        <v>6670165005</v>
      </c>
      <c r="F25" s="53">
        <f t="shared" si="4"/>
        <v>6802048523</v>
      </c>
      <c r="G25" s="53">
        <f t="shared" si="4"/>
        <v>79167828</v>
      </c>
      <c r="H25" s="53">
        <f t="shared" si="4"/>
        <v>264516738</v>
      </c>
      <c r="I25" s="53">
        <f t="shared" si="4"/>
        <v>313053761</v>
      </c>
      <c r="J25" s="53">
        <f t="shared" si="4"/>
        <v>656738327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656738327</v>
      </c>
      <c r="X25" s="53">
        <f t="shared" si="4"/>
        <v>1333567434</v>
      </c>
      <c r="Y25" s="53">
        <f t="shared" si="4"/>
        <v>-676829107</v>
      </c>
      <c r="Z25" s="54">
        <f>+IF(X25&lt;&gt;0,+(Y25/X25)*100,0)</f>
        <v>-50.75327199389304</v>
      </c>
      <c r="AA25" s="55">
        <f>+AA5+AA9+AA15+AA19+AA24</f>
        <v>6802048523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1591587359</v>
      </c>
      <c r="D28" s="19"/>
      <c r="E28" s="20">
        <v>3690183206</v>
      </c>
      <c r="F28" s="21">
        <v>3698951826</v>
      </c>
      <c r="G28" s="21">
        <v>62831813</v>
      </c>
      <c r="H28" s="21">
        <v>166209592</v>
      </c>
      <c r="I28" s="21">
        <v>204972791</v>
      </c>
      <c r="J28" s="21">
        <v>434014196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434014196</v>
      </c>
      <c r="X28" s="21"/>
      <c r="Y28" s="21">
        <v>434014196</v>
      </c>
      <c r="Z28" s="6"/>
      <c r="AA28" s="19">
        <v>3698951826</v>
      </c>
    </row>
    <row r="29" spans="1:27" ht="13.5">
      <c r="A29" s="57" t="s">
        <v>55</v>
      </c>
      <c r="B29" s="3"/>
      <c r="C29" s="19">
        <v>168190496</v>
      </c>
      <c r="D29" s="19"/>
      <c r="E29" s="20">
        <v>100457919</v>
      </c>
      <c r="F29" s="21">
        <v>105401459</v>
      </c>
      <c r="G29" s="21">
        <v>719562</v>
      </c>
      <c r="H29" s="21">
        <v>8743756</v>
      </c>
      <c r="I29" s="21">
        <v>8837579</v>
      </c>
      <c r="J29" s="21">
        <v>18300897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18300897</v>
      </c>
      <c r="X29" s="21"/>
      <c r="Y29" s="21">
        <v>18300897</v>
      </c>
      <c r="Z29" s="6"/>
      <c r="AA29" s="28">
        <v>105401459</v>
      </c>
    </row>
    <row r="30" spans="1:27" ht="13.5">
      <c r="A30" s="57" t="s">
        <v>56</v>
      </c>
      <c r="B30" s="3"/>
      <c r="C30" s="22">
        <v>6579127</v>
      </c>
      <c r="D30" s="22"/>
      <c r="E30" s="23">
        <v>43630568</v>
      </c>
      <c r="F30" s="24">
        <v>43630568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43630568</v>
      </c>
    </row>
    <row r="31" spans="1:27" ht="13.5">
      <c r="A31" s="58" t="s">
        <v>57</v>
      </c>
      <c r="B31" s="3"/>
      <c r="C31" s="19">
        <v>5814284</v>
      </c>
      <c r="D31" s="19"/>
      <c r="E31" s="20">
        <v>51980800</v>
      </c>
      <c r="F31" s="21">
        <v>51980800</v>
      </c>
      <c r="G31" s="21"/>
      <c r="H31" s="21">
        <v>8802</v>
      </c>
      <c r="I31" s="21">
        <v>4112086</v>
      </c>
      <c r="J31" s="21">
        <v>4120888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4120888</v>
      </c>
      <c r="X31" s="21"/>
      <c r="Y31" s="21">
        <v>4120888</v>
      </c>
      <c r="Z31" s="6"/>
      <c r="AA31" s="28">
        <v>51980800</v>
      </c>
    </row>
    <row r="32" spans="1:27" ht="13.5">
      <c r="A32" s="59" t="s">
        <v>58</v>
      </c>
      <c r="B32" s="3"/>
      <c r="C32" s="25">
        <f aca="true" t="shared" si="5" ref="C32:Y32">SUM(C28:C31)</f>
        <v>1772171266</v>
      </c>
      <c r="D32" s="25">
        <f>SUM(D28:D31)</f>
        <v>0</v>
      </c>
      <c r="E32" s="26">
        <f t="shared" si="5"/>
        <v>3886252493</v>
      </c>
      <c r="F32" s="27">
        <f t="shared" si="5"/>
        <v>3899964653</v>
      </c>
      <c r="G32" s="27">
        <f t="shared" si="5"/>
        <v>63551375</v>
      </c>
      <c r="H32" s="27">
        <f t="shared" si="5"/>
        <v>174962150</v>
      </c>
      <c r="I32" s="27">
        <f t="shared" si="5"/>
        <v>217922456</v>
      </c>
      <c r="J32" s="27">
        <f t="shared" si="5"/>
        <v>456435981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456435981</v>
      </c>
      <c r="X32" s="27">
        <f t="shared" si="5"/>
        <v>0</v>
      </c>
      <c r="Y32" s="27">
        <f t="shared" si="5"/>
        <v>456435981</v>
      </c>
      <c r="Z32" s="13">
        <f>+IF(X32&lt;&gt;0,+(Y32/X32)*100,0)</f>
        <v>0</v>
      </c>
      <c r="AA32" s="31">
        <f>SUM(AA28:AA31)</f>
        <v>3899964653</v>
      </c>
    </row>
    <row r="33" spans="1:27" ht="13.5">
      <c r="A33" s="60" t="s">
        <v>59</v>
      </c>
      <c r="B33" s="3" t="s">
        <v>60</v>
      </c>
      <c r="C33" s="19">
        <v>160300543</v>
      </c>
      <c r="D33" s="19"/>
      <c r="E33" s="20">
        <v>20485000</v>
      </c>
      <c r="F33" s="21">
        <v>20582000</v>
      </c>
      <c r="G33" s="21">
        <v>256775</v>
      </c>
      <c r="H33" s="21">
        <v>827183</v>
      </c>
      <c r="I33" s="21">
        <v>1217263</v>
      </c>
      <c r="J33" s="21">
        <v>2301221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2301221</v>
      </c>
      <c r="X33" s="21"/>
      <c r="Y33" s="21">
        <v>2301221</v>
      </c>
      <c r="Z33" s="6"/>
      <c r="AA33" s="28">
        <v>20582000</v>
      </c>
    </row>
    <row r="34" spans="1:27" ht="13.5">
      <c r="A34" s="60" t="s">
        <v>61</v>
      </c>
      <c r="B34" s="3" t="s">
        <v>62</v>
      </c>
      <c r="C34" s="19">
        <v>351279199</v>
      </c>
      <c r="D34" s="19"/>
      <c r="E34" s="20">
        <v>1548053251</v>
      </c>
      <c r="F34" s="21">
        <v>1641759003</v>
      </c>
      <c r="G34" s="21">
        <v>11167895</v>
      </c>
      <c r="H34" s="21">
        <v>41484786</v>
      </c>
      <c r="I34" s="21">
        <v>64745690</v>
      </c>
      <c r="J34" s="21">
        <v>117398371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117398371</v>
      </c>
      <c r="X34" s="21"/>
      <c r="Y34" s="21">
        <v>117398371</v>
      </c>
      <c r="Z34" s="6"/>
      <c r="AA34" s="28">
        <v>1641759003</v>
      </c>
    </row>
    <row r="35" spans="1:27" ht="13.5">
      <c r="A35" s="60" t="s">
        <v>63</v>
      </c>
      <c r="B35" s="3"/>
      <c r="C35" s="19">
        <v>539853648</v>
      </c>
      <c r="D35" s="19"/>
      <c r="E35" s="20">
        <v>1215374263</v>
      </c>
      <c r="F35" s="21">
        <v>1239742869</v>
      </c>
      <c r="G35" s="21">
        <v>4191782</v>
      </c>
      <c r="H35" s="21">
        <v>47242615</v>
      </c>
      <c r="I35" s="21">
        <v>29168352</v>
      </c>
      <c r="J35" s="21">
        <v>80602749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80602749</v>
      </c>
      <c r="X35" s="21"/>
      <c r="Y35" s="21">
        <v>80602749</v>
      </c>
      <c r="Z35" s="6"/>
      <c r="AA35" s="28">
        <v>1239742869</v>
      </c>
    </row>
    <row r="36" spans="1:27" ht="13.5">
      <c r="A36" s="61" t="s">
        <v>64</v>
      </c>
      <c r="B36" s="10"/>
      <c r="C36" s="62">
        <f aca="true" t="shared" si="6" ref="C36:Y36">SUM(C32:C35)</f>
        <v>2823604656</v>
      </c>
      <c r="D36" s="62">
        <f>SUM(D32:D35)</f>
        <v>0</v>
      </c>
      <c r="E36" s="63">
        <f t="shared" si="6"/>
        <v>6670165007</v>
      </c>
      <c r="F36" s="64">
        <f t="shared" si="6"/>
        <v>6802048525</v>
      </c>
      <c r="G36" s="64">
        <f t="shared" si="6"/>
        <v>79167827</v>
      </c>
      <c r="H36" s="64">
        <f t="shared" si="6"/>
        <v>264516734</v>
      </c>
      <c r="I36" s="64">
        <f t="shared" si="6"/>
        <v>313053761</v>
      </c>
      <c r="J36" s="64">
        <f t="shared" si="6"/>
        <v>656738322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656738322</v>
      </c>
      <c r="X36" s="64">
        <f t="shared" si="6"/>
        <v>0</v>
      </c>
      <c r="Y36" s="64">
        <f t="shared" si="6"/>
        <v>656738322</v>
      </c>
      <c r="Z36" s="65">
        <f>+IF(X36&lt;&gt;0,+(Y36/X36)*100,0)</f>
        <v>0</v>
      </c>
      <c r="AA36" s="66">
        <f>SUM(AA32:AA35)</f>
        <v>6802048525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4973658</v>
      </c>
      <c r="D5" s="16">
        <f>SUM(D6:D8)</f>
        <v>0</v>
      </c>
      <c r="E5" s="17">
        <f t="shared" si="0"/>
        <v>25777725</v>
      </c>
      <c r="F5" s="18">
        <f t="shared" si="0"/>
        <v>25777725</v>
      </c>
      <c r="G5" s="18">
        <f t="shared" si="0"/>
        <v>0</v>
      </c>
      <c r="H5" s="18">
        <f t="shared" si="0"/>
        <v>1622540</v>
      </c>
      <c r="I5" s="18">
        <f t="shared" si="0"/>
        <v>383509</v>
      </c>
      <c r="J5" s="18">
        <f t="shared" si="0"/>
        <v>2006049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2006049</v>
      </c>
      <c r="X5" s="18">
        <f t="shared" si="0"/>
        <v>6444429</v>
      </c>
      <c r="Y5" s="18">
        <f t="shared" si="0"/>
        <v>-4438380</v>
      </c>
      <c r="Z5" s="4">
        <f>+IF(X5&lt;&gt;0,+(Y5/X5)*100,0)</f>
        <v>-68.87157884740448</v>
      </c>
      <c r="AA5" s="16">
        <f>SUM(AA6:AA8)</f>
        <v>25777725</v>
      </c>
    </row>
    <row r="6" spans="1:27" ht="13.5">
      <c r="A6" s="5" t="s">
        <v>32</v>
      </c>
      <c r="B6" s="3"/>
      <c r="C6" s="19">
        <v>735891</v>
      </c>
      <c r="D6" s="19"/>
      <c r="E6" s="20">
        <v>17070725</v>
      </c>
      <c r="F6" s="21">
        <v>17070725</v>
      </c>
      <c r="G6" s="21"/>
      <c r="H6" s="21">
        <v>1621345</v>
      </c>
      <c r="I6" s="21">
        <v>336738</v>
      </c>
      <c r="J6" s="21">
        <v>1958083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1958083</v>
      </c>
      <c r="X6" s="21">
        <v>4267680</v>
      </c>
      <c r="Y6" s="21">
        <v>-2309597</v>
      </c>
      <c r="Z6" s="6">
        <v>-54.12</v>
      </c>
      <c r="AA6" s="28">
        <v>17070725</v>
      </c>
    </row>
    <row r="7" spans="1:27" ht="13.5">
      <c r="A7" s="5" t="s">
        <v>33</v>
      </c>
      <c r="B7" s="3"/>
      <c r="C7" s="22">
        <v>1435658</v>
      </c>
      <c r="D7" s="22"/>
      <c r="E7" s="23">
        <v>3105000</v>
      </c>
      <c r="F7" s="24">
        <v>3105000</v>
      </c>
      <c r="G7" s="24"/>
      <c r="H7" s="24">
        <v>1195</v>
      </c>
      <c r="I7" s="24">
        <v>46771</v>
      </c>
      <c r="J7" s="24">
        <v>47966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47966</v>
      </c>
      <c r="X7" s="24">
        <v>776250</v>
      </c>
      <c r="Y7" s="24">
        <v>-728284</v>
      </c>
      <c r="Z7" s="7">
        <v>-93.82</v>
      </c>
      <c r="AA7" s="29">
        <v>3105000</v>
      </c>
    </row>
    <row r="8" spans="1:27" ht="13.5">
      <c r="A8" s="5" t="s">
        <v>34</v>
      </c>
      <c r="B8" s="3"/>
      <c r="C8" s="19">
        <v>2802109</v>
      </c>
      <c r="D8" s="19"/>
      <c r="E8" s="20">
        <v>5602000</v>
      </c>
      <c r="F8" s="21">
        <v>5602000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1400499</v>
      </c>
      <c r="Y8" s="21">
        <v>-1400499</v>
      </c>
      <c r="Z8" s="6">
        <v>-100</v>
      </c>
      <c r="AA8" s="28">
        <v>5602000</v>
      </c>
    </row>
    <row r="9" spans="1:27" ht="13.5">
      <c r="A9" s="2" t="s">
        <v>35</v>
      </c>
      <c r="B9" s="3"/>
      <c r="C9" s="16">
        <f aca="true" t="shared" si="1" ref="C9:Y9">SUM(C10:C14)</f>
        <v>41966905</v>
      </c>
      <c r="D9" s="16">
        <f>SUM(D10:D14)</f>
        <v>0</v>
      </c>
      <c r="E9" s="17">
        <f t="shared" si="1"/>
        <v>37373900</v>
      </c>
      <c r="F9" s="18">
        <f t="shared" si="1"/>
        <v>37373900</v>
      </c>
      <c r="G9" s="18">
        <f t="shared" si="1"/>
        <v>0</v>
      </c>
      <c r="H9" s="18">
        <f t="shared" si="1"/>
        <v>0</v>
      </c>
      <c r="I9" s="18">
        <f t="shared" si="1"/>
        <v>162060</v>
      </c>
      <c r="J9" s="18">
        <f t="shared" si="1"/>
        <v>162060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162060</v>
      </c>
      <c r="X9" s="18">
        <f t="shared" si="1"/>
        <v>9343476</v>
      </c>
      <c r="Y9" s="18">
        <f t="shared" si="1"/>
        <v>-9181416</v>
      </c>
      <c r="Z9" s="4">
        <f>+IF(X9&lt;&gt;0,+(Y9/X9)*100,0)</f>
        <v>-98.26552773293365</v>
      </c>
      <c r="AA9" s="30">
        <f>SUM(AA10:AA14)</f>
        <v>37373900</v>
      </c>
    </row>
    <row r="10" spans="1:27" ht="13.5">
      <c r="A10" s="5" t="s">
        <v>36</v>
      </c>
      <c r="B10" s="3"/>
      <c r="C10" s="19">
        <v>5345502</v>
      </c>
      <c r="D10" s="19"/>
      <c r="E10" s="20">
        <v>9597000</v>
      </c>
      <c r="F10" s="21">
        <v>9597000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2399250</v>
      </c>
      <c r="Y10" s="21">
        <v>-2399250</v>
      </c>
      <c r="Z10" s="6">
        <v>-100</v>
      </c>
      <c r="AA10" s="28">
        <v>9597000</v>
      </c>
    </row>
    <row r="11" spans="1:27" ht="13.5">
      <c r="A11" s="5" t="s">
        <v>37</v>
      </c>
      <c r="B11" s="3"/>
      <c r="C11" s="19">
        <v>36596355</v>
      </c>
      <c r="D11" s="19"/>
      <c r="E11" s="20">
        <v>27533600</v>
      </c>
      <c r="F11" s="21">
        <v>27533600</v>
      </c>
      <c r="G11" s="21"/>
      <c r="H11" s="21"/>
      <c r="I11" s="21">
        <v>162060</v>
      </c>
      <c r="J11" s="21">
        <v>162060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162060</v>
      </c>
      <c r="X11" s="21">
        <v>6883401</v>
      </c>
      <c r="Y11" s="21">
        <v>-6721341</v>
      </c>
      <c r="Z11" s="6">
        <v>-97.65</v>
      </c>
      <c r="AA11" s="28">
        <v>27533600</v>
      </c>
    </row>
    <row r="12" spans="1:27" ht="13.5">
      <c r="A12" s="5" t="s">
        <v>38</v>
      </c>
      <c r="B12" s="3"/>
      <c r="C12" s="19">
        <v>25048</v>
      </c>
      <c r="D12" s="19"/>
      <c r="E12" s="20">
        <v>243300</v>
      </c>
      <c r="F12" s="21">
        <v>243300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60825</v>
      </c>
      <c r="Y12" s="21">
        <v>-60825</v>
      </c>
      <c r="Z12" s="6">
        <v>-100</v>
      </c>
      <c r="AA12" s="28">
        <v>243300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71748734</v>
      </c>
      <c r="D15" s="16">
        <f>SUM(D16:D18)</f>
        <v>0</v>
      </c>
      <c r="E15" s="17">
        <f t="shared" si="2"/>
        <v>167160280</v>
      </c>
      <c r="F15" s="18">
        <f t="shared" si="2"/>
        <v>167160280</v>
      </c>
      <c r="G15" s="18">
        <f t="shared" si="2"/>
        <v>15048</v>
      </c>
      <c r="H15" s="18">
        <f t="shared" si="2"/>
        <v>3997583</v>
      </c>
      <c r="I15" s="18">
        <f t="shared" si="2"/>
        <v>10166476</v>
      </c>
      <c r="J15" s="18">
        <f t="shared" si="2"/>
        <v>14179107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14179107</v>
      </c>
      <c r="X15" s="18">
        <f t="shared" si="2"/>
        <v>41790072</v>
      </c>
      <c r="Y15" s="18">
        <f t="shared" si="2"/>
        <v>-27610965</v>
      </c>
      <c r="Z15" s="4">
        <f>+IF(X15&lt;&gt;0,+(Y15/X15)*100,0)</f>
        <v>-66.07063275698592</v>
      </c>
      <c r="AA15" s="30">
        <f>SUM(AA16:AA18)</f>
        <v>167160280</v>
      </c>
    </row>
    <row r="16" spans="1:27" ht="13.5">
      <c r="A16" s="5" t="s">
        <v>42</v>
      </c>
      <c r="B16" s="3"/>
      <c r="C16" s="19">
        <v>10011177</v>
      </c>
      <c r="D16" s="19"/>
      <c r="E16" s="20">
        <v>64815000</v>
      </c>
      <c r="F16" s="21">
        <v>64815000</v>
      </c>
      <c r="G16" s="21"/>
      <c r="H16" s="21"/>
      <c r="I16" s="21">
        <v>683107</v>
      </c>
      <c r="J16" s="21">
        <v>683107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683107</v>
      </c>
      <c r="X16" s="21">
        <v>16203750</v>
      </c>
      <c r="Y16" s="21">
        <v>-15520643</v>
      </c>
      <c r="Z16" s="6">
        <v>-95.78</v>
      </c>
      <c r="AA16" s="28">
        <v>64815000</v>
      </c>
    </row>
    <row r="17" spans="1:27" ht="13.5">
      <c r="A17" s="5" t="s">
        <v>43</v>
      </c>
      <c r="B17" s="3"/>
      <c r="C17" s="19">
        <v>52214148</v>
      </c>
      <c r="D17" s="19"/>
      <c r="E17" s="20">
        <v>76153882</v>
      </c>
      <c r="F17" s="21">
        <v>76153882</v>
      </c>
      <c r="G17" s="21">
        <v>15048</v>
      </c>
      <c r="H17" s="21">
        <v>3811204</v>
      </c>
      <c r="I17" s="21">
        <v>8052115</v>
      </c>
      <c r="J17" s="21">
        <v>11878367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11878367</v>
      </c>
      <c r="X17" s="21">
        <v>19038471</v>
      </c>
      <c r="Y17" s="21">
        <v>-7160104</v>
      </c>
      <c r="Z17" s="6">
        <v>-37.61</v>
      </c>
      <c r="AA17" s="28">
        <v>76153882</v>
      </c>
    </row>
    <row r="18" spans="1:27" ht="13.5">
      <c r="A18" s="5" t="s">
        <v>44</v>
      </c>
      <c r="B18" s="3"/>
      <c r="C18" s="19">
        <v>9523409</v>
      </c>
      <c r="D18" s="19"/>
      <c r="E18" s="20">
        <v>26191398</v>
      </c>
      <c r="F18" s="21">
        <v>26191398</v>
      </c>
      <c r="G18" s="21"/>
      <c r="H18" s="21">
        <v>186379</v>
      </c>
      <c r="I18" s="21">
        <v>1431254</v>
      </c>
      <c r="J18" s="21">
        <v>1617633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1617633</v>
      </c>
      <c r="X18" s="21">
        <v>6547851</v>
      </c>
      <c r="Y18" s="21">
        <v>-4930218</v>
      </c>
      <c r="Z18" s="6">
        <v>-75.3</v>
      </c>
      <c r="AA18" s="28">
        <v>26191398</v>
      </c>
    </row>
    <row r="19" spans="1:27" ht="13.5">
      <c r="A19" s="2" t="s">
        <v>45</v>
      </c>
      <c r="B19" s="8"/>
      <c r="C19" s="16">
        <f aca="true" t="shared" si="3" ref="C19:Y19">SUM(C20:C23)</f>
        <v>119721622</v>
      </c>
      <c r="D19" s="16">
        <f>SUM(D20:D23)</f>
        <v>0</v>
      </c>
      <c r="E19" s="17">
        <f t="shared" si="3"/>
        <v>244683963</v>
      </c>
      <c r="F19" s="18">
        <f t="shared" si="3"/>
        <v>244683963</v>
      </c>
      <c r="G19" s="18">
        <f t="shared" si="3"/>
        <v>40000</v>
      </c>
      <c r="H19" s="18">
        <f t="shared" si="3"/>
        <v>4924071</v>
      </c>
      <c r="I19" s="18">
        <f t="shared" si="3"/>
        <v>3263853</v>
      </c>
      <c r="J19" s="18">
        <f t="shared" si="3"/>
        <v>8227924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8227924</v>
      </c>
      <c r="X19" s="18">
        <f t="shared" si="3"/>
        <v>61170990</v>
      </c>
      <c r="Y19" s="18">
        <f t="shared" si="3"/>
        <v>-52943066</v>
      </c>
      <c r="Z19" s="4">
        <f>+IF(X19&lt;&gt;0,+(Y19/X19)*100,0)</f>
        <v>-86.54930384484541</v>
      </c>
      <c r="AA19" s="30">
        <f>SUM(AA20:AA23)</f>
        <v>244683963</v>
      </c>
    </row>
    <row r="20" spans="1:27" ht="13.5">
      <c r="A20" s="5" t="s">
        <v>46</v>
      </c>
      <c r="B20" s="3"/>
      <c r="C20" s="19">
        <v>54491214</v>
      </c>
      <c r="D20" s="19"/>
      <c r="E20" s="20">
        <v>94730000</v>
      </c>
      <c r="F20" s="21">
        <v>94730000</v>
      </c>
      <c r="G20" s="21"/>
      <c r="H20" s="21">
        <v>1427673</v>
      </c>
      <c r="I20" s="21">
        <v>1185043</v>
      </c>
      <c r="J20" s="21">
        <v>2612716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2612716</v>
      </c>
      <c r="X20" s="21">
        <v>23682501</v>
      </c>
      <c r="Y20" s="21">
        <v>-21069785</v>
      </c>
      <c r="Z20" s="6">
        <v>-88.97</v>
      </c>
      <c r="AA20" s="28">
        <v>94730000</v>
      </c>
    </row>
    <row r="21" spans="1:27" ht="13.5">
      <c r="A21" s="5" t="s">
        <v>47</v>
      </c>
      <c r="B21" s="3"/>
      <c r="C21" s="19">
        <v>29447348</v>
      </c>
      <c r="D21" s="19"/>
      <c r="E21" s="20">
        <v>85412139</v>
      </c>
      <c r="F21" s="21">
        <v>85412139</v>
      </c>
      <c r="G21" s="21">
        <v>40000</v>
      </c>
      <c r="H21" s="21">
        <v>3496398</v>
      </c>
      <c r="I21" s="21">
        <v>1352258</v>
      </c>
      <c r="J21" s="21">
        <v>4888656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4888656</v>
      </c>
      <c r="X21" s="21">
        <v>21353034</v>
      </c>
      <c r="Y21" s="21">
        <v>-16464378</v>
      </c>
      <c r="Z21" s="6">
        <v>-77.11</v>
      </c>
      <c r="AA21" s="28">
        <v>85412139</v>
      </c>
    </row>
    <row r="22" spans="1:27" ht="13.5">
      <c r="A22" s="5" t="s">
        <v>48</v>
      </c>
      <c r="B22" s="3"/>
      <c r="C22" s="22">
        <v>25306596</v>
      </c>
      <c r="D22" s="22"/>
      <c r="E22" s="23">
        <v>52720717</v>
      </c>
      <c r="F22" s="24">
        <v>52720717</v>
      </c>
      <c r="G22" s="24"/>
      <c r="H22" s="24"/>
      <c r="I22" s="24">
        <v>581150</v>
      </c>
      <c r="J22" s="24">
        <v>581150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581150</v>
      </c>
      <c r="X22" s="24">
        <v>13180179</v>
      </c>
      <c r="Y22" s="24">
        <v>-12599029</v>
      </c>
      <c r="Z22" s="7">
        <v>-95.59</v>
      </c>
      <c r="AA22" s="29">
        <v>52720717</v>
      </c>
    </row>
    <row r="23" spans="1:27" ht="13.5">
      <c r="A23" s="5" t="s">
        <v>49</v>
      </c>
      <c r="B23" s="3"/>
      <c r="C23" s="19">
        <v>10476464</v>
      </c>
      <c r="D23" s="19"/>
      <c r="E23" s="20">
        <v>11821107</v>
      </c>
      <c r="F23" s="21">
        <v>11821107</v>
      </c>
      <c r="G23" s="21"/>
      <c r="H23" s="21"/>
      <c r="I23" s="21">
        <v>145402</v>
      </c>
      <c r="J23" s="21">
        <v>145402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145402</v>
      </c>
      <c r="X23" s="21">
        <v>2955276</v>
      </c>
      <c r="Y23" s="21">
        <v>-2809874</v>
      </c>
      <c r="Z23" s="6">
        <v>-95.08</v>
      </c>
      <c r="AA23" s="28">
        <v>11821107</v>
      </c>
    </row>
    <row r="24" spans="1:27" ht="13.5">
      <c r="A24" s="2" t="s">
        <v>50</v>
      </c>
      <c r="B24" s="8"/>
      <c r="C24" s="16">
        <v>3412324</v>
      </c>
      <c r="D24" s="16"/>
      <c r="E24" s="17">
        <v>9000000</v>
      </c>
      <c r="F24" s="18">
        <v>9000000</v>
      </c>
      <c r="G24" s="18"/>
      <c r="H24" s="18"/>
      <c r="I24" s="18">
        <v>27876</v>
      </c>
      <c r="J24" s="18">
        <v>27876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27876</v>
      </c>
      <c r="X24" s="18">
        <v>2250000</v>
      </c>
      <c r="Y24" s="18">
        <v>-2222124</v>
      </c>
      <c r="Z24" s="4">
        <v>-98.76</v>
      </c>
      <c r="AA24" s="30">
        <v>9000000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241823243</v>
      </c>
      <c r="D25" s="51">
        <f>+D5+D9+D15+D19+D24</f>
        <v>0</v>
      </c>
      <c r="E25" s="52">
        <f t="shared" si="4"/>
        <v>483995868</v>
      </c>
      <c r="F25" s="53">
        <f t="shared" si="4"/>
        <v>483995868</v>
      </c>
      <c r="G25" s="53">
        <f t="shared" si="4"/>
        <v>55048</v>
      </c>
      <c r="H25" s="53">
        <f t="shared" si="4"/>
        <v>10544194</v>
      </c>
      <c r="I25" s="53">
        <f t="shared" si="4"/>
        <v>14003774</v>
      </c>
      <c r="J25" s="53">
        <f t="shared" si="4"/>
        <v>24603016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24603016</v>
      </c>
      <c r="X25" s="53">
        <f t="shared" si="4"/>
        <v>120998967</v>
      </c>
      <c r="Y25" s="53">
        <f t="shared" si="4"/>
        <v>-96395951</v>
      </c>
      <c r="Z25" s="54">
        <f>+IF(X25&lt;&gt;0,+(Y25/X25)*100,0)</f>
        <v>-79.66675533684516</v>
      </c>
      <c r="AA25" s="55">
        <f>+AA5+AA9+AA15+AA19+AA24</f>
        <v>483995868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99782022</v>
      </c>
      <c r="D28" s="19"/>
      <c r="E28" s="20">
        <v>118117629</v>
      </c>
      <c r="F28" s="21">
        <v>118117629</v>
      </c>
      <c r="G28" s="21"/>
      <c r="H28" s="21">
        <v>4761198</v>
      </c>
      <c r="I28" s="21">
        <v>4389106</v>
      </c>
      <c r="J28" s="21">
        <v>9150304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9150304</v>
      </c>
      <c r="X28" s="21"/>
      <c r="Y28" s="21">
        <v>9150304</v>
      </c>
      <c r="Z28" s="6"/>
      <c r="AA28" s="19">
        <v>118117629</v>
      </c>
    </row>
    <row r="29" spans="1:27" ht="13.5">
      <c r="A29" s="57" t="s">
        <v>55</v>
      </c>
      <c r="B29" s="3"/>
      <c r="C29" s="19">
        <v>3314137</v>
      </c>
      <c r="D29" s="19"/>
      <c r="E29" s="20">
        <v>3894500</v>
      </c>
      <c r="F29" s="21">
        <v>3894500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3894500</v>
      </c>
    </row>
    <row r="30" spans="1:27" ht="13.5">
      <c r="A30" s="57" t="s">
        <v>56</v>
      </c>
      <c r="B30" s="3"/>
      <c r="C30" s="22">
        <v>2185084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105281243</v>
      </c>
      <c r="D32" s="25">
        <f>SUM(D28:D31)</f>
        <v>0</v>
      </c>
      <c r="E32" s="26">
        <f t="shared" si="5"/>
        <v>122012129</v>
      </c>
      <c r="F32" s="27">
        <f t="shared" si="5"/>
        <v>122012129</v>
      </c>
      <c r="G32" s="27">
        <f t="shared" si="5"/>
        <v>0</v>
      </c>
      <c r="H32" s="27">
        <f t="shared" si="5"/>
        <v>4761198</v>
      </c>
      <c r="I32" s="27">
        <f t="shared" si="5"/>
        <v>4389106</v>
      </c>
      <c r="J32" s="27">
        <f t="shared" si="5"/>
        <v>9150304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9150304</v>
      </c>
      <c r="X32" s="27">
        <f t="shared" si="5"/>
        <v>0</v>
      </c>
      <c r="Y32" s="27">
        <f t="shared" si="5"/>
        <v>9150304</v>
      </c>
      <c r="Z32" s="13">
        <f>+IF(X32&lt;&gt;0,+(Y32/X32)*100,0)</f>
        <v>0</v>
      </c>
      <c r="AA32" s="31">
        <f>SUM(AA28:AA31)</f>
        <v>122012129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23220832</v>
      </c>
      <c r="D34" s="19"/>
      <c r="E34" s="20">
        <v>239500000</v>
      </c>
      <c r="F34" s="21">
        <v>239500000</v>
      </c>
      <c r="G34" s="21">
        <v>15048</v>
      </c>
      <c r="H34" s="21">
        <v>3161121</v>
      </c>
      <c r="I34" s="21">
        <v>8361773</v>
      </c>
      <c r="J34" s="21">
        <v>11537942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11537942</v>
      </c>
      <c r="X34" s="21"/>
      <c r="Y34" s="21">
        <v>11537942</v>
      </c>
      <c r="Z34" s="6"/>
      <c r="AA34" s="28">
        <v>239500000</v>
      </c>
    </row>
    <row r="35" spans="1:27" ht="13.5">
      <c r="A35" s="60" t="s">
        <v>63</v>
      </c>
      <c r="B35" s="3"/>
      <c r="C35" s="19">
        <v>113321168</v>
      </c>
      <c r="D35" s="19"/>
      <c r="E35" s="20">
        <v>122483739</v>
      </c>
      <c r="F35" s="21">
        <v>122483739</v>
      </c>
      <c r="G35" s="21">
        <v>40000</v>
      </c>
      <c r="H35" s="21">
        <v>2621875</v>
      </c>
      <c r="I35" s="21">
        <v>1252895</v>
      </c>
      <c r="J35" s="21">
        <v>3914770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3914770</v>
      </c>
      <c r="X35" s="21"/>
      <c r="Y35" s="21">
        <v>3914770</v>
      </c>
      <c r="Z35" s="6"/>
      <c r="AA35" s="28">
        <v>122483739</v>
      </c>
    </row>
    <row r="36" spans="1:27" ht="13.5">
      <c r="A36" s="61" t="s">
        <v>64</v>
      </c>
      <c r="B36" s="10"/>
      <c r="C36" s="62">
        <f aca="true" t="shared" si="6" ref="C36:Y36">SUM(C32:C35)</f>
        <v>241823243</v>
      </c>
      <c r="D36" s="62">
        <f>SUM(D32:D35)</f>
        <v>0</v>
      </c>
      <c r="E36" s="63">
        <f t="shared" si="6"/>
        <v>483995868</v>
      </c>
      <c r="F36" s="64">
        <f t="shared" si="6"/>
        <v>483995868</v>
      </c>
      <c r="G36" s="64">
        <f t="shared" si="6"/>
        <v>55048</v>
      </c>
      <c r="H36" s="64">
        <f t="shared" si="6"/>
        <v>10544194</v>
      </c>
      <c r="I36" s="64">
        <f t="shared" si="6"/>
        <v>14003774</v>
      </c>
      <c r="J36" s="64">
        <f t="shared" si="6"/>
        <v>24603016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24603016</v>
      </c>
      <c r="X36" s="64">
        <f t="shared" si="6"/>
        <v>0</v>
      </c>
      <c r="Y36" s="64">
        <f t="shared" si="6"/>
        <v>24603016</v>
      </c>
      <c r="Z36" s="65">
        <f>+IF(X36&lt;&gt;0,+(Y36/X36)*100,0)</f>
        <v>0</v>
      </c>
      <c r="AA36" s="66">
        <f>SUM(AA32:AA35)</f>
        <v>483995868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17522226</v>
      </c>
      <c r="D5" s="16">
        <f>SUM(D6:D8)</f>
        <v>0</v>
      </c>
      <c r="E5" s="17">
        <f t="shared" si="0"/>
        <v>6100000</v>
      </c>
      <c r="F5" s="18">
        <f t="shared" si="0"/>
        <v>6100000</v>
      </c>
      <c r="G5" s="18">
        <f t="shared" si="0"/>
        <v>0</v>
      </c>
      <c r="H5" s="18">
        <f t="shared" si="0"/>
        <v>0</v>
      </c>
      <c r="I5" s="18">
        <f t="shared" si="0"/>
        <v>653147</v>
      </c>
      <c r="J5" s="18">
        <f t="shared" si="0"/>
        <v>653147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653147</v>
      </c>
      <c r="X5" s="18">
        <f t="shared" si="0"/>
        <v>5974770</v>
      </c>
      <c r="Y5" s="18">
        <f t="shared" si="0"/>
        <v>-5321623</v>
      </c>
      <c r="Z5" s="4">
        <f>+IF(X5&lt;&gt;0,+(Y5/X5)*100,0)</f>
        <v>-89.06824865224937</v>
      </c>
      <c r="AA5" s="16">
        <f>SUM(AA6:AA8)</f>
        <v>6100000</v>
      </c>
    </row>
    <row r="6" spans="1:27" ht="13.5">
      <c r="A6" s="5" t="s">
        <v>32</v>
      </c>
      <c r="B6" s="3"/>
      <c r="C6" s="19">
        <v>12583633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490260</v>
      </c>
      <c r="Y6" s="21">
        <v>-490260</v>
      </c>
      <c r="Z6" s="6">
        <v>-100</v>
      </c>
      <c r="AA6" s="28"/>
    </row>
    <row r="7" spans="1:27" ht="13.5">
      <c r="A7" s="5" t="s">
        <v>33</v>
      </c>
      <c r="B7" s="3"/>
      <c r="C7" s="22">
        <v>259843</v>
      </c>
      <c r="D7" s="22"/>
      <c r="E7" s="23">
        <v>850000</v>
      </c>
      <c r="F7" s="24">
        <v>850000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5484510</v>
      </c>
      <c r="Y7" s="24">
        <v>-5484510</v>
      </c>
      <c r="Z7" s="7">
        <v>-100</v>
      </c>
      <c r="AA7" s="29">
        <v>850000</v>
      </c>
    </row>
    <row r="8" spans="1:27" ht="13.5">
      <c r="A8" s="5" t="s">
        <v>34</v>
      </c>
      <c r="B8" s="3"/>
      <c r="C8" s="19">
        <v>4678750</v>
      </c>
      <c r="D8" s="19"/>
      <c r="E8" s="20">
        <v>5250000</v>
      </c>
      <c r="F8" s="21">
        <v>5250000</v>
      </c>
      <c r="G8" s="21"/>
      <c r="H8" s="21"/>
      <c r="I8" s="21">
        <v>653147</v>
      </c>
      <c r="J8" s="21">
        <v>653147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653147</v>
      </c>
      <c r="X8" s="21"/>
      <c r="Y8" s="21">
        <v>653147</v>
      </c>
      <c r="Z8" s="6"/>
      <c r="AA8" s="28">
        <v>5250000</v>
      </c>
    </row>
    <row r="9" spans="1:27" ht="13.5">
      <c r="A9" s="2" t="s">
        <v>35</v>
      </c>
      <c r="B9" s="3"/>
      <c r="C9" s="16">
        <f aca="true" t="shared" si="1" ref="C9:Y9">SUM(C10:C14)</f>
        <v>40824860</v>
      </c>
      <c r="D9" s="16">
        <f>SUM(D10:D14)</f>
        <v>0</v>
      </c>
      <c r="E9" s="17">
        <f t="shared" si="1"/>
        <v>66134225</v>
      </c>
      <c r="F9" s="18">
        <f t="shared" si="1"/>
        <v>66134225</v>
      </c>
      <c r="G9" s="18">
        <f t="shared" si="1"/>
        <v>79980</v>
      </c>
      <c r="H9" s="18">
        <f t="shared" si="1"/>
        <v>305257</v>
      </c>
      <c r="I9" s="18">
        <f t="shared" si="1"/>
        <v>5366423</v>
      </c>
      <c r="J9" s="18">
        <f t="shared" si="1"/>
        <v>5751660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5751660</v>
      </c>
      <c r="X9" s="18">
        <f t="shared" si="1"/>
        <v>2626500</v>
      </c>
      <c r="Y9" s="18">
        <f t="shared" si="1"/>
        <v>3125160</v>
      </c>
      <c r="Z9" s="4">
        <f>+IF(X9&lt;&gt;0,+(Y9/X9)*100,0)</f>
        <v>118.98572244431753</v>
      </c>
      <c r="AA9" s="30">
        <f>SUM(AA10:AA14)</f>
        <v>66134225</v>
      </c>
    </row>
    <row r="10" spans="1:27" ht="13.5">
      <c r="A10" s="5" t="s">
        <v>36</v>
      </c>
      <c r="B10" s="3"/>
      <c r="C10" s="19">
        <v>25005874</v>
      </c>
      <c r="D10" s="19"/>
      <c r="E10" s="20">
        <v>19771000</v>
      </c>
      <c r="F10" s="21">
        <v>19771000</v>
      </c>
      <c r="G10" s="21"/>
      <c r="H10" s="21"/>
      <c r="I10" s="21">
        <v>1018917</v>
      </c>
      <c r="J10" s="21">
        <v>1018917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1018917</v>
      </c>
      <c r="X10" s="21">
        <v>1032000</v>
      </c>
      <c r="Y10" s="21">
        <v>-13083</v>
      </c>
      <c r="Z10" s="6">
        <v>-1.27</v>
      </c>
      <c r="AA10" s="28">
        <v>19771000</v>
      </c>
    </row>
    <row r="11" spans="1:27" ht="13.5">
      <c r="A11" s="5" t="s">
        <v>37</v>
      </c>
      <c r="B11" s="3"/>
      <c r="C11" s="19">
        <v>15297213</v>
      </c>
      <c r="D11" s="19"/>
      <c r="E11" s="20">
        <v>43313225</v>
      </c>
      <c r="F11" s="21">
        <v>43313225</v>
      </c>
      <c r="G11" s="21">
        <v>79980</v>
      </c>
      <c r="H11" s="21">
        <v>305257</v>
      </c>
      <c r="I11" s="21">
        <v>4347506</v>
      </c>
      <c r="J11" s="21">
        <v>4732743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4732743</v>
      </c>
      <c r="X11" s="21">
        <v>1464510</v>
      </c>
      <c r="Y11" s="21">
        <v>3268233</v>
      </c>
      <c r="Z11" s="6">
        <v>223.16</v>
      </c>
      <c r="AA11" s="28">
        <v>43313225</v>
      </c>
    </row>
    <row r="12" spans="1:27" ht="13.5">
      <c r="A12" s="5" t="s">
        <v>38</v>
      </c>
      <c r="B12" s="3"/>
      <c r="C12" s="19">
        <v>496728</v>
      </c>
      <c r="D12" s="19"/>
      <c r="E12" s="20">
        <v>2100000</v>
      </c>
      <c r="F12" s="21">
        <v>2100000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129990</v>
      </c>
      <c r="Y12" s="21">
        <v>-129990</v>
      </c>
      <c r="Z12" s="6">
        <v>-100</v>
      </c>
      <c r="AA12" s="28">
        <v>2100000</v>
      </c>
    </row>
    <row r="13" spans="1:27" ht="13.5">
      <c r="A13" s="5" t="s">
        <v>39</v>
      </c>
      <c r="B13" s="3"/>
      <c r="C13" s="19">
        <v>25045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950000</v>
      </c>
      <c r="F14" s="24">
        <v>950000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950000</v>
      </c>
    </row>
    <row r="15" spans="1:27" ht="13.5">
      <c r="A15" s="2" t="s">
        <v>41</v>
      </c>
      <c r="B15" s="8"/>
      <c r="C15" s="16">
        <f aca="true" t="shared" si="2" ref="C15:Y15">SUM(C16:C18)</f>
        <v>123856138</v>
      </c>
      <c r="D15" s="16">
        <f>SUM(D16:D18)</f>
        <v>0</v>
      </c>
      <c r="E15" s="17">
        <f t="shared" si="2"/>
        <v>220219000</v>
      </c>
      <c r="F15" s="18">
        <f t="shared" si="2"/>
        <v>220219000</v>
      </c>
      <c r="G15" s="18">
        <f t="shared" si="2"/>
        <v>0</v>
      </c>
      <c r="H15" s="18">
        <f t="shared" si="2"/>
        <v>10634878</v>
      </c>
      <c r="I15" s="18">
        <f t="shared" si="2"/>
        <v>12860557</v>
      </c>
      <c r="J15" s="18">
        <f t="shared" si="2"/>
        <v>23495435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23495435</v>
      </c>
      <c r="X15" s="18">
        <f t="shared" si="2"/>
        <v>103458480</v>
      </c>
      <c r="Y15" s="18">
        <f t="shared" si="2"/>
        <v>-79963045</v>
      </c>
      <c r="Z15" s="4">
        <f>+IF(X15&lt;&gt;0,+(Y15/X15)*100,0)</f>
        <v>-77.28998628241976</v>
      </c>
      <c r="AA15" s="30">
        <f>SUM(AA16:AA18)</f>
        <v>220219000</v>
      </c>
    </row>
    <row r="16" spans="1:27" ht="13.5">
      <c r="A16" s="5" t="s">
        <v>42</v>
      </c>
      <c r="B16" s="3"/>
      <c r="C16" s="19">
        <v>15102396</v>
      </c>
      <c r="D16" s="19"/>
      <c r="E16" s="20">
        <v>14500000</v>
      </c>
      <c r="F16" s="21">
        <v>14500000</v>
      </c>
      <c r="G16" s="21"/>
      <c r="H16" s="21">
        <v>1461267</v>
      </c>
      <c r="I16" s="21">
        <v>2359863</v>
      </c>
      <c r="J16" s="21">
        <v>3821130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3821130</v>
      </c>
      <c r="X16" s="21">
        <v>47165490</v>
      </c>
      <c r="Y16" s="21">
        <v>-43344360</v>
      </c>
      <c r="Z16" s="6">
        <v>-91.9</v>
      </c>
      <c r="AA16" s="28">
        <v>14500000</v>
      </c>
    </row>
    <row r="17" spans="1:27" ht="13.5">
      <c r="A17" s="5" t="s">
        <v>43</v>
      </c>
      <c r="B17" s="3"/>
      <c r="C17" s="19">
        <v>108753742</v>
      </c>
      <c r="D17" s="19"/>
      <c r="E17" s="20">
        <v>205719000</v>
      </c>
      <c r="F17" s="21">
        <v>205719000</v>
      </c>
      <c r="G17" s="21"/>
      <c r="H17" s="21">
        <v>9173611</v>
      </c>
      <c r="I17" s="21">
        <v>10500694</v>
      </c>
      <c r="J17" s="21">
        <v>19674305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19674305</v>
      </c>
      <c r="X17" s="21">
        <v>56292990</v>
      </c>
      <c r="Y17" s="21">
        <v>-36618685</v>
      </c>
      <c r="Z17" s="6">
        <v>-65.05</v>
      </c>
      <c r="AA17" s="28">
        <v>205719000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151076874</v>
      </c>
      <c r="D19" s="16">
        <f>SUM(D20:D23)</f>
        <v>0</v>
      </c>
      <c r="E19" s="17">
        <f t="shared" si="3"/>
        <v>305300775</v>
      </c>
      <c r="F19" s="18">
        <f t="shared" si="3"/>
        <v>305300775</v>
      </c>
      <c r="G19" s="18">
        <f t="shared" si="3"/>
        <v>1379206</v>
      </c>
      <c r="H19" s="18">
        <f t="shared" si="3"/>
        <v>5023419</v>
      </c>
      <c r="I19" s="18">
        <f t="shared" si="3"/>
        <v>9407707</v>
      </c>
      <c r="J19" s="18">
        <f t="shared" si="3"/>
        <v>15810332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15810332</v>
      </c>
      <c r="X19" s="18">
        <f t="shared" si="3"/>
        <v>43297530</v>
      </c>
      <c r="Y19" s="18">
        <f t="shared" si="3"/>
        <v>-27487198</v>
      </c>
      <c r="Z19" s="4">
        <f>+IF(X19&lt;&gt;0,+(Y19/X19)*100,0)</f>
        <v>-63.484448189076836</v>
      </c>
      <c r="AA19" s="30">
        <f>SUM(AA20:AA23)</f>
        <v>305300775</v>
      </c>
    </row>
    <row r="20" spans="1:27" ht="13.5">
      <c r="A20" s="5" t="s">
        <v>46</v>
      </c>
      <c r="B20" s="3"/>
      <c r="C20" s="19">
        <v>67924327</v>
      </c>
      <c r="D20" s="19"/>
      <c r="E20" s="20">
        <v>214780000</v>
      </c>
      <c r="F20" s="21">
        <v>214780000</v>
      </c>
      <c r="G20" s="21">
        <v>591109</v>
      </c>
      <c r="H20" s="21">
        <v>850285</v>
      </c>
      <c r="I20" s="21">
        <v>4184145</v>
      </c>
      <c r="J20" s="21">
        <v>5625539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5625539</v>
      </c>
      <c r="X20" s="21">
        <v>26944260</v>
      </c>
      <c r="Y20" s="21">
        <v>-21318721</v>
      </c>
      <c r="Z20" s="6">
        <v>-79.12</v>
      </c>
      <c r="AA20" s="28">
        <v>214780000</v>
      </c>
    </row>
    <row r="21" spans="1:27" ht="13.5">
      <c r="A21" s="5" t="s">
        <v>47</v>
      </c>
      <c r="B21" s="3"/>
      <c r="C21" s="19">
        <v>34956305</v>
      </c>
      <c r="D21" s="19"/>
      <c r="E21" s="20">
        <v>25992225</v>
      </c>
      <c r="F21" s="21">
        <v>25992225</v>
      </c>
      <c r="G21" s="21">
        <v>788097</v>
      </c>
      <c r="H21" s="21">
        <v>2481373</v>
      </c>
      <c r="I21" s="21">
        <v>1243891</v>
      </c>
      <c r="J21" s="21">
        <v>4513361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4513361</v>
      </c>
      <c r="X21" s="21">
        <v>9935760</v>
      </c>
      <c r="Y21" s="21">
        <v>-5422399</v>
      </c>
      <c r="Z21" s="6">
        <v>-54.57</v>
      </c>
      <c r="AA21" s="28">
        <v>25992225</v>
      </c>
    </row>
    <row r="22" spans="1:27" ht="13.5">
      <c r="A22" s="5" t="s">
        <v>48</v>
      </c>
      <c r="B22" s="3"/>
      <c r="C22" s="22">
        <v>43495573</v>
      </c>
      <c r="D22" s="22"/>
      <c r="E22" s="23">
        <v>51665000</v>
      </c>
      <c r="F22" s="24">
        <v>51665000</v>
      </c>
      <c r="G22" s="24"/>
      <c r="H22" s="24">
        <v>1467686</v>
      </c>
      <c r="I22" s="24">
        <v>3963271</v>
      </c>
      <c r="J22" s="24">
        <v>5430957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5430957</v>
      </c>
      <c r="X22" s="24">
        <v>3532260</v>
      </c>
      <c r="Y22" s="24">
        <v>1898697</v>
      </c>
      <c r="Z22" s="7">
        <v>53.75</v>
      </c>
      <c r="AA22" s="29">
        <v>51665000</v>
      </c>
    </row>
    <row r="23" spans="1:27" ht="13.5">
      <c r="A23" s="5" t="s">
        <v>49</v>
      </c>
      <c r="B23" s="3"/>
      <c r="C23" s="19">
        <v>4700669</v>
      </c>
      <c r="D23" s="19"/>
      <c r="E23" s="20">
        <v>12863550</v>
      </c>
      <c r="F23" s="21">
        <v>12863550</v>
      </c>
      <c r="G23" s="21"/>
      <c r="H23" s="21">
        <v>224075</v>
      </c>
      <c r="I23" s="21">
        <v>16400</v>
      </c>
      <c r="J23" s="21">
        <v>240475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240475</v>
      </c>
      <c r="X23" s="21">
        <v>2885250</v>
      </c>
      <c r="Y23" s="21">
        <v>-2644775</v>
      </c>
      <c r="Z23" s="6">
        <v>-91.67</v>
      </c>
      <c r="AA23" s="28">
        <v>12863550</v>
      </c>
    </row>
    <row r="24" spans="1:27" ht="13.5">
      <c r="A24" s="2" t="s">
        <v>50</v>
      </c>
      <c r="B24" s="8"/>
      <c r="C24" s="16">
        <v>17762888</v>
      </c>
      <c r="D24" s="16"/>
      <c r="E24" s="17"/>
      <c r="F24" s="18"/>
      <c r="G24" s="18"/>
      <c r="H24" s="18"/>
      <c r="I24" s="18">
        <v>1267829</v>
      </c>
      <c r="J24" s="18">
        <v>1267829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>
        <v>1267829</v>
      </c>
      <c r="X24" s="18">
        <v>8117010</v>
      </c>
      <c r="Y24" s="18">
        <v>-6849181</v>
      </c>
      <c r="Z24" s="4">
        <v>-84.38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351042986</v>
      </c>
      <c r="D25" s="51">
        <f>+D5+D9+D15+D19+D24</f>
        <v>0</v>
      </c>
      <c r="E25" s="52">
        <f t="shared" si="4"/>
        <v>597754000</v>
      </c>
      <c r="F25" s="53">
        <f t="shared" si="4"/>
        <v>597754000</v>
      </c>
      <c r="G25" s="53">
        <f t="shared" si="4"/>
        <v>1459186</v>
      </c>
      <c r="H25" s="53">
        <f t="shared" si="4"/>
        <v>15963554</v>
      </c>
      <c r="I25" s="53">
        <f t="shared" si="4"/>
        <v>29555663</v>
      </c>
      <c r="J25" s="53">
        <f t="shared" si="4"/>
        <v>46978403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46978403</v>
      </c>
      <c r="X25" s="53">
        <f t="shared" si="4"/>
        <v>163474290</v>
      </c>
      <c r="Y25" s="53">
        <f t="shared" si="4"/>
        <v>-116495887</v>
      </c>
      <c r="Z25" s="54">
        <f>+IF(X25&lt;&gt;0,+(Y25/X25)*100,0)</f>
        <v>-71.2625129003466</v>
      </c>
      <c r="AA25" s="55">
        <f>+AA5+AA9+AA15+AA19+AA24</f>
        <v>597754000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194012799</v>
      </c>
      <c r="D28" s="19"/>
      <c r="E28" s="20">
        <v>367677000</v>
      </c>
      <c r="F28" s="21">
        <v>367677000</v>
      </c>
      <c r="G28" s="21">
        <v>1347386</v>
      </c>
      <c r="H28" s="21">
        <v>6563975</v>
      </c>
      <c r="I28" s="21">
        <v>22655668</v>
      </c>
      <c r="J28" s="21">
        <v>30567029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30567029</v>
      </c>
      <c r="X28" s="21"/>
      <c r="Y28" s="21">
        <v>30567029</v>
      </c>
      <c r="Z28" s="6"/>
      <c r="AA28" s="19">
        <v>367677000</v>
      </c>
    </row>
    <row r="29" spans="1:27" ht="13.5">
      <c r="A29" s="57" t="s">
        <v>55</v>
      </c>
      <c r="B29" s="3"/>
      <c r="C29" s="19">
        <v>51791714</v>
      </c>
      <c r="D29" s="19"/>
      <c r="E29" s="20">
        <v>9927000</v>
      </c>
      <c r="F29" s="21">
        <v>9927000</v>
      </c>
      <c r="G29" s="21">
        <v>111396</v>
      </c>
      <c r="H29" s="21">
        <v>505888</v>
      </c>
      <c r="I29" s="21">
        <v>3040178</v>
      </c>
      <c r="J29" s="21">
        <v>3657462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3657462</v>
      </c>
      <c r="X29" s="21"/>
      <c r="Y29" s="21">
        <v>3657462</v>
      </c>
      <c r="Z29" s="6"/>
      <c r="AA29" s="28">
        <v>9927000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282361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246086874</v>
      </c>
      <c r="D32" s="25">
        <f>SUM(D28:D31)</f>
        <v>0</v>
      </c>
      <c r="E32" s="26">
        <f t="shared" si="5"/>
        <v>377604000</v>
      </c>
      <c r="F32" s="27">
        <f t="shared" si="5"/>
        <v>377604000</v>
      </c>
      <c r="G32" s="27">
        <f t="shared" si="5"/>
        <v>1458782</v>
      </c>
      <c r="H32" s="27">
        <f t="shared" si="5"/>
        <v>7069863</v>
      </c>
      <c r="I32" s="27">
        <f t="shared" si="5"/>
        <v>25695846</v>
      </c>
      <c r="J32" s="27">
        <f t="shared" si="5"/>
        <v>34224491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34224491</v>
      </c>
      <c r="X32" s="27">
        <f t="shared" si="5"/>
        <v>0</v>
      </c>
      <c r="Y32" s="27">
        <f t="shared" si="5"/>
        <v>34224491</v>
      </c>
      <c r="Z32" s="13">
        <f>+IF(X32&lt;&gt;0,+(Y32/X32)*100,0)</f>
        <v>0</v>
      </c>
      <c r="AA32" s="31">
        <f>SUM(AA28:AA31)</f>
        <v>377604000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4134245</v>
      </c>
      <c r="D34" s="19"/>
      <c r="E34" s="20">
        <v>100000000</v>
      </c>
      <c r="F34" s="21">
        <v>100000000</v>
      </c>
      <c r="G34" s="21">
        <v>8</v>
      </c>
      <c r="H34" s="21">
        <v>10117</v>
      </c>
      <c r="I34" s="21">
        <v>52907</v>
      </c>
      <c r="J34" s="21">
        <v>63032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63032</v>
      </c>
      <c r="X34" s="21"/>
      <c r="Y34" s="21">
        <v>63032</v>
      </c>
      <c r="Z34" s="6"/>
      <c r="AA34" s="28">
        <v>100000000</v>
      </c>
    </row>
    <row r="35" spans="1:27" ht="13.5">
      <c r="A35" s="60" t="s">
        <v>63</v>
      </c>
      <c r="B35" s="3"/>
      <c r="C35" s="19">
        <v>100821869</v>
      </c>
      <c r="D35" s="19"/>
      <c r="E35" s="20">
        <v>120150000</v>
      </c>
      <c r="F35" s="21">
        <v>120150000</v>
      </c>
      <c r="G35" s="21">
        <v>396</v>
      </c>
      <c r="H35" s="21">
        <v>8883572</v>
      </c>
      <c r="I35" s="21">
        <v>3806909</v>
      </c>
      <c r="J35" s="21">
        <v>12690877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12690877</v>
      </c>
      <c r="X35" s="21"/>
      <c r="Y35" s="21">
        <v>12690877</v>
      </c>
      <c r="Z35" s="6"/>
      <c r="AA35" s="28">
        <v>120150000</v>
      </c>
    </row>
    <row r="36" spans="1:27" ht="13.5">
      <c r="A36" s="61" t="s">
        <v>64</v>
      </c>
      <c r="B36" s="10"/>
      <c r="C36" s="62">
        <f aca="true" t="shared" si="6" ref="C36:Y36">SUM(C32:C35)</f>
        <v>351042988</v>
      </c>
      <c r="D36" s="62">
        <f>SUM(D32:D35)</f>
        <v>0</v>
      </c>
      <c r="E36" s="63">
        <f t="shared" si="6"/>
        <v>597754000</v>
      </c>
      <c r="F36" s="64">
        <f t="shared" si="6"/>
        <v>597754000</v>
      </c>
      <c r="G36" s="64">
        <f t="shared" si="6"/>
        <v>1459186</v>
      </c>
      <c r="H36" s="64">
        <f t="shared" si="6"/>
        <v>15963552</v>
      </c>
      <c r="I36" s="64">
        <f t="shared" si="6"/>
        <v>29555662</v>
      </c>
      <c r="J36" s="64">
        <f t="shared" si="6"/>
        <v>46978400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46978400</v>
      </c>
      <c r="X36" s="64">
        <f t="shared" si="6"/>
        <v>0</v>
      </c>
      <c r="Y36" s="64">
        <f t="shared" si="6"/>
        <v>46978400</v>
      </c>
      <c r="Z36" s="65">
        <f>+IF(X36&lt;&gt;0,+(Y36/X36)*100,0)</f>
        <v>0</v>
      </c>
      <c r="AA36" s="66">
        <f>SUM(AA32:AA35)</f>
        <v>597754000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114096833</v>
      </c>
      <c r="D5" s="16">
        <f>SUM(D6:D8)</f>
        <v>0</v>
      </c>
      <c r="E5" s="17">
        <f t="shared" si="0"/>
        <v>200854000</v>
      </c>
      <c r="F5" s="18">
        <f t="shared" si="0"/>
        <v>200854000</v>
      </c>
      <c r="G5" s="18">
        <f t="shared" si="0"/>
        <v>0</v>
      </c>
      <c r="H5" s="18">
        <f t="shared" si="0"/>
        <v>6875433</v>
      </c>
      <c r="I5" s="18">
        <f t="shared" si="0"/>
        <v>0</v>
      </c>
      <c r="J5" s="18">
        <f t="shared" si="0"/>
        <v>6875433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6875433</v>
      </c>
      <c r="X5" s="18">
        <f t="shared" si="0"/>
        <v>52579501</v>
      </c>
      <c r="Y5" s="18">
        <f t="shared" si="0"/>
        <v>-45704068</v>
      </c>
      <c r="Z5" s="4">
        <f>+IF(X5&lt;&gt;0,+(Y5/X5)*100,0)</f>
        <v>-86.92373858778157</v>
      </c>
      <c r="AA5" s="16">
        <f>SUM(AA6:AA8)</f>
        <v>200854000</v>
      </c>
    </row>
    <row r="6" spans="1:27" ht="13.5">
      <c r="A6" s="5" t="s">
        <v>32</v>
      </c>
      <c r="B6" s="3"/>
      <c r="C6" s="19">
        <v>109215973</v>
      </c>
      <c r="D6" s="19"/>
      <c r="E6" s="20">
        <v>2034000</v>
      </c>
      <c r="F6" s="21">
        <v>2034000</v>
      </c>
      <c r="G6" s="21"/>
      <c r="H6" s="21">
        <v>6598931</v>
      </c>
      <c r="I6" s="21"/>
      <c r="J6" s="21">
        <v>6598931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6598931</v>
      </c>
      <c r="X6" s="21">
        <v>51226167</v>
      </c>
      <c r="Y6" s="21">
        <v>-44627236</v>
      </c>
      <c r="Z6" s="6">
        <v>-87.12</v>
      </c>
      <c r="AA6" s="28">
        <v>2034000</v>
      </c>
    </row>
    <row r="7" spans="1:27" ht="13.5">
      <c r="A7" s="5" t="s">
        <v>33</v>
      </c>
      <c r="B7" s="3"/>
      <c r="C7" s="22">
        <v>1574940</v>
      </c>
      <c r="D7" s="22"/>
      <c r="E7" s="23">
        <v>1450000</v>
      </c>
      <c r="F7" s="24">
        <v>1450000</v>
      </c>
      <c r="G7" s="24"/>
      <c r="H7" s="24">
        <v>276502</v>
      </c>
      <c r="I7" s="24"/>
      <c r="J7" s="24">
        <v>276502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276502</v>
      </c>
      <c r="X7" s="24">
        <v>612501</v>
      </c>
      <c r="Y7" s="24">
        <v>-335999</v>
      </c>
      <c r="Z7" s="7">
        <v>-54.86</v>
      </c>
      <c r="AA7" s="29">
        <v>1450000</v>
      </c>
    </row>
    <row r="8" spans="1:27" ht="13.5">
      <c r="A8" s="5" t="s">
        <v>34</v>
      </c>
      <c r="B8" s="3"/>
      <c r="C8" s="19">
        <v>3305920</v>
      </c>
      <c r="D8" s="19"/>
      <c r="E8" s="20">
        <v>197370000</v>
      </c>
      <c r="F8" s="21">
        <v>197370000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740833</v>
      </c>
      <c r="Y8" s="21">
        <v>-740833</v>
      </c>
      <c r="Z8" s="6">
        <v>-100</v>
      </c>
      <c r="AA8" s="28">
        <v>197370000</v>
      </c>
    </row>
    <row r="9" spans="1:27" ht="13.5">
      <c r="A9" s="2" t="s">
        <v>35</v>
      </c>
      <c r="B9" s="3"/>
      <c r="C9" s="16">
        <f aca="true" t="shared" si="1" ref="C9:Y9">SUM(C10:C14)</f>
        <v>31790759</v>
      </c>
      <c r="D9" s="16">
        <f>SUM(D10:D14)</f>
        <v>0</v>
      </c>
      <c r="E9" s="17">
        <f t="shared" si="1"/>
        <v>38775000</v>
      </c>
      <c r="F9" s="18">
        <f t="shared" si="1"/>
        <v>38775000</v>
      </c>
      <c r="G9" s="18">
        <f t="shared" si="1"/>
        <v>2300000</v>
      </c>
      <c r="H9" s="18">
        <f t="shared" si="1"/>
        <v>4840668</v>
      </c>
      <c r="I9" s="18">
        <f t="shared" si="1"/>
        <v>0</v>
      </c>
      <c r="J9" s="18">
        <f t="shared" si="1"/>
        <v>7140668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7140668</v>
      </c>
      <c r="X9" s="18">
        <f t="shared" si="1"/>
        <v>7925300</v>
      </c>
      <c r="Y9" s="18">
        <f t="shared" si="1"/>
        <v>-784632</v>
      </c>
      <c r="Z9" s="4">
        <f>+IF(X9&lt;&gt;0,+(Y9/X9)*100,0)</f>
        <v>-9.900344466455529</v>
      </c>
      <c r="AA9" s="30">
        <f>SUM(AA10:AA14)</f>
        <v>38775000</v>
      </c>
    </row>
    <row r="10" spans="1:27" ht="13.5">
      <c r="A10" s="5" t="s">
        <v>36</v>
      </c>
      <c r="B10" s="3"/>
      <c r="C10" s="19">
        <v>2659503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3436667</v>
      </c>
      <c r="Y10" s="21">
        <v>-3436667</v>
      </c>
      <c r="Z10" s="6">
        <v>-100</v>
      </c>
      <c r="AA10" s="28"/>
    </row>
    <row r="11" spans="1:27" ht="13.5">
      <c r="A11" s="5" t="s">
        <v>37</v>
      </c>
      <c r="B11" s="3"/>
      <c r="C11" s="19">
        <v>21568220</v>
      </c>
      <c r="D11" s="19"/>
      <c r="E11" s="20">
        <v>38775000</v>
      </c>
      <c r="F11" s="21">
        <v>38775000</v>
      </c>
      <c r="G11" s="21"/>
      <c r="H11" s="21">
        <v>4840668</v>
      </c>
      <c r="I11" s="21"/>
      <c r="J11" s="21">
        <v>4840668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4840668</v>
      </c>
      <c r="X11" s="21">
        <v>2488334</v>
      </c>
      <c r="Y11" s="21">
        <v>2352334</v>
      </c>
      <c r="Z11" s="6">
        <v>94.53</v>
      </c>
      <c r="AA11" s="28">
        <v>38775000</v>
      </c>
    </row>
    <row r="12" spans="1:27" ht="13.5">
      <c r="A12" s="5" t="s">
        <v>38</v>
      </c>
      <c r="B12" s="3"/>
      <c r="C12" s="19">
        <v>214232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875299</v>
      </c>
      <c r="Y12" s="21">
        <v>-875299</v>
      </c>
      <c r="Z12" s="6">
        <v>-100</v>
      </c>
      <c r="AA12" s="28"/>
    </row>
    <row r="13" spans="1:27" ht="13.5">
      <c r="A13" s="5" t="s">
        <v>39</v>
      </c>
      <c r="B13" s="3"/>
      <c r="C13" s="19">
        <v>6629257</v>
      </c>
      <c r="D13" s="19"/>
      <c r="E13" s="20"/>
      <c r="F13" s="21"/>
      <c r="G13" s="21">
        <v>2300000</v>
      </c>
      <c r="H13" s="21"/>
      <c r="I13" s="21"/>
      <c r="J13" s="21">
        <v>2300000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2300000</v>
      </c>
      <c r="X13" s="21">
        <v>1125000</v>
      </c>
      <c r="Y13" s="21">
        <v>1175000</v>
      </c>
      <c r="Z13" s="6">
        <v>104.44</v>
      </c>
      <c r="AA13" s="28"/>
    </row>
    <row r="14" spans="1:27" ht="13.5">
      <c r="A14" s="5" t="s">
        <v>40</v>
      </c>
      <c r="B14" s="3"/>
      <c r="C14" s="22">
        <v>719547</v>
      </c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134670750</v>
      </c>
      <c r="D15" s="16">
        <f>SUM(D16:D18)</f>
        <v>0</v>
      </c>
      <c r="E15" s="17">
        <f t="shared" si="2"/>
        <v>186399959</v>
      </c>
      <c r="F15" s="18">
        <f t="shared" si="2"/>
        <v>186399959</v>
      </c>
      <c r="G15" s="18">
        <f t="shared" si="2"/>
        <v>445866</v>
      </c>
      <c r="H15" s="18">
        <f t="shared" si="2"/>
        <v>5999095</v>
      </c>
      <c r="I15" s="18">
        <f t="shared" si="2"/>
        <v>0</v>
      </c>
      <c r="J15" s="18">
        <f t="shared" si="2"/>
        <v>6444961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6444961</v>
      </c>
      <c r="X15" s="18">
        <f t="shared" si="2"/>
        <v>27893324</v>
      </c>
      <c r="Y15" s="18">
        <f t="shared" si="2"/>
        <v>-21448363</v>
      </c>
      <c r="Z15" s="4">
        <f>+IF(X15&lt;&gt;0,+(Y15/X15)*100,0)</f>
        <v>-76.894252545878</v>
      </c>
      <c r="AA15" s="30">
        <f>SUM(AA16:AA18)</f>
        <v>186399959</v>
      </c>
    </row>
    <row r="16" spans="1:27" ht="13.5">
      <c r="A16" s="5" t="s">
        <v>42</v>
      </c>
      <c r="B16" s="3"/>
      <c r="C16" s="19">
        <v>25552212</v>
      </c>
      <c r="D16" s="19"/>
      <c r="E16" s="20">
        <v>23039959</v>
      </c>
      <c r="F16" s="21">
        <v>23039959</v>
      </c>
      <c r="G16" s="21"/>
      <c r="H16" s="21">
        <v>733319</v>
      </c>
      <c r="I16" s="21"/>
      <c r="J16" s="21">
        <v>733319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733319</v>
      </c>
      <c r="X16" s="21">
        <v>5551657</v>
      </c>
      <c r="Y16" s="21">
        <v>-4818338</v>
      </c>
      <c r="Z16" s="6">
        <v>-86.79</v>
      </c>
      <c r="AA16" s="28">
        <v>23039959</v>
      </c>
    </row>
    <row r="17" spans="1:27" ht="13.5">
      <c r="A17" s="5" t="s">
        <v>43</v>
      </c>
      <c r="B17" s="3"/>
      <c r="C17" s="19">
        <v>109118538</v>
      </c>
      <c r="D17" s="19"/>
      <c r="E17" s="20">
        <v>163360000</v>
      </c>
      <c r="F17" s="21">
        <v>163360000</v>
      </c>
      <c r="G17" s="21">
        <v>445866</v>
      </c>
      <c r="H17" s="21">
        <v>5265776</v>
      </c>
      <c r="I17" s="21"/>
      <c r="J17" s="21">
        <v>5711642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5711642</v>
      </c>
      <c r="X17" s="21">
        <v>22341667</v>
      </c>
      <c r="Y17" s="21">
        <v>-16630025</v>
      </c>
      <c r="Z17" s="6">
        <v>-74.44</v>
      </c>
      <c r="AA17" s="28">
        <v>163360000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127104687</v>
      </c>
      <c r="D19" s="16">
        <f>SUM(D20:D23)</f>
        <v>0</v>
      </c>
      <c r="E19" s="17">
        <f t="shared" si="3"/>
        <v>18200000</v>
      </c>
      <c r="F19" s="18">
        <f t="shared" si="3"/>
        <v>18200000</v>
      </c>
      <c r="G19" s="18">
        <f t="shared" si="3"/>
        <v>7349184</v>
      </c>
      <c r="H19" s="18">
        <f t="shared" si="3"/>
        <v>11471662</v>
      </c>
      <c r="I19" s="18">
        <f t="shared" si="3"/>
        <v>0</v>
      </c>
      <c r="J19" s="18">
        <f t="shared" si="3"/>
        <v>18820846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18820846</v>
      </c>
      <c r="X19" s="18">
        <f t="shared" si="3"/>
        <v>29376668</v>
      </c>
      <c r="Y19" s="18">
        <f t="shared" si="3"/>
        <v>-10555822</v>
      </c>
      <c r="Z19" s="4">
        <f>+IF(X19&lt;&gt;0,+(Y19/X19)*100,0)</f>
        <v>-35.932672827292734</v>
      </c>
      <c r="AA19" s="30">
        <f>SUM(AA20:AA23)</f>
        <v>18200000</v>
      </c>
    </row>
    <row r="20" spans="1:27" ht="13.5">
      <c r="A20" s="5" t="s">
        <v>46</v>
      </c>
      <c r="B20" s="3"/>
      <c r="C20" s="19">
        <v>33522713</v>
      </c>
      <c r="D20" s="19"/>
      <c r="E20" s="20">
        <v>18200000</v>
      </c>
      <c r="F20" s="21">
        <v>18200000</v>
      </c>
      <c r="G20" s="21">
        <v>6612051</v>
      </c>
      <c r="H20" s="21">
        <v>5377432</v>
      </c>
      <c r="I20" s="21"/>
      <c r="J20" s="21">
        <v>11989483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11989483</v>
      </c>
      <c r="X20" s="21">
        <v>4050001</v>
      </c>
      <c r="Y20" s="21">
        <v>7939482</v>
      </c>
      <c r="Z20" s="6">
        <v>196.04</v>
      </c>
      <c r="AA20" s="28">
        <v>18200000</v>
      </c>
    </row>
    <row r="21" spans="1:27" ht="13.5">
      <c r="A21" s="5" t="s">
        <v>47</v>
      </c>
      <c r="B21" s="3"/>
      <c r="C21" s="19">
        <v>28490594</v>
      </c>
      <c r="D21" s="19"/>
      <c r="E21" s="20"/>
      <c r="F21" s="21"/>
      <c r="G21" s="21">
        <v>737133</v>
      </c>
      <c r="H21" s="21">
        <v>4390453</v>
      </c>
      <c r="I21" s="21"/>
      <c r="J21" s="21">
        <v>5127586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5127586</v>
      </c>
      <c r="X21" s="21">
        <v>24160000</v>
      </c>
      <c r="Y21" s="21">
        <v>-19032414</v>
      </c>
      <c r="Z21" s="6">
        <v>-78.78</v>
      </c>
      <c r="AA21" s="28"/>
    </row>
    <row r="22" spans="1:27" ht="13.5">
      <c r="A22" s="5" t="s">
        <v>48</v>
      </c>
      <c r="B22" s="3"/>
      <c r="C22" s="22">
        <v>50243531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1166667</v>
      </c>
      <c r="Y22" s="24">
        <v>-1166667</v>
      </c>
      <c r="Z22" s="7">
        <v>-100</v>
      </c>
      <c r="AA22" s="29"/>
    </row>
    <row r="23" spans="1:27" ht="13.5">
      <c r="A23" s="5" t="s">
        <v>49</v>
      </c>
      <c r="B23" s="3"/>
      <c r="C23" s="19">
        <v>14847849</v>
      </c>
      <c r="D23" s="19"/>
      <c r="E23" s="20"/>
      <c r="F23" s="21"/>
      <c r="G23" s="21"/>
      <c r="H23" s="21">
        <v>1703777</v>
      </c>
      <c r="I23" s="21"/>
      <c r="J23" s="21">
        <v>1703777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1703777</v>
      </c>
      <c r="X23" s="21"/>
      <c r="Y23" s="21">
        <v>1703777</v>
      </c>
      <c r="Z23" s="6"/>
      <c r="AA23" s="28"/>
    </row>
    <row r="24" spans="1:27" ht="13.5">
      <c r="A24" s="2" t="s">
        <v>50</v>
      </c>
      <c r="B24" s="8"/>
      <c r="C24" s="16">
        <v>1240355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408903384</v>
      </c>
      <c r="D25" s="51">
        <f>+D5+D9+D15+D19+D24</f>
        <v>0</v>
      </c>
      <c r="E25" s="52">
        <f t="shared" si="4"/>
        <v>444228959</v>
      </c>
      <c r="F25" s="53">
        <f t="shared" si="4"/>
        <v>444228959</v>
      </c>
      <c r="G25" s="53">
        <f t="shared" si="4"/>
        <v>10095050</v>
      </c>
      <c r="H25" s="53">
        <f t="shared" si="4"/>
        <v>29186858</v>
      </c>
      <c r="I25" s="53">
        <f t="shared" si="4"/>
        <v>0</v>
      </c>
      <c r="J25" s="53">
        <f t="shared" si="4"/>
        <v>39281908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39281908</v>
      </c>
      <c r="X25" s="53">
        <f t="shared" si="4"/>
        <v>117774793</v>
      </c>
      <c r="Y25" s="53">
        <f t="shared" si="4"/>
        <v>-78492885</v>
      </c>
      <c r="Z25" s="54">
        <f>+IF(X25&lt;&gt;0,+(Y25/X25)*100,0)</f>
        <v>-66.64659134658805</v>
      </c>
      <c r="AA25" s="55">
        <f>+AA5+AA9+AA15+AA19+AA24</f>
        <v>444228959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220909125</v>
      </c>
      <c r="D28" s="19"/>
      <c r="E28" s="20">
        <v>152214000</v>
      </c>
      <c r="F28" s="21">
        <v>152214000</v>
      </c>
      <c r="G28" s="21">
        <v>731582</v>
      </c>
      <c r="H28" s="21">
        <v>9794495</v>
      </c>
      <c r="I28" s="21"/>
      <c r="J28" s="21">
        <v>10526077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10526077</v>
      </c>
      <c r="X28" s="21"/>
      <c r="Y28" s="21">
        <v>10526077</v>
      </c>
      <c r="Z28" s="6"/>
      <c r="AA28" s="19">
        <v>152214000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220909125</v>
      </c>
      <c r="D32" s="25">
        <f>SUM(D28:D31)</f>
        <v>0</v>
      </c>
      <c r="E32" s="26">
        <f t="shared" si="5"/>
        <v>152214000</v>
      </c>
      <c r="F32" s="27">
        <f t="shared" si="5"/>
        <v>152214000</v>
      </c>
      <c r="G32" s="27">
        <f t="shared" si="5"/>
        <v>731582</v>
      </c>
      <c r="H32" s="27">
        <f t="shared" si="5"/>
        <v>9794495</v>
      </c>
      <c r="I32" s="27">
        <f t="shared" si="5"/>
        <v>0</v>
      </c>
      <c r="J32" s="27">
        <f t="shared" si="5"/>
        <v>10526077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10526077</v>
      </c>
      <c r="X32" s="27">
        <f t="shared" si="5"/>
        <v>0</v>
      </c>
      <c r="Y32" s="27">
        <f t="shared" si="5"/>
        <v>10526077</v>
      </c>
      <c r="Z32" s="13">
        <f>+IF(X32&lt;&gt;0,+(Y32/X32)*100,0)</f>
        <v>0</v>
      </c>
      <c r="AA32" s="31">
        <f>SUM(AA28:AA31)</f>
        <v>152214000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>
        <v>66999473</v>
      </c>
      <c r="D34" s="19"/>
      <c r="E34" s="20">
        <v>254939959</v>
      </c>
      <c r="F34" s="21">
        <v>254939959</v>
      </c>
      <c r="G34" s="21">
        <v>6828527</v>
      </c>
      <c r="H34" s="21">
        <v>18926689</v>
      </c>
      <c r="I34" s="21"/>
      <c r="J34" s="21">
        <v>25755216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25755216</v>
      </c>
      <c r="X34" s="21"/>
      <c r="Y34" s="21">
        <v>25755216</v>
      </c>
      <c r="Z34" s="6"/>
      <c r="AA34" s="28">
        <v>254939959</v>
      </c>
    </row>
    <row r="35" spans="1:27" ht="13.5">
      <c r="A35" s="60" t="s">
        <v>63</v>
      </c>
      <c r="B35" s="3"/>
      <c r="C35" s="19">
        <v>120994786</v>
      </c>
      <c r="D35" s="19"/>
      <c r="E35" s="20">
        <v>37075000</v>
      </c>
      <c r="F35" s="21">
        <v>37075000</v>
      </c>
      <c r="G35" s="21">
        <v>2534941</v>
      </c>
      <c r="H35" s="21">
        <v>465674</v>
      </c>
      <c r="I35" s="21"/>
      <c r="J35" s="21">
        <v>3000615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3000615</v>
      </c>
      <c r="X35" s="21"/>
      <c r="Y35" s="21">
        <v>3000615</v>
      </c>
      <c r="Z35" s="6"/>
      <c r="AA35" s="28">
        <v>37075000</v>
      </c>
    </row>
    <row r="36" spans="1:27" ht="13.5">
      <c r="A36" s="61" t="s">
        <v>64</v>
      </c>
      <c r="B36" s="10"/>
      <c r="C36" s="62">
        <f aca="true" t="shared" si="6" ref="C36:Y36">SUM(C32:C35)</f>
        <v>408903384</v>
      </c>
      <c r="D36" s="62">
        <f>SUM(D32:D35)</f>
        <v>0</v>
      </c>
      <c r="E36" s="63">
        <f t="shared" si="6"/>
        <v>444228959</v>
      </c>
      <c r="F36" s="64">
        <f t="shared" si="6"/>
        <v>444228959</v>
      </c>
      <c r="G36" s="64">
        <f t="shared" si="6"/>
        <v>10095050</v>
      </c>
      <c r="H36" s="64">
        <f t="shared" si="6"/>
        <v>29186858</v>
      </c>
      <c r="I36" s="64">
        <f t="shared" si="6"/>
        <v>0</v>
      </c>
      <c r="J36" s="64">
        <f t="shared" si="6"/>
        <v>39281908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39281908</v>
      </c>
      <c r="X36" s="64">
        <f t="shared" si="6"/>
        <v>0</v>
      </c>
      <c r="Y36" s="64">
        <f t="shared" si="6"/>
        <v>39281908</v>
      </c>
      <c r="Z36" s="65">
        <f>+IF(X36&lt;&gt;0,+(Y36/X36)*100,0)</f>
        <v>0</v>
      </c>
      <c r="AA36" s="66">
        <f>SUM(AA32:AA35)</f>
        <v>444228959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33075733</v>
      </c>
      <c r="D5" s="16">
        <f>SUM(D6:D8)</f>
        <v>0</v>
      </c>
      <c r="E5" s="17">
        <f t="shared" si="0"/>
        <v>53162400</v>
      </c>
      <c r="F5" s="18">
        <f t="shared" si="0"/>
        <v>53162400</v>
      </c>
      <c r="G5" s="18">
        <f t="shared" si="0"/>
        <v>0</v>
      </c>
      <c r="H5" s="18">
        <f t="shared" si="0"/>
        <v>5812920</v>
      </c>
      <c r="I5" s="18">
        <f t="shared" si="0"/>
        <v>1202643</v>
      </c>
      <c r="J5" s="18">
        <f t="shared" si="0"/>
        <v>7015563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7015563</v>
      </c>
      <c r="X5" s="18">
        <f t="shared" si="0"/>
        <v>13513700</v>
      </c>
      <c r="Y5" s="18">
        <f t="shared" si="0"/>
        <v>-6498137</v>
      </c>
      <c r="Z5" s="4">
        <f>+IF(X5&lt;&gt;0,+(Y5/X5)*100,0)</f>
        <v>-48.08555021940697</v>
      </c>
      <c r="AA5" s="16">
        <f>SUM(AA6:AA8)</f>
        <v>53162400</v>
      </c>
    </row>
    <row r="6" spans="1:27" ht="13.5">
      <c r="A6" s="5" t="s">
        <v>32</v>
      </c>
      <c r="B6" s="3"/>
      <c r="C6" s="19">
        <v>352162</v>
      </c>
      <c r="D6" s="19"/>
      <c r="E6" s="20">
        <v>211300</v>
      </c>
      <c r="F6" s="21">
        <v>211300</v>
      </c>
      <c r="G6" s="21"/>
      <c r="H6" s="21">
        <v>315</v>
      </c>
      <c r="I6" s="21"/>
      <c r="J6" s="21">
        <v>315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315</v>
      </c>
      <c r="X6" s="21">
        <v>44000</v>
      </c>
      <c r="Y6" s="21">
        <v>-43685</v>
      </c>
      <c r="Z6" s="6">
        <v>-99.28</v>
      </c>
      <c r="AA6" s="28">
        <v>211300</v>
      </c>
    </row>
    <row r="7" spans="1:27" ht="13.5">
      <c r="A7" s="5" t="s">
        <v>33</v>
      </c>
      <c r="B7" s="3"/>
      <c r="C7" s="22">
        <v>132303</v>
      </c>
      <c r="D7" s="22"/>
      <c r="E7" s="23">
        <v>5463900</v>
      </c>
      <c r="F7" s="24">
        <v>5463900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500000</v>
      </c>
      <c r="Y7" s="24">
        <v>-500000</v>
      </c>
      <c r="Z7" s="7">
        <v>-100</v>
      </c>
      <c r="AA7" s="29">
        <v>5463900</v>
      </c>
    </row>
    <row r="8" spans="1:27" ht="13.5">
      <c r="A8" s="5" t="s">
        <v>34</v>
      </c>
      <c r="B8" s="3"/>
      <c r="C8" s="19">
        <v>32591268</v>
      </c>
      <c r="D8" s="19"/>
      <c r="E8" s="20">
        <v>47487200</v>
      </c>
      <c r="F8" s="21">
        <v>47487200</v>
      </c>
      <c r="G8" s="21"/>
      <c r="H8" s="21">
        <v>5812605</v>
      </c>
      <c r="I8" s="21">
        <v>1202643</v>
      </c>
      <c r="J8" s="21">
        <v>7015248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7015248</v>
      </c>
      <c r="X8" s="21">
        <v>12969700</v>
      </c>
      <c r="Y8" s="21">
        <v>-5954452</v>
      </c>
      <c r="Z8" s="6">
        <v>-45.91</v>
      </c>
      <c r="AA8" s="28">
        <v>47487200</v>
      </c>
    </row>
    <row r="9" spans="1:27" ht="13.5">
      <c r="A9" s="2" t="s">
        <v>35</v>
      </c>
      <c r="B9" s="3"/>
      <c r="C9" s="16">
        <f aca="true" t="shared" si="1" ref="C9:Y9">SUM(C10:C14)</f>
        <v>33790825</v>
      </c>
      <c r="D9" s="16">
        <f>SUM(D10:D14)</f>
        <v>0</v>
      </c>
      <c r="E9" s="17">
        <f t="shared" si="1"/>
        <v>117319200</v>
      </c>
      <c r="F9" s="18">
        <f t="shared" si="1"/>
        <v>117319200</v>
      </c>
      <c r="G9" s="18">
        <f t="shared" si="1"/>
        <v>798422</v>
      </c>
      <c r="H9" s="18">
        <f t="shared" si="1"/>
        <v>3492675</v>
      </c>
      <c r="I9" s="18">
        <f t="shared" si="1"/>
        <v>3220003</v>
      </c>
      <c r="J9" s="18">
        <f t="shared" si="1"/>
        <v>7511100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7511100</v>
      </c>
      <c r="X9" s="18">
        <f t="shared" si="1"/>
        <v>22524600</v>
      </c>
      <c r="Y9" s="18">
        <f t="shared" si="1"/>
        <v>-15013500</v>
      </c>
      <c r="Z9" s="4">
        <f>+IF(X9&lt;&gt;0,+(Y9/X9)*100,0)</f>
        <v>-66.65379185423936</v>
      </c>
      <c r="AA9" s="30">
        <f>SUM(AA10:AA14)</f>
        <v>117319200</v>
      </c>
    </row>
    <row r="10" spans="1:27" ht="13.5">
      <c r="A10" s="5" t="s">
        <v>36</v>
      </c>
      <c r="B10" s="3"/>
      <c r="C10" s="19">
        <v>12846833</v>
      </c>
      <c r="D10" s="19"/>
      <c r="E10" s="20">
        <v>26937700</v>
      </c>
      <c r="F10" s="21">
        <v>26937700</v>
      </c>
      <c r="G10" s="21">
        <v>2920</v>
      </c>
      <c r="H10" s="21">
        <v>857765</v>
      </c>
      <c r="I10" s="21">
        <v>1259980</v>
      </c>
      <c r="J10" s="21">
        <v>2120665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2120665</v>
      </c>
      <c r="X10" s="21">
        <v>5314300</v>
      </c>
      <c r="Y10" s="21">
        <v>-3193635</v>
      </c>
      <c r="Z10" s="6">
        <v>-60.1</v>
      </c>
      <c r="AA10" s="28">
        <v>26937700</v>
      </c>
    </row>
    <row r="11" spans="1:27" ht="13.5">
      <c r="A11" s="5" t="s">
        <v>37</v>
      </c>
      <c r="B11" s="3"/>
      <c r="C11" s="19">
        <v>9301428</v>
      </c>
      <c r="D11" s="19"/>
      <c r="E11" s="20">
        <v>32162000</v>
      </c>
      <c r="F11" s="21">
        <v>32162000</v>
      </c>
      <c r="G11" s="21">
        <v>105289</v>
      </c>
      <c r="H11" s="21">
        <v>282743</v>
      </c>
      <c r="I11" s="21">
        <v>1067183</v>
      </c>
      <c r="J11" s="21">
        <v>1455215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1455215</v>
      </c>
      <c r="X11" s="21">
        <v>3301000</v>
      </c>
      <c r="Y11" s="21">
        <v>-1845785</v>
      </c>
      <c r="Z11" s="6">
        <v>-55.92</v>
      </c>
      <c r="AA11" s="28">
        <v>32162000</v>
      </c>
    </row>
    <row r="12" spans="1:27" ht="13.5">
      <c r="A12" s="5" t="s">
        <v>38</v>
      </c>
      <c r="B12" s="3"/>
      <c r="C12" s="19">
        <v>5113723</v>
      </c>
      <c r="D12" s="19"/>
      <c r="E12" s="20">
        <v>27662500</v>
      </c>
      <c r="F12" s="21">
        <v>27662500</v>
      </c>
      <c r="G12" s="21">
        <v>82047</v>
      </c>
      <c r="H12" s="21">
        <v>428424</v>
      </c>
      <c r="I12" s="21">
        <v>56630</v>
      </c>
      <c r="J12" s="21">
        <v>567101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567101</v>
      </c>
      <c r="X12" s="21">
        <v>7304100</v>
      </c>
      <c r="Y12" s="21">
        <v>-6736999</v>
      </c>
      <c r="Z12" s="6">
        <v>-92.24</v>
      </c>
      <c r="AA12" s="28">
        <v>27662500</v>
      </c>
    </row>
    <row r="13" spans="1:27" ht="13.5">
      <c r="A13" s="5" t="s">
        <v>39</v>
      </c>
      <c r="B13" s="3"/>
      <c r="C13" s="19">
        <v>5755664</v>
      </c>
      <c r="D13" s="19"/>
      <c r="E13" s="20">
        <v>22442000</v>
      </c>
      <c r="F13" s="21">
        <v>22442000</v>
      </c>
      <c r="G13" s="21">
        <v>608166</v>
      </c>
      <c r="H13" s="21">
        <v>1919891</v>
      </c>
      <c r="I13" s="21">
        <v>825420</v>
      </c>
      <c r="J13" s="21">
        <v>3353477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3353477</v>
      </c>
      <c r="X13" s="21">
        <v>5300000</v>
      </c>
      <c r="Y13" s="21">
        <v>-1946523</v>
      </c>
      <c r="Z13" s="6">
        <v>-36.73</v>
      </c>
      <c r="AA13" s="28">
        <v>22442000</v>
      </c>
    </row>
    <row r="14" spans="1:27" ht="13.5">
      <c r="A14" s="5" t="s">
        <v>40</v>
      </c>
      <c r="B14" s="3"/>
      <c r="C14" s="22">
        <v>773177</v>
      </c>
      <c r="D14" s="22"/>
      <c r="E14" s="23">
        <v>8115000</v>
      </c>
      <c r="F14" s="24">
        <v>8115000</v>
      </c>
      <c r="G14" s="24"/>
      <c r="H14" s="24">
        <v>3852</v>
      </c>
      <c r="I14" s="24">
        <v>10790</v>
      </c>
      <c r="J14" s="24">
        <v>14642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14642</v>
      </c>
      <c r="X14" s="24">
        <v>1305200</v>
      </c>
      <c r="Y14" s="24">
        <v>-1290558</v>
      </c>
      <c r="Z14" s="7">
        <v>-98.88</v>
      </c>
      <c r="AA14" s="29">
        <v>8115000</v>
      </c>
    </row>
    <row r="15" spans="1:27" ht="13.5">
      <c r="A15" s="2" t="s">
        <v>41</v>
      </c>
      <c r="B15" s="8"/>
      <c r="C15" s="16">
        <f aca="true" t="shared" si="2" ref="C15:Y15">SUM(C16:C18)</f>
        <v>32321435</v>
      </c>
      <c r="D15" s="16">
        <f>SUM(D16:D18)</f>
        <v>0</v>
      </c>
      <c r="E15" s="17">
        <f t="shared" si="2"/>
        <v>20775100</v>
      </c>
      <c r="F15" s="18">
        <f t="shared" si="2"/>
        <v>20775100</v>
      </c>
      <c r="G15" s="18">
        <f t="shared" si="2"/>
        <v>0</v>
      </c>
      <c r="H15" s="18">
        <f t="shared" si="2"/>
        <v>392496</v>
      </c>
      <c r="I15" s="18">
        <f t="shared" si="2"/>
        <v>300728</v>
      </c>
      <c r="J15" s="18">
        <f t="shared" si="2"/>
        <v>693224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693224</v>
      </c>
      <c r="X15" s="18">
        <f t="shared" si="2"/>
        <v>5921200</v>
      </c>
      <c r="Y15" s="18">
        <f t="shared" si="2"/>
        <v>-5227976</v>
      </c>
      <c r="Z15" s="4">
        <f>+IF(X15&lt;&gt;0,+(Y15/X15)*100,0)</f>
        <v>-88.29250827534959</v>
      </c>
      <c r="AA15" s="30">
        <f>SUM(AA16:AA18)</f>
        <v>20775100</v>
      </c>
    </row>
    <row r="16" spans="1:27" ht="13.5">
      <c r="A16" s="5" t="s">
        <v>42</v>
      </c>
      <c r="B16" s="3"/>
      <c r="C16" s="19">
        <v>85634</v>
      </c>
      <c r="D16" s="19"/>
      <c r="E16" s="20">
        <v>168000</v>
      </c>
      <c r="F16" s="21">
        <v>168000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168000</v>
      </c>
    </row>
    <row r="17" spans="1:27" ht="13.5">
      <c r="A17" s="5" t="s">
        <v>43</v>
      </c>
      <c r="B17" s="3"/>
      <c r="C17" s="19">
        <v>32235801</v>
      </c>
      <c r="D17" s="19"/>
      <c r="E17" s="20">
        <v>20607100</v>
      </c>
      <c r="F17" s="21">
        <v>20607100</v>
      </c>
      <c r="G17" s="21"/>
      <c r="H17" s="21">
        <v>392496</v>
      </c>
      <c r="I17" s="21">
        <v>300728</v>
      </c>
      <c r="J17" s="21">
        <v>693224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693224</v>
      </c>
      <c r="X17" s="21">
        <v>5921200</v>
      </c>
      <c r="Y17" s="21">
        <v>-5227976</v>
      </c>
      <c r="Z17" s="6">
        <v>-88.29</v>
      </c>
      <c r="AA17" s="28">
        <v>20607100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205187295</v>
      </c>
      <c r="D19" s="16">
        <f>SUM(D20:D23)</f>
        <v>0</v>
      </c>
      <c r="E19" s="17">
        <f t="shared" si="3"/>
        <v>228605400</v>
      </c>
      <c r="F19" s="18">
        <f t="shared" si="3"/>
        <v>228605400</v>
      </c>
      <c r="G19" s="18">
        <f t="shared" si="3"/>
        <v>6040234</v>
      </c>
      <c r="H19" s="18">
        <f t="shared" si="3"/>
        <v>14220669</v>
      </c>
      <c r="I19" s="18">
        <f t="shared" si="3"/>
        <v>21341207</v>
      </c>
      <c r="J19" s="18">
        <f t="shared" si="3"/>
        <v>41602110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41602110</v>
      </c>
      <c r="X19" s="18">
        <f t="shared" si="3"/>
        <v>72183000</v>
      </c>
      <c r="Y19" s="18">
        <f t="shared" si="3"/>
        <v>-30580890</v>
      </c>
      <c r="Z19" s="4">
        <f>+IF(X19&lt;&gt;0,+(Y19/X19)*100,0)</f>
        <v>-42.36577864594157</v>
      </c>
      <c r="AA19" s="30">
        <f>SUM(AA20:AA23)</f>
        <v>228605400</v>
      </c>
    </row>
    <row r="20" spans="1:27" ht="13.5">
      <c r="A20" s="5" t="s">
        <v>46</v>
      </c>
      <c r="B20" s="3"/>
      <c r="C20" s="19">
        <v>61606715</v>
      </c>
      <c r="D20" s="19"/>
      <c r="E20" s="20">
        <v>56030600</v>
      </c>
      <c r="F20" s="21">
        <v>56030600</v>
      </c>
      <c r="G20" s="21">
        <v>4730879</v>
      </c>
      <c r="H20" s="21">
        <v>1870806</v>
      </c>
      <c r="I20" s="21">
        <v>10543712</v>
      </c>
      <c r="J20" s="21">
        <v>17145397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17145397</v>
      </c>
      <c r="X20" s="21">
        <v>12438200</v>
      </c>
      <c r="Y20" s="21">
        <v>4707197</v>
      </c>
      <c r="Z20" s="6">
        <v>37.84</v>
      </c>
      <c r="AA20" s="28">
        <v>56030600</v>
      </c>
    </row>
    <row r="21" spans="1:27" ht="13.5">
      <c r="A21" s="5" t="s">
        <v>47</v>
      </c>
      <c r="B21" s="3"/>
      <c r="C21" s="19">
        <v>79627230</v>
      </c>
      <c r="D21" s="19"/>
      <c r="E21" s="20">
        <v>88124800</v>
      </c>
      <c r="F21" s="21">
        <v>88124800</v>
      </c>
      <c r="G21" s="21"/>
      <c r="H21" s="21">
        <v>6666846</v>
      </c>
      <c r="I21" s="21">
        <v>5458368</v>
      </c>
      <c r="J21" s="21">
        <v>12125214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12125214</v>
      </c>
      <c r="X21" s="21">
        <v>34168300</v>
      </c>
      <c r="Y21" s="21">
        <v>-22043086</v>
      </c>
      <c r="Z21" s="6">
        <v>-64.51</v>
      </c>
      <c r="AA21" s="28">
        <v>88124800</v>
      </c>
    </row>
    <row r="22" spans="1:27" ht="13.5">
      <c r="A22" s="5" t="s">
        <v>48</v>
      </c>
      <c r="B22" s="3"/>
      <c r="C22" s="22">
        <v>62646067</v>
      </c>
      <c r="D22" s="22"/>
      <c r="E22" s="23">
        <v>79451700</v>
      </c>
      <c r="F22" s="24">
        <v>79451700</v>
      </c>
      <c r="G22" s="24">
        <v>1309355</v>
      </c>
      <c r="H22" s="24">
        <v>5683017</v>
      </c>
      <c r="I22" s="24">
        <v>5339127</v>
      </c>
      <c r="J22" s="24">
        <v>12331499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12331499</v>
      </c>
      <c r="X22" s="24">
        <v>24798500</v>
      </c>
      <c r="Y22" s="24">
        <v>-12467001</v>
      </c>
      <c r="Z22" s="7">
        <v>-50.27</v>
      </c>
      <c r="AA22" s="29">
        <v>79451700</v>
      </c>
    </row>
    <row r="23" spans="1:27" ht="13.5">
      <c r="A23" s="5" t="s">
        <v>49</v>
      </c>
      <c r="B23" s="3"/>
      <c r="C23" s="19">
        <v>1307283</v>
      </c>
      <c r="D23" s="19"/>
      <c r="E23" s="20">
        <v>4998300</v>
      </c>
      <c r="F23" s="21">
        <v>4998300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778000</v>
      </c>
      <c r="Y23" s="21">
        <v>-778000</v>
      </c>
      <c r="Z23" s="6">
        <v>-100</v>
      </c>
      <c r="AA23" s="28">
        <v>4998300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304375288</v>
      </c>
      <c r="D25" s="51">
        <f>+D5+D9+D15+D19+D24</f>
        <v>0</v>
      </c>
      <c r="E25" s="52">
        <f t="shared" si="4"/>
        <v>419862100</v>
      </c>
      <c r="F25" s="53">
        <f t="shared" si="4"/>
        <v>419862100</v>
      </c>
      <c r="G25" s="53">
        <f t="shared" si="4"/>
        <v>6838656</v>
      </c>
      <c r="H25" s="53">
        <f t="shared" si="4"/>
        <v>23918760</v>
      </c>
      <c r="I25" s="53">
        <f t="shared" si="4"/>
        <v>26064581</v>
      </c>
      <c r="J25" s="53">
        <f t="shared" si="4"/>
        <v>56821997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56821997</v>
      </c>
      <c r="X25" s="53">
        <f t="shared" si="4"/>
        <v>114142500</v>
      </c>
      <c r="Y25" s="53">
        <f t="shared" si="4"/>
        <v>-57320503</v>
      </c>
      <c r="Z25" s="54">
        <f>+IF(X25&lt;&gt;0,+(Y25/X25)*100,0)</f>
        <v>-50.21837001993122</v>
      </c>
      <c r="AA25" s="55">
        <f>+AA5+AA9+AA15+AA19+AA24</f>
        <v>419862100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110840521</v>
      </c>
      <c r="D28" s="19"/>
      <c r="E28" s="20">
        <v>119456100</v>
      </c>
      <c r="F28" s="21">
        <v>119456100</v>
      </c>
      <c r="G28" s="21">
        <v>2362292</v>
      </c>
      <c r="H28" s="21">
        <v>11280640</v>
      </c>
      <c r="I28" s="21">
        <v>8330779</v>
      </c>
      <c r="J28" s="21">
        <v>21973711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21973711</v>
      </c>
      <c r="X28" s="21"/>
      <c r="Y28" s="21">
        <v>21973711</v>
      </c>
      <c r="Z28" s="6"/>
      <c r="AA28" s="19">
        <v>119456100</v>
      </c>
    </row>
    <row r="29" spans="1:27" ht="13.5">
      <c r="A29" s="57" t="s">
        <v>55</v>
      </c>
      <c r="B29" s="3"/>
      <c r="C29" s="19">
        <v>15246058</v>
      </c>
      <c r="D29" s="19"/>
      <c r="E29" s="20">
        <v>37765100</v>
      </c>
      <c r="F29" s="21">
        <v>37765100</v>
      </c>
      <c r="G29" s="21">
        <v>608166</v>
      </c>
      <c r="H29" s="21">
        <v>2046088</v>
      </c>
      <c r="I29" s="21">
        <v>1039190</v>
      </c>
      <c r="J29" s="21">
        <v>3693444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3693444</v>
      </c>
      <c r="X29" s="21"/>
      <c r="Y29" s="21">
        <v>3693444</v>
      </c>
      <c r="Z29" s="6"/>
      <c r="AA29" s="28">
        <v>37765100</v>
      </c>
    </row>
    <row r="30" spans="1:27" ht="13.5">
      <c r="A30" s="57" t="s">
        <v>56</v>
      </c>
      <c r="B30" s="3"/>
      <c r="C30" s="22">
        <v>110043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>
        <v>132746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126329368</v>
      </c>
      <c r="D32" s="25">
        <f>SUM(D28:D31)</f>
        <v>0</v>
      </c>
      <c r="E32" s="26">
        <f t="shared" si="5"/>
        <v>157221200</v>
      </c>
      <c r="F32" s="27">
        <f t="shared" si="5"/>
        <v>157221200</v>
      </c>
      <c r="G32" s="27">
        <f t="shared" si="5"/>
        <v>2970458</v>
      </c>
      <c r="H32" s="27">
        <f t="shared" si="5"/>
        <v>13326728</v>
      </c>
      <c r="I32" s="27">
        <f t="shared" si="5"/>
        <v>9369969</v>
      </c>
      <c r="J32" s="27">
        <f t="shared" si="5"/>
        <v>25667155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25667155</v>
      </c>
      <c r="X32" s="27">
        <f t="shared" si="5"/>
        <v>0</v>
      </c>
      <c r="Y32" s="27">
        <f t="shared" si="5"/>
        <v>25667155</v>
      </c>
      <c r="Z32" s="13">
        <f>+IF(X32&lt;&gt;0,+(Y32/X32)*100,0)</f>
        <v>0</v>
      </c>
      <c r="AA32" s="31">
        <f>SUM(AA28:AA31)</f>
        <v>157221200</v>
      </c>
    </row>
    <row r="33" spans="1:27" ht="13.5">
      <c r="A33" s="60" t="s">
        <v>59</v>
      </c>
      <c r="B33" s="3" t="s">
        <v>60</v>
      </c>
      <c r="C33" s="19">
        <v>62601650</v>
      </c>
      <c r="D33" s="19"/>
      <c r="E33" s="20">
        <v>11182000</v>
      </c>
      <c r="F33" s="21">
        <v>11182000</v>
      </c>
      <c r="G33" s="21">
        <v>256775</v>
      </c>
      <c r="H33" s="21">
        <v>827183</v>
      </c>
      <c r="I33" s="21">
        <v>1137313</v>
      </c>
      <c r="J33" s="21">
        <v>2221271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2221271</v>
      </c>
      <c r="X33" s="21"/>
      <c r="Y33" s="21">
        <v>2221271</v>
      </c>
      <c r="Z33" s="6"/>
      <c r="AA33" s="28">
        <v>11182000</v>
      </c>
    </row>
    <row r="34" spans="1:27" ht="13.5">
      <c r="A34" s="60" t="s">
        <v>61</v>
      </c>
      <c r="B34" s="3" t="s">
        <v>62</v>
      </c>
      <c r="C34" s="19">
        <v>69346943</v>
      </c>
      <c r="D34" s="19"/>
      <c r="E34" s="20">
        <v>144738000</v>
      </c>
      <c r="F34" s="21">
        <v>144738000</v>
      </c>
      <c r="G34" s="21">
        <v>3503214</v>
      </c>
      <c r="H34" s="21">
        <v>1772740</v>
      </c>
      <c r="I34" s="21">
        <v>13710570</v>
      </c>
      <c r="J34" s="21">
        <v>18986524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18986524</v>
      </c>
      <c r="X34" s="21"/>
      <c r="Y34" s="21">
        <v>18986524</v>
      </c>
      <c r="Z34" s="6"/>
      <c r="AA34" s="28">
        <v>144738000</v>
      </c>
    </row>
    <row r="35" spans="1:27" ht="13.5">
      <c r="A35" s="60" t="s">
        <v>63</v>
      </c>
      <c r="B35" s="3"/>
      <c r="C35" s="19">
        <v>46097327</v>
      </c>
      <c r="D35" s="19"/>
      <c r="E35" s="20">
        <v>106720900</v>
      </c>
      <c r="F35" s="21">
        <v>106720900</v>
      </c>
      <c r="G35" s="21">
        <v>108209</v>
      </c>
      <c r="H35" s="21">
        <v>7992109</v>
      </c>
      <c r="I35" s="21">
        <v>1846729</v>
      </c>
      <c r="J35" s="21">
        <v>9947047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9947047</v>
      </c>
      <c r="X35" s="21"/>
      <c r="Y35" s="21">
        <v>9947047</v>
      </c>
      <c r="Z35" s="6"/>
      <c r="AA35" s="28">
        <v>106720900</v>
      </c>
    </row>
    <row r="36" spans="1:27" ht="13.5">
      <c r="A36" s="61" t="s">
        <v>64</v>
      </c>
      <c r="B36" s="10"/>
      <c r="C36" s="62">
        <f aca="true" t="shared" si="6" ref="C36:Y36">SUM(C32:C35)</f>
        <v>304375288</v>
      </c>
      <c r="D36" s="62">
        <f>SUM(D32:D35)</f>
        <v>0</v>
      </c>
      <c r="E36" s="63">
        <f t="shared" si="6"/>
        <v>419862100</v>
      </c>
      <c r="F36" s="64">
        <f t="shared" si="6"/>
        <v>419862100</v>
      </c>
      <c r="G36" s="64">
        <f t="shared" si="6"/>
        <v>6838656</v>
      </c>
      <c r="H36" s="64">
        <f t="shared" si="6"/>
        <v>23918760</v>
      </c>
      <c r="I36" s="64">
        <f t="shared" si="6"/>
        <v>26064581</v>
      </c>
      <c r="J36" s="64">
        <f t="shared" si="6"/>
        <v>56821997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56821997</v>
      </c>
      <c r="X36" s="64">
        <f t="shared" si="6"/>
        <v>0</v>
      </c>
      <c r="Y36" s="64">
        <f t="shared" si="6"/>
        <v>56821997</v>
      </c>
      <c r="Z36" s="65">
        <f>+IF(X36&lt;&gt;0,+(Y36/X36)*100,0)</f>
        <v>0</v>
      </c>
      <c r="AA36" s="66">
        <f>SUM(AA32:AA35)</f>
        <v>419862100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7429662</v>
      </c>
      <c r="D5" s="16">
        <f>SUM(D6:D8)</f>
        <v>0</v>
      </c>
      <c r="E5" s="17">
        <f t="shared" si="0"/>
        <v>21300000</v>
      </c>
      <c r="F5" s="18">
        <f t="shared" si="0"/>
        <v>21300000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21300000</v>
      </c>
    </row>
    <row r="6" spans="1:27" ht="13.5">
      <c r="A6" s="5" t="s">
        <v>32</v>
      </c>
      <c r="B6" s="3"/>
      <c r="C6" s="19">
        <v>31138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1000000</v>
      </c>
    </row>
    <row r="8" spans="1:27" ht="13.5">
      <c r="A8" s="5" t="s">
        <v>34</v>
      </c>
      <c r="B8" s="3"/>
      <c r="C8" s="19">
        <v>7398524</v>
      </c>
      <c r="D8" s="19"/>
      <c r="E8" s="20">
        <v>20300000</v>
      </c>
      <c r="F8" s="21">
        <v>20300000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20300000</v>
      </c>
    </row>
    <row r="9" spans="1:27" ht="13.5">
      <c r="A9" s="2" t="s">
        <v>35</v>
      </c>
      <c r="B9" s="3"/>
      <c r="C9" s="16">
        <f aca="true" t="shared" si="1" ref="C9:Y9">SUM(C10:C14)</f>
        <v>8617180</v>
      </c>
      <c r="D9" s="16">
        <f>SUM(D10:D14)</f>
        <v>0</v>
      </c>
      <c r="E9" s="17">
        <f t="shared" si="1"/>
        <v>44749000</v>
      </c>
      <c r="F9" s="18">
        <f t="shared" si="1"/>
        <v>44749000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3000000</v>
      </c>
      <c r="Y9" s="18">
        <f t="shared" si="1"/>
        <v>-3000000</v>
      </c>
      <c r="Z9" s="4">
        <f>+IF(X9&lt;&gt;0,+(Y9/X9)*100,0)</f>
        <v>-100</v>
      </c>
      <c r="AA9" s="30">
        <f>SUM(AA10:AA14)</f>
        <v>44749000</v>
      </c>
    </row>
    <row r="10" spans="1:27" ht="13.5">
      <c r="A10" s="5" t="s">
        <v>36</v>
      </c>
      <c r="B10" s="3"/>
      <c r="C10" s="19">
        <v>183357</v>
      </c>
      <c r="D10" s="19"/>
      <c r="E10" s="20">
        <v>3200000</v>
      </c>
      <c r="F10" s="21">
        <v>3200000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3200000</v>
      </c>
    </row>
    <row r="11" spans="1:27" ht="13.5">
      <c r="A11" s="5" t="s">
        <v>37</v>
      </c>
      <c r="B11" s="3"/>
      <c r="C11" s="19">
        <v>8432113</v>
      </c>
      <c r="D11" s="19"/>
      <c r="E11" s="20">
        <v>40499000</v>
      </c>
      <c r="F11" s="21">
        <v>40499000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3000000</v>
      </c>
      <c r="Y11" s="21">
        <v>-3000000</v>
      </c>
      <c r="Z11" s="6">
        <v>-100</v>
      </c>
      <c r="AA11" s="28">
        <v>40499000</v>
      </c>
    </row>
    <row r="12" spans="1:27" ht="13.5">
      <c r="A12" s="5" t="s">
        <v>38</v>
      </c>
      <c r="B12" s="3"/>
      <c r="C12" s="19">
        <v>1710</v>
      </c>
      <c r="D12" s="19"/>
      <c r="E12" s="20">
        <v>500000</v>
      </c>
      <c r="F12" s="21">
        <v>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500000</v>
      </c>
    </row>
    <row r="13" spans="1:27" ht="13.5">
      <c r="A13" s="5" t="s">
        <v>39</v>
      </c>
      <c r="B13" s="3"/>
      <c r="C13" s="19"/>
      <c r="D13" s="19"/>
      <c r="E13" s="20">
        <v>550000</v>
      </c>
      <c r="F13" s="21">
        <v>550000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550000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205274313</v>
      </c>
      <c r="D15" s="16">
        <f>SUM(D16:D18)</f>
        <v>0</v>
      </c>
      <c r="E15" s="17">
        <f t="shared" si="2"/>
        <v>305000000</v>
      </c>
      <c r="F15" s="18">
        <f t="shared" si="2"/>
        <v>305000000</v>
      </c>
      <c r="G15" s="18">
        <f t="shared" si="2"/>
        <v>4028625</v>
      </c>
      <c r="H15" s="18">
        <f t="shared" si="2"/>
        <v>16235599</v>
      </c>
      <c r="I15" s="18">
        <f t="shared" si="2"/>
        <v>0</v>
      </c>
      <c r="J15" s="18">
        <f t="shared" si="2"/>
        <v>20264224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20264224</v>
      </c>
      <c r="X15" s="18">
        <f t="shared" si="2"/>
        <v>35300000</v>
      </c>
      <c r="Y15" s="18">
        <f t="shared" si="2"/>
        <v>-15035776</v>
      </c>
      <c r="Z15" s="4">
        <f>+IF(X15&lt;&gt;0,+(Y15/X15)*100,0)</f>
        <v>-42.59426628895184</v>
      </c>
      <c r="AA15" s="30">
        <f>SUM(AA16:AA18)</f>
        <v>305000000</v>
      </c>
    </row>
    <row r="16" spans="1:27" ht="13.5">
      <c r="A16" s="5" t="s">
        <v>42</v>
      </c>
      <c r="B16" s="3"/>
      <c r="C16" s="19"/>
      <c r="D16" s="19"/>
      <c r="E16" s="20">
        <v>1300000</v>
      </c>
      <c r="F16" s="21">
        <v>1300000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300000</v>
      </c>
      <c r="Y16" s="21">
        <v>-300000</v>
      </c>
      <c r="Z16" s="6">
        <v>-100</v>
      </c>
      <c r="AA16" s="28">
        <v>1300000</v>
      </c>
    </row>
    <row r="17" spans="1:27" ht="13.5">
      <c r="A17" s="5" t="s">
        <v>43</v>
      </c>
      <c r="B17" s="3"/>
      <c r="C17" s="19">
        <v>205274313</v>
      </c>
      <c r="D17" s="19"/>
      <c r="E17" s="20">
        <v>303700000</v>
      </c>
      <c r="F17" s="21">
        <v>303700000</v>
      </c>
      <c r="G17" s="21">
        <v>4028625</v>
      </c>
      <c r="H17" s="21">
        <v>16235599</v>
      </c>
      <c r="I17" s="21"/>
      <c r="J17" s="21">
        <v>20264224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20264224</v>
      </c>
      <c r="X17" s="21">
        <v>35000000</v>
      </c>
      <c r="Y17" s="21">
        <v>-14735776</v>
      </c>
      <c r="Z17" s="6">
        <v>-42.1</v>
      </c>
      <c r="AA17" s="28">
        <v>303700000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149407423</v>
      </c>
      <c r="D19" s="16">
        <f>SUM(D20:D23)</f>
        <v>0</v>
      </c>
      <c r="E19" s="17">
        <f t="shared" si="3"/>
        <v>147700000</v>
      </c>
      <c r="F19" s="18">
        <f t="shared" si="3"/>
        <v>147700000</v>
      </c>
      <c r="G19" s="18">
        <f t="shared" si="3"/>
        <v>1577639</v>
      </c>
      <c r="H19" s="18">
        <f t="shared" si="3"/>
        <v>12830443</v>
      </c>
      <c r="I19" s="18">
        <f t="shared" si="3"/>
        <v>0</v>
      </c>
      <c r="J19" s="18">
        <f t="shared" si="3"/>
        <v>14408082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14408082</v>
      </c>
      <c r="X19" s="18">
        <f t="shared" si="3"/>
        <v>8346000</v>
      </c>
      <c r="Y19" s="18">
        <f t="shared" si="3"/>
        <v>6062082</v>
      </c>
      <c r="Z19" s="4">
        <f>+IF(X19&lt;&gt;0,+(Y19/X19)*100,0)</f>
        <v>72.63457943925233</v>
      </c>
      <c r="AA19" s="30">
        <f>SUM(AA20:AA23)</f>
        <v>147700000</v>
      </c>
    </row>
    <row r="20" spans="1:27" ht="13.5">
      <c r="A20" s="5" t="s">
        <v>46</v>
      </c>
      <c r="B20" s="3"/>
      <c r="C20" s="19">
        <v>1382409</v>
      </c>
      <c r="D20" s="19"/>
      <c r="E20" s="20">
        <v>19800000</v>
      </c>
      <c r="F20" s="21">
        <v>19800000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2000000</v>
      </c>
      <c r="Y20" s="21">
        <v>-2000000</v>
      </c>
      <c r="Z20" s="6">
        <v>-100</v>
      </c>
      <c r="AA20" s="28">
        <v>19800000</v>
      </c>
    </row>
    <row r="21" spans="1:27" ht="13.5">
      <c r="A21" s="5" t="s">
        <v>47</v>
      </c>
      <c r="B21" s="3"/>
      <c r="C21" s="19">
        <v>147021782</v>
      </c>
      <c r="D21" s="19"/>
      <c r="E21" s="20">
        <v>122000000</v>
      </c>
      <c r="F21" s="21">
        <v>122000000</v>
      </c>
      <c r="G21" s="21">
        <v>1577639</v>
      </c>
      <c r="H21" s="21">
        <v>12830443</v>
      </c>
      <c r="I21" s="21"/>
      <c r="J21" s="21">
        <v>14408082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14408082</v>
      </c>
      <c r="X21" s="21">
        <v>6346000</v>
      </c>
      <c r="Y21" s="21">
        <v>8062082</v>
      </c>
      <c r="Z21" s="6">
        <v>127.04</v>
      </c>
      <c r="AA21" s="28">
        <v>122000000</v>
      </c>
    </row>
    <row r="22" spans="1:27" ht="13.5">
      <c r="A22" s="5" t="s">
        <v>48</v>
      </c>
      <c r="B22" s="3"/>
      <c r="C22" s="22">
        <v>166000</v>
      </c>
      <c r="D22" s="22"/>
      <c r="E22" s="23">
        <v>4100000</v>
      </c>
      <c r="F22" s="24">
        <v>4100000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4100000</v>
      </c>
    </row>
    <row r="23" spans="1:27" ht="13.5">
      <c r="A23" s="5" t="s">
        <v>49</v>
      </c>
      <c r="B23" s="3"/>
      <c r="C23" s="19">
        <v>837232</v>
      </c>
      <c r="D23" s="19"/>
      <c r="E23" s="20">
        <v>1800000</v>
      </c>
      <c r="F23" s="21">
        <v>1800000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370728578</v>
      </c>
      <c r="D25" s="51">
        <f>+D5+D9+D15+D19+D24</f>
        <v>0</v>
      </c>
      <c r="E25" s="52">
        <f t="shared" si="4"/>
        <v>518749000</v>
      </c>
      <c r="F25" s="53">
        <f t="shared" si="4"/>
        <v>518749000</v>
      </c>
      <c r="G25" s="53">
        <f t="shared" si="4"/>
        <v>5606264</v>
      </c>
      <c r="H25" s="53">
        <f t="shared" si="4"/>
        <v>29066042</v>
      </c>
      <c r="I25" s="53">
        <f t="shared" si="4"/>
        <v>0</v>
      </c>
      <c r="J25" s="53">
        <f t="shared" si="4"/>
        <v>34672306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34672306</v>
      </c>
      <c r="X25" s="53">
        <f t="shared" si="4"/>
        <v>46646000</v>
      </c>
      <c r="Y25" s="53">
        <f t="shared" si="4"/>
        <v>-11973694</v>
      </c>
      <c r="Z25" s="54">
        <f>+IF(X25&lt;&gt;0,+(Y25/X25)*100,0)</f>
        <v>-25.669283539853367</v>
      </c>
      <c r="AA25" s="55">
        <f>+AA5+AA9+AA15+AA19+AA24</f>
        <v>518749000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353821620</v>
      </c>
      <c r="D28" s="19"/>
      <c r="E28" s="20">
        <v>430646000</v>
      </c>
      <c r="F28" s="21">
        <v>430646000</v>
      </c>
      <c r="G28" s="21">
        <v>5606264</v>
      </c>
      <c r="H28" s="21">
        <v>24958374</v>
      </c>
      <c r="I28" s="21"/>
      <c r="J28" s="21">
        <v>30564638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30564638</v>
      </c>
      <c r="X28" s="21"/>
      <c r="Y28" s="21">
        <v>30564638</v>
      </c>
      <c r="Z28" s="6"/>
      <c r="AA28" s="19">
        <v>430646000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353821620</v>
      </c>
      <c r="D32" s="25">
        <f>SUM(D28:D31)</f>
        <v>0</v>
      </c>
      <c r="E32" s="26">
        <f t="shared" si="5"/>
        <v>430646000</v>
      </c>
      <c r="F32" s="27">
        <f t="shared" si="5"/>
        <v>430646000</v>
      </c>
      <c r="G32" s="27">
        <f t="shared" si="5"/>
        <v>5606264</v>
      </c>
      <c r="H32" s="27">
        <f t="shared" si="5"/>
        <v>24958374</v>
      </c>
      <c r="I32" s="27">
        <f t="shared" si="5"/>
        <v>0</v>
      </c>
      <c r="J32" s="27">
        <f t="shared" si="5"/>
        <v>30564638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30564638</v>
      </c>
      <c r="X32" s="27">
        <f t="shared" si="5"/>
        <v>0</v>
      </c>
      <c r="Y32" s="27">
        <f t="shared" si="5"/>
        <v>30564638</v>
      </c>
      <c r="Z32" s="13">
        <f>+IF(X32&lt;&gt;0,+(Y32/X32)*100,0)</f>
        <v>0</v>
      </c>
      <c r="AA32" s="31">
        <f>SUM(AA28:AA31)</f>
        <v>430646000</v>
      </c>
    </row>
    <row r="33" spans="1:27" ht="13.5">
      <c r="A33" s="60" t="s">
        <v>59</v>
      </c>
      <c r="B33" s="3" t="s">
        <v>60</v>
      </c>
      <c r="C33" s="19"/>
      <c r="D33" s="19"/>
      <c r="E33" s="20">
        <v>6153000</v>
      </c>
      <c r="F33" s="21">
        <v>6153000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6153000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16906958</v>
      </c>
      <c r="D35" s="19"/>
      <c r="E35" s="20">
        <v>81950000</v>
      </c>
      <c r="F35" s="21">
        <v>81950000</v>
      </c>
      <c r="G35" s="21"/>
      <c r="H35" s="21">
        <v>4107668</v>
      </c>
      <c r="I35" s="21"/>
      <c r="J35" s="21">
        <v>4107668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4107668</v>
      </c>
      <c r="X35" s="21"/>
      <c r="Y35" s="21">
        <v>4107668</v>
      </c>
      <c r="Z35" s="6"/>
      <c r="AA35" s="28">
        <v>81950000</v>
      </c>
    </row>
    <row r="36" spans="1:27" ht="13.5">
      <c r="A36" s="61" t="s">
        <v>64</v>
      </c>
      <c r="B36" s="10"/>
      <c r="C36" s="62">
        <f aca="true" t="shared" si="6" ref="C36:Y36">SUM(C32:C35)</f>
        <v>370728578</v>
      </c>
      <c r="D36" s="62">
        <f>SUM(D32:D35)</f>
        <v>0</v>
      </c>
      <c r="E36" s="63">
        <f t="shared" si="6"/>
        <v>518749000</v>
      </c>
      <c r="F36" s="64">
        <f t="shared" si="6"/>
        <v>518749000</v>
      </c>
      <c r="G36" s="64">
        <f t="shared" si="6"/>
        <v>5606264</v>
      </c>
      <c r="H36" s="64">
        <f t="shared" si="6"/>
        <v>29066042</v>
      </c>
      <c r="I36" s="64">
        <f t="shared" si="6"/>
        <v>0</v>
      </c>
      <c r="J36" s="64">
        <f t="shared" si="6"/>
        <v>34672306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34672306</v>
      </c>
      <c r="X36" s="64">
        <f t="shared" si="6"/>
        <v>0</v>
      </c>
      <c r="Y36" s="64">
        <f t="shared" si="6"/>
        <v>34672306</v>
      </c>
      <c r="Z36" s="65">
        <f>+IF(X36&lt;&gt;0,+(Y36/X36)*100,0)</f>
        <v>0</v>
      </c>
      <c r="AA36" s="66">
        <f>SUM(AA32:AA35)</f>
        <v>518749000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3450000</v>
      </c>
      <c r="F5" s="18">
        <f t="shared" si="0"/>
        <v>3450000</v>
      </c>
      <c r="G5" s="18">
        <f t="shared" si="0"/>
        <v>0</v>
      </c>
      <c r="H5" s="18">
        <f t="shared" si="0"/>
        <v>28328</v>
      </c>
      <c r="I5" s="18">
        <f t="shared" si="0"/>
        <v>0</v>
      </c>
      <c r="J5" s="18">
        <f t="shared" si="0"/>
        <v>28328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28328</v>
      </c>
      <c r="X5" s="18">
        <f t="shared" si="0"/>
        <v>862500</v>
      </c>
      <c r="Y5" s="18">
        <f t="shared" si="0"/>
        <v>-834172</v>
      </c>
      <c r="Z5" s="4">
        <f>+IF(X5&lt;&gt;0,+(Y5/X5)*100,0)</f>
        <v>-96.71559420289854</v>
      </c>
      <c r="AA5" s="16">
        <f>SUM(AA6:AA8)</f>
        <v>3450000</v>
      </c>
    </row>
    <row r="6" spans="1:27" ht="13.5">
      <c r="A6" s="5" t="s">
        <v>32</v>
      </c>
      <c r="B6" s="3"/>
      <c r="C6" s="19"/>
      <c r="D6" s="19"/>
      <c r="E6" s="20">
        <v>300000</v>
      </c>
      <c r="F6" s="21">
        <v>300000</v>
      </c>
      <c r="G6" s="21"/>
      <c r="H6" s="21">
        <v>4000</v>
      </c>
      <c r="I6" s="21"/>
      <c r="J6" s="21">
        <v>4000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4000</v>
      </c>
      <c r="X6" s="21">
        <v>75000</v>
      </c>
      <c r="Y6" s="21">
        <v>-71000</v>
      </c>
      <c r="Z6" s="6">
        <v>-94.67</v>
      </c>
      <c r="AA6" s="28">
        <v>300000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24328</v>
      </c>
      <c r="I7" s="24"/>
      <c r="J7" s="24">
        <v>24328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24328</v>
      </c>
      <c r="X7" s="24"/>
      <c r="Y7" s="24">
        <v>24328</v>
      </c>
      <c r="Z7" s="7"/>
      <c r="AA7" s="29"/>
    </row>
    <row r="8" spans="1:27" ht="13.5">
      <c r="A8" s="5" t="s">
        <v>34</v>
      </c>
      <c r="B8" s="3"/>
      <c r="C8" s="19"/>
      <c r="D8" s="19"/>
      <c r="E8" s="20">
        <v>3150000</v>
      </c>
      <c r="F8" s="21">
        <v>3150000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787500</v>
      </c>
      <c r="Y8" s="21">
        <v>-787500</v>
      </c>
      <c r="Z8" s="6">
        <v>-100</v>
      </c>
      <c r="AA8" s="28">
        <v>3150000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16891240</v>
      </c>
      <c r="F9" s="18">
        <f t="shared" si="1"/>
        <v>16891240</v>
      </c>
      <c r="G9" s="18">
        <f t="shared" si="1"/>
        <v>0</v>
      </c>
      <c r="H9" s="18">
        <f t="shared" si="1"/>
        <v>4907810</v>
      </c>
      <c r="I9" s="18">
        <f t="shared" si="1"/>
        <v>3226166</v>
      </c>
      <c r="J9" s="18">
        <f t="shared" si="1"/>
        <v>8133976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8133976</v>
      </c>
      <c r="X9" s="18">
        <f t="shared" si="1"/>
        <v>4222809</v>
      </c>
      <c r="Y9" s="18">
        <f t="shared" si="1"/>
        <v>3911167</v>
      </c>
      <c r="Z9" s="4">
        <f>+IF(X9&lt;&gt;0,+(Y9/X9)*100,0)</f>
        <v>92.62003088465521</v>
      </c>
      <c r="AA9" s="30">
        <f>SUM(AA10:AA14)</f>
        <v>16891240</v>
      </c>
    </row>
    <row r="10" spans="1:27" ht="13.5">
      <c r="A10" s="5" t="s">
        <v>36</v>
      </c>
      <c r="B10" s="3"/>
      <c r="C10" s="19"/>
      <c r="D10" s="19"/>
      <c r="E10" s="20">
        <v>6731240</v>
      </c>
      <c r="F10" s="21">
        <v>6731240</v>
      </c>
      <c r="G10" s="21"/>
      <c r="H10" s="21"/>
      <c r="I10" s="21">
        <v>1708535</v>
      </c>
      <c r="J10" s="21">
        <v>1708535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1708535</v>
      </c>
      <c r="X10" s="21">
        <v>1682811</v>
      </c>
      <c r="Y10" s="21">
        <v>25724</v>
      </c>
      <c r="Z10" s="6">
        <v>1.53</v>
      </c>
      <c r="AA10" s="28">
        <v>6731240</v>
      </c>
    </row>
    <row r="11" spans="1:27" ht="13.5">
      <c r="A11" s="5" t="s">
        <v>37</v>
      </c>
      <c r="B11" s="3"/>
      <c r="C11" s="19"/>
      <c r="D11" s="19"/>
      <c r="E11" s="20">
        <v>10000000</v>
      </c>
      <c r="F11" s="21">
        <v>10000000</v>
      </c>
      <c r="G11" s="21"/>
      <c r="H11" s="21">
        <v>4907810</v>
      </c>
      <c r="I11" s="21">
        <v>1517631</v>
      </c>
      <c r="J11" s="21">
        <v>6425441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6425441</v>
      </c>
      <c r="X11" s="21">
        <v>2499999</v>
      </c>
      <c r="Y11" s="21">
        <v>3925442</v>
      </c>
      <c r="Z11" s="6">
        <v>157.02</v>
      </c>
      <c r="AA11" s="28">
        <v>10000000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160000</v>
      </c>
      <c r="F13" s="21">
        <v>160000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39999</v>
      </c>
      <c r="Y13" s="21">
        <v>-39999</v>
      </c>
      <c r="Z13" s="6">
        <v>-100</v>
      </c>
      <c r="AA13" s="28">
        <v>160000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79651760</v>
      </c>
      <c r="F15" s="18">
        <f t="shared" si="2"/>
        <v>79651760</v>
      </c>
      <c r="G15" s="18">
        <f t="shared" si="2"/>
        <v>956766</v>
      </c>
      <c r="H15" s="18">
        <f t="shared" si="2"/>
        <v>533453</v>
      </c>
      <c r="I15" s="18">
        <f t="shared" si="2"/>
        <v>10493267</v>
      </c>
      <c r="J15" s="18">
        <f t="shared" si="2"/>
        <v>11983486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11983486</v>
      </c>
      <c r="X15" s="18">
        <f t="shared" si="2"/>
        <v>19912941</v>
      </c>
      <c r="Y15" s="18">
        <f t="shared" si="2"/>
        <v>-7929455</v>
      </c>
      <c r="Z15" s="4">
        <f>+IF(X15&lt;&gt;0,+(Y15/X15)*100,0)</f>
        <v>-39.8206121335869</v>
      </c>
      <c r="AA15" s="30">
        <f>SUM(AA16:AA18)</f>
        <v>79651760</v>
      </c>
    </row>
    <row r="16" spans="1:27" ht="13.5">
      <c r="A16" s="5" t="s">
        <v>42</v>
      </c>
      <c r="B16" s="3"/>
      <c r="C16" s="19"/>
      <c r="D16" s="19"/>
      <c r="E16" s="20">
        <v>15442000</v>
      </c>
      <c r="F16" s="21">
        <v>15442000</v>
      </c>
      <c r="G16" s="21"/>
      <c r="H16" s="21">
        <v>5283</v>
      </c>
      <c r="I16" s="21">
        <v>14085</v>
      </c>
      <c r="J16" s="21">
        <v>19368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19368</v>
      </c>
      <c r="X16" s="21">
        <v>3860499</v>
      </c>
      <c r="Y16" s="21">
        <v>-3841131</v>
      </c>
      <c r="Z16" s="6">
        <v>-99.5</v>
      </c>
      <c r="AA16" s="28">
        <v>15442000</v>
      </c>
    </row>
    <row r="17" spans="1:27" ht="13.5">
      <c r="A17" s="5" t="s">
        <v>43</v>
      </c>
      <c r="B17" s="3"/>
      <c r="C17" s="19"/>
      <c r="D17" s="19"/>
      <c r="E17" s="20">
        <v>63709760</v>
      </c>
      <c r="F17" s="21">
        <v>63709760</v>
      </c>
      <c r="G17" s="21">
        <v>956766</v>
      </c>
      <c r="H17" s="21">
        <v>528170</v>
      </c>
      <c r="I17" s="21">
        <v>10479182</v>
      </c>
      <c r="J17" s="21">
        <v>11964118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11964118</v>
      </c>
      <c r="X17" s="21">
        <v>15927441</v>
      </c>
      <c r="Y17" s="21">
        <v>-3963323</v>
      </c>
      <c r="Z17" s="6">
        <v>-24.88</v>
      </c>
      <c r="AA17" s="28">
        <v>63709760</v>
      </c>
    </row>
    <row r="18" spans="1:27" ht="13.5">
      <c r="A18" s="5" t="s">
        <v>44</v>
      </c>
      <c r="B18" s="3"/>
      <c r="C18" s="19"/>
      <c r="D18" s="19"/>
      <c r="E18" s="20">
        <v>500000</v>
      </c>
      <c r="F18" s="21">
        <v>500000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125001</v>
      </c>
      <c r="Y18" s="21">
        <v>-125001</v>
      </c>
      <c r="Z18" s="6">
        <v>-100</v>
      </c>
      <c r="AA18" s="28">
        <v>500000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42000000</v>
      </c>
      <c r="F19" s="18">
        <f t="shared" si="3"/>
        <v>42000000</v>
      </c>
      <c r="G19" s="18">
        <f t="shared" si="3"/>
        <v>8171989</v>
      </c>
      <c r="H19" s="18">
        <f t="shared" si="3"/>
        <v>7509988</v>
      </c>
      <c r="I19" s="18">
        <f t="shared" si="3"/>
        <v>3724300</v>
      </c>
      <c r="J19" s="18">
        <f t="shared" si="3"/>
        <v>19406277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19406277</v>
      </c>
      <c r="X19" s="18">
        <f t="shared" si="3"/>
        <v>10500000</v>
      </c>
      <c r="Y19" s="18">
        <f t="shared" si="3"/>
        <v>8906277</v>
      </c>
      <c r="Z19" s="4">
        <f>+IF(X19&lt;&gt;0,+(Y19/X19)*100,0)</f>
        <v>84.8216857142857</v>
      </c>
      <c r="AA19" s="30">
        <f>SUM(AA20:AA23)</f>
        <v>42000000</v>
      </c>
    </row>
    <row r="20" spans="1:27" ht="13.5">
      <c r="A20" s="5" t="s">
        <v>46</v>
      </c>
      <c r="B20" s="3"/>
      <c r="C20" s="19"/>
      <c r="D20" s="19"/>
      <c r="E20" s="20">
        <v>17500000</v>
      </c>
      <c r="F20" s="21">
        <v>17500000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4374999</v>
      </c>
      <c r="Y20" s="21">
        <v>-4374999</v>
      </c>
      <c r="Z20" s="6">
        <v>-100</v>
      </c>
      <c r="AA20" s="28">
        <v>17500000</v>
      </c>
    </row>
    <row r="21" spans="1:27" ht="13.5">
      <c r="A21" s="5" t="s">
        <v>47</v>
      </c>
      <c r="B21" s="3"/>
      <c r="C21" s="19"/>
      <c r="D21" s="19"/>
      <c r="E21" s="20">
        <v>2300000</v>
      </c>
      <c r="F21" s="21">
        <v>2300000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575001</v>
      </c>
      <c r="Y21" s="21">
        <v>-575001</v>
      </c>
      <c r="Z21" s="6">
        <v>-100</v>
      </c>
      <c r="AA21" s="28">
        <v>2300000</v>
      </c>
    </row>
    <row r="22" spans="1:27" ht="13.5">
      <c r="A22" s="5" t="s">
        <v>48</v>
      </c>
      <c r="B22" s="3"/>
      <c r="C22" s="22"/>
      <c r="D22" s="22"/>
      <c r="E22" s="23">
        <v>22000000</v>
      </c>
      <c r="F22" s="24">
        <v>22000000</v>
      </c>
      <c r="G22" s="24">
        <v>8171989</v>
      </c>
      <c r="H22" s="24">
        <v>7509988</v>
      </c>
      <c r="I22" s="24">
        <v>3724300</v>
      </c>
      <c r="J22" s="24">
        <v>19406277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19406277</v>
      </c>
      <c r="X22" s="24">
        <v>5499999</v>
      </c>
      <c r="Y22" s="24">
        <v>13906278</v>
      </c>
      <c r="Z22" s="7">
        <v>252.84</v>
      </c>
      <c r="AA22" s="29">
        <v>22000000</v>
      </c>
    </row>
    <row r="23" spans="1:27" ht="13.5">
      <c r="A23" s="5" t="s">
        <v>49</v>
      </c>
      <c r="B23" s="3"/>
      <c r="C23" s="19"/>
      <c r="D23" s="19"/>
      <c r="E23" s="20">
        <v>200000</v>
      </c>
      <c r="F23" s="21">
        <v>200000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50001</v>
      </c>
      <c r="Y23" s="21">
        <v>-50001</v>
      </c>
      <c r="Z23" s="6">
        <v>-100</v>
      </c>
      <c r="AA23" s="28">
        <v>200000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141993000</v>
      </c>
      <c r="F25" s="53">
        <f t="shared" si="4"/>
        <v>141993000</v>
      </c>
      <c r="G25" s="53">
        <f t="shared" si="4"/>
        <v>9128755</v>
      </c>
      <c r="H25" s="53">
        <f t="shared" si="4"/>
        <v>12979579</v>
      </c>
      <c r="I25" s="53">
        <f t="shared" si="4"/>
        <v>17443733</v>
      </c>
      <c r="J25" s="53">
        <f t="shared" si="4"/>
        <v>39552067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39552067</v>
      </c>
      <c r="X25" s="53">
        <f t="shared" si="4"/>
        <v>35498250</v>
      </c>
      <c r="Y25" s="53">
        <f t="shared" si="4"/>
        <v>4053817</v>
      </c>
      <c r="Z25" s="54">
        <f>+IF(X25&lt;&gt;0,+(Y25/X25)*100,0)</f>
        <v>11.419765763100997</v>
      </c>
      <c r="AA25" s="55">
        <f>+AA5+AA9+AA15+AA19+AA24</f>
        <v>141993000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71781000</v>
      </c>
      <c r="F28" s="21">
        <v>71781000</v>
      </c>
      <c r="G28" s="21">
        <v>9128755</v>
      </c>
      <c r="H28" s="21">
        <v>12927848</v>
      </c>
      <c r="I28" s="21">
        <v>13686994</v>
      </c>
      <c r="J28" s="21">
        <v>35743597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35743597</v>
      </c>
      <c r="X28" s="21"/>
      <c r="Y28" s="21">
        <v>35743597</v>
      </c>
      <c r="Z28" s="6"/>
      <c r="AA28" s="19">
        <v>71781000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>
        <v>5300000</v>
      </c>
      <c r="F30" s="24">
        <v>5300000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5300000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>
        <v>3724300</v>
      </c>
      <c r="J31" s="21">
        <v>3724300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>
        <v>3724300</v>
      </c>
      <c r="X31" s="21"/>
      <c r="Y31" s="21">
        <v>3724300</v>
      </c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77081000</v>
      </c>
      <c r="F32" s="27">
        <f t="shared" si="5"/>
        <v>77081000</v>
      </c>
      <c r="G32" s="27">
        <f t="shared" si="5"/>
        <v>9128755</v>
      </c>
      <c r="H32" s="27">
        <f t="shared" si="5"/>
        <v>12927848</v>
      </c>
      <c r="I32" s="27">
        <f t="shared" si="5"/>
        <v>17411294</v>
      </c>
      <c r="J32" s="27">
        <f t="shared" si="5"/>
        <v>39467897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39467897</v>
      </c>
      <c r="X32" s="27">
        <f t="shared" si="5"/>
        <v>0</v>
      </c>
      <c r="Y32" s="27">
        <f t="shared" si="5"/>
        <v>39467897</v>
      </c>
      <c r="Z32" s="13">
        <f>+IF(X32&lt;&gt;0,+(Y32/X32)*100,0)</f>
        <v>0</v>
      </c>
      <c r="AA32" s="31">
        <f>SUM(AA28:AA31)</f>
        <v>77081000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64912000</v>
      </c>
      <c r="F35" s="21">
        <v>64912000</v>
      </c>
      <c r="G35" s="21"/>
      <c r="H35" s="21">
        <v>51731</v>
      </c>
      <c r="I35" s="21">
        <v>32439</v>
      </c>
      <c r="J35" s="21">
        <v>84170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84170</v>
      </c>
      <c r="X35" s="21"/>
      <c r="Y35" s="21">
        <v>84170</v>
      </c>
      <c r="Z35" s="6"/>
      <c r="AA35" s="28">
        <v>64912000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141993000</v>
      </c>
      <c r="F36" s="64">
        <f t="shared" si="6"/>
        <v>141993000</v>
      </c>
      <c r="G36" s="64">
        <f t="shared" si="6"/>
        <v>9128755</v>
      </c>
      <c r="H36" s="64">
        <f t="shared" si="6"/>
        <v>12979579</v>
      </c>
      <c r="I36" s="64">
        <f t="shared" si="6"/>
        <v>17443733</v>
      </c>
      <c r="J36" s="64">
        <f t="shared" si="6"/>
        <v>39552067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39552067</v>
      </c>
      <c r="X36" s="64">
        <f t="shared" si="6"/>
        <v>0</v>
      </c>
      <c r="Y36" s="64">
        <f t="shared" si="6"/>
        <v>39552067</v>
      </c>
      <c r="Z36" s="65">
        <f>+IF(X36&lt;&gt;0,+(Y36/X36)*100,0)</f>
        <v>0</v>
      </c>
      <c r="AA36" s="66">
        <f>SUM(AA32:AA35)</f>
        <v>141993000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89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3716082</v>
      </c>
      <c r="F9" s="18">
        <f t="shared" si="1"/>
        <v>3716082</v>
      </c>
      <c r="G9" s="18">
        <f t="shared" si="1"/>
        <v>0</v>
      </c>
      <c r="H9" s="18">
        <f t="shared" si="1"/>
        <v>0</v>
      </c>
      <c r="I9" s="18">
        <f t="shared" si="1"/>
        <v>467375</v>
      </c>
      <c r="J9" s="18">
        <f t="shared" si="1"/>
        <v>467375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467375</v>
      </c>
      <c r="X9" s="18">
        <f t="shared" si="1"/>
        <v>929022</v>
      </c>
      <c r="Y9" s="18">
        <f t="shared" si="1"/>
        <v>-461647</v>
      </c>
      <c r="Z9" s="4">
        <f>+IF(X9&lt;&gt;0,+(Y9/X9)*100,0)</f>
        <v>-49.69171881828417</v>
      </c>
      <c r="AA9" s="30">
        <f>SUM(AA10:AA14)</f>
        <v>3716082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>
        <v>467375</v>
      </c>
      <c r="J11" s="21">
        <v>467375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467375</v>
      </c>
      <c r="X11" s="21"/>
      <c r="Y11" s="21">
        <v>467375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3716082</v>
      </c>
      <c r="F12" s="21">
        <v>3716082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929022</v>
      </c>
      <c r="Y12" s="21">
        <v>-929022</v>
      </c>
      <c r="Z12" s="6">
        <v>-100</v>
      </c>
      <c r="AA12" s="28">
        <v>3716082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42125063</v>
      </c>
      <c r="F15" s="18">
        <f t="shared" si="2"/>
        <v>42125063</v>
      </c>
      <c r="G15" s="18">
        <f t="shared" si="2"/>
        <v>0</v>
      </c>
      <c r="H15" s="18">
        <f t="shared" si="2"/>
        <v>3071816</v>
      </c>
      <c r="I15" s="18">
        <f t="shared" si="2"/>
        <v>4147492</v>
      </c>
      <c r="J15" s="18">
        <f t="shared" si="2"/>
        <v>7219308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7219308</v>
      </c>
      <c r="X15" s="18">
        <f t="shared" si="2"/>
        <v>10531266</v>
      </c>
      <c r="Y15" s="18">
        <f t="shared" si="2"/>
        <v>-3311958</v>
      </c>
      <c r="Z15" s="4">
        <f>+IF(X15&lt;&gt;0,+(Y15/X15)*100,0)</f>
        <v>-31.448811567384205</v>
      </c>
      <c r="AA15" s="30">
        <f>SUM(AA16:AA18)</f>
        <v>42125063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42125063</v>
      </c>
      <c r="F17" s="21">
        <v>42125063</v>
      </c>
      <c r="G17" s="21"/>
      <c r="H17" s="21">
        <v>3071816</v>
      </c>
      <c r="I17" s="21">
        <v>4147492</v>
      </c>
      <c r="J17" s="21">
        <v>7219308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7219308</v>
      </c>
      <c r="X17" s="21">
        <v>10531266</v>
      </c>
      <c r="Y17" s="21">
        <v>-3311958</v>
      </c>
      <c r="Z17" s="6">
        <v>-31.45</v>
      </c>
      <c r="AA17" s="28">
        <v>42125063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109093662</v>
      </c>
      <c r="F19" s="18">
        <f t="shared" si="3"/>
        <v>109093662</v>
      </c>
      <c r="G19" s="18">
        <f t="shared" si="3"/>
        <v>1486035</v>
      </c>
      <c r="H19" s="18">
        <f t="shared" si="3"/>
        <v>1049058</v>
      </c>
      <c r="I19" s="18">
        <f t="shared" si="3"/>
        <v>15065129</v>
      </c>
      <c r="J19" s="18">
        <f t="shared" si="3"/>
        <v>17600222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17600222</v>
      </c>
      <c r="X19" s="18">
        <f t="shared" si="3"/>
        <v>27273360</v>
      </c>
      <c r="Y19" s="18">
        <f t="shared" si="3"/>
        <v>-9673138</v>
      </c>
      <c r="Z19" s="4">
        <f>+IF(X19&lt;&gt;0,+(Y19/X19)*100,0)</f>
        <v>-35.467349824150745</v>
      </c>
      <c r="AA19" s="30">
        <f>SUM(AA20:AA23)</f>
        <v>109093662</v>
      </c>
    </row>
    <row r="20" spans="1:27" ht="13.5">
      <c r="A20" s="5" t="s">
        <v>46</v>
      </c>
      <c r="B20" s="3"/>
      <c r="C20" s="19"/>
      <c r="D20" s="19"/>
      <c r="E20" s="20">
        <v>10652000</v>
      </c>
      <c r="F20" s="21">
        <v>10652000</v>
      </c>
      <c r="G20" s="21">
        <v>1154922</v>
      </c>
      <c r="H20" s="21">
        <v>71673</v>
      </c>
      <c r="I20" s="21">
        <v>1706917</v>
      </c>
      <c r="J20" s="21">
        <v>2933512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2933512</v>
      </c>
      <c r="X20" s="21">
        <v>2662944</v>
      </c>
      <c r="Y20" s="21">
        <v>270568</v>
      </c>
      <c r="Z20" s="6">
        <v>10.16</v>
      </c>
      <c r="AA20" s="28">
        <v>10652000</v>
      </c>
    </row>
    <row r="21" spans="1:27" ht="13.5">
      <c r="A21" s="5" t="s">
        <v>47</v>
      </c>
      <c r="B21" s="3"/>
      <c r="C21" s="19"/>
      <c r="D21" s="19"/>
      <c r="E21" s="20">
        <v>23096000</v>
      </c>
      <c r="F21" s="21">
        <v>23096000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5774001</v>
      </c>
      <c r="Y21" s="21">
        <v>-5774001</v>
      </c>
      <c r="Z21" s="6">
        <v>-100</v>
      </c>
      <c r="AA21" s="28">
        <v>23096000</v>
      </c>
    </row>
    <row r="22" spans="1:27" ht="13.5">
      <c r="A22" s="5" t="s">
        <v>48</v>
      </c>
      <c r="B22" s="3"/>
      <c r="C22" s="22"/>
      <c r="D22" s="22"/>
      <c r="E22" s="23">
        <v>69990154</v>
      </c>
      <c r="F22" s="24">
        <v>69990154</v>
      </c>
      <c r="G22" s="24">
        <v>331113</v>
      </c>
      <c r="H22" s="24">
        <v>977385</v>
      </c>
      <c r="I22" s="24">
        <v>13358212</v>
      </c>
      <c r="J22" s="24">
        <v>14666710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14666710</v>
      </c>
      <c r="X22" s="24">
        <v>17497539</v>
      </c>
      <c r="Y22" s="24">
        <v>-2830829</v>
      </c>
      <c r="Z22" s="7">
        <v>-16.18</v>
      </c>
      <c r="AA22" s="29">
        <v>69990154</v>
      </c>
    </row>
    <row r="23" spans="1:27" ht="13.5">
      <c r="A23" s="5" t="s">
        <v>49</v>
      </c>
      <c r="B23" s="3"/>
      <c r="C23" s="19"/>
      <c r="D23" s="19"/>
      <c r="E23" s="20">
        <v>5355508</v>
      </c>
      <c r="F23" s="21">
        <v>5355508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1338876</v>
      </c>
      <c r="Y23" s="21">
        <v>-1338876</v>
      </c>
      <c r="Z23" s="6">
        <v>-100</v>
      </c>
      <c r="AA23" s="28">
        <v>5355508</v>
      </c>
    </row>
    <row r="24" spans="1:27" ht="13.5">
      <c r="A24" s="2" t="s">
        <v>50</v>
      </c>
      <c r="B24" s="8"/>
      <c r="C24" s="16"/>
      <c r="D24" s="16"/>
      <c r="E24" s="17">
        <v>4981411</v>
      </c>
      <c r="F24" s="18">
        <v>4981411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1245354</v>
      </c>
      <c r="Y24" s="18">
        <v>-1245354</v>
      </c>
      <c r="Z24" s="4">
        <v>-100</v>
      </c>
      <c r="AA24" s="30">
        <v>4981411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159916218</v>
      </c>
      <c r="F25" s="53">
        <f t="shared" si="4"/>
        <v>159916218</v>
      </c>
      <c r="G25" s="53">
        <f t="shared" si="4"/>
        <v>1486035</v>
      </c>
      <c r="H25" s="53">
        <f t="shared" si="4"/>
        <v>4120874</v>
      </c>
      <c r="I25" s="53">
        <f t="shared" si="4"/>
        <v>19679996</v>
      </c>
      <c r="J25" s="53">
        <f t="shared" si="4"/>
        <v>25286905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25286905</v>
      </c>
      <c r="X25" s="53">
        <f t="shared" si="4"/>
        <v>39979002</v>
      </c>
      <c r="Y25" s="53">
        <f t="shared" si="4"/>
        <v>-14692097</v>
      </c>
      <c r="Z25" s="54">
        <f>+IF(X25&lt;&gt;0,+(Y25/X25)*100,0)</f>
        <v>-36.74953416796147</v>
      </c>
      <c r="AA25" s="55">
        <f>+AA5+AA9+AA15+AA19+AA24</f>
        <v>159916218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130289777</v>
      </c>
      <c r="F28" s="21">
        <v>130289777</v>
      </c>
      <c r="G28" s="21">
        <v>1486035</v>
      </c>
      <c r="H28" s="21">
        <v>4049201</v>
      </c>
      <c r="I28" s="21">
        <v>17973079</v>
      </c>
      <c r="J28" s="21">
        <v>23508315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23508315</v>
      </c>
      <c r="X28" s="21"/>
      <c r="Y28" s="21">
        <v>23508315</v>
      </c>
      <c r="Z28" s="6"/>
      <c r="AA28" s="19">
        <v>130289777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>
        <v>29626441</v>
      </c>
      <c r="F30" s="24">
        <v>29626441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29626441</v>
      </c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159916218</v>
      </c>
      <c r="F32" s="27">
        <f t="shared" si="5"/>
        <v>159916218</v>
      </c>
      <c r="G32" s="27">
        <f t="shared" si="5"/>
        <v>1486035</v>
      </c>
      <c r="H32" s="27">
        <f t="shared" si="5"/>
        <v>4049201</v>
      </c>
      <c r="I32" s="27">
        <f t="shared" si="5"/>
        <v>17973079</v>
      </c>
      <c r="J32" s="27">
        <f t="shared" si="5"/>
        <v>23508315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23508315</v>
      </c>
      <c r="X32" s="27">
        <f t="shared" si="5"/>
        <v>0</v>
      </c>
      <c r="Y32" s="27">
        <f t="shared" si="5"/>
        <v>23508315</v>
      </c>
      <c r="Z32" s="13">
        <f>+IF(X32&lt;&gt;0,+(Y32/X32)*100,0)</f>
        <v>0</v>
      </c>
      <c r="AA32" s="31">
        <f>SUM(AA28:AA31)</f>
        <v>159916218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>
        <v>268117</v>
      </c>
      <c r="J34" s="21">
        <v>268117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268117</v>
      </c>
      <c r="X34" s="21"/>
      <c r="Y34" s="21">
        <v>268117</v>
      </c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>
        <v>71673</v>
      </c>
      <c r="I35" s="21">
        <v>1438800</v>
      </c>
      <c r="J35" s="21">
        <v>1510473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1510473</v>
      </c>
      <c r="X35" s="21"/>
      <c r="Y35" s="21">
        <v>1510473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159916218</v>
      </c>
      <c r="F36" s="64">
        <f t="shared" si="6"/>
        <v>159916218</v>
      </c>
      <c r="G36" s="64">
        <f t="shared" si="6"/>
        <v>1486035</v>
      </c>
      <c r="H36" s="64">
        <f t="shared" si="6"/>
        <v>4120874</v>
      </c>
      <c r="I36" s="64">
        <f t="shared" si="6"/>
        <v>19679996</v>
      </c>
      <c r="J36" s="64">
        <f t="shared" si="6"/>
        <v>25286905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25286905</v>
      </c>
      <c r="X36" s="64">
        <f t="shared" si="6"/>
        <v>0</v>
      </c>
      <c r="Y36" s="64">
        <f t="shared" si="6"/>
        <v>25286905</v>
      </c>
      <c r="Z36" s="65">
        <f>+IF(X36&lt;&gt;0,+(Y36/X36)*100,0)</f>
        <v>0</v>
      </c>
      <c r="AA36" s="66">
        <f>SUM(AA32:AA35)</f>
        <v>159916218</v>
      </c>
    </row>
    <row r="37" spans="1:27" ht="13.5">
      <c r="A37" s="14" t="s">
        <v>85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86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87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88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2014-11-17T10:22:58Z</dcterms:created>
  <dcterms:modified xsi:type="dcterms:W3CDTF">2014-11-17T10:22:58Z</dcterms:modified>
  <cp:category/>
  <cp:version/>
  <cp:contentType/>
  <cp:contentStatus/>
</cp:coreProperties>
</file>